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3.bin" ContentType="application/vnd.openxmlformats-officedocument.spreadsheetml.customProperty"/>
  <Override PartName="/xl/drawings/drawing6.xml" ContentType="application/vnd.openxmlformats-officedocument.drawing+xml"/>
  <Override PartName="/xl/customProperty4.bin" ContentType="application/vnd.openxmlformats-officedocument.spreadsheetml.customProperty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ustomProperty5.bin" ContentType="application/vnd.openxmlformats-officedocument.spreadsheetml.customProperty"/>
  <Override PartName="/xl/drawings/drawing10.xml" ContentType="application/vnd.openxmlformats-officedocument.drawing+xml"/>
  <Override PartName="/xl/customProperty6.bin" ContentType="application/vnd.openxmlformats-officedocument.spreadsheetml.customProperty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klabin.sharepoint.com/teams/RelaescomInvestidores705/Documentos Compartilhados/2. Divulgação de Resultados/2026/3T26/7. Planilhas - Site/"/>
    </mc:Choice>
  </mc:AlternateContent>
  <xr:revisionPtr revIDLastSave="542" documentId="8_{37CC2863-9567-402A-BCCB-0B49C7F7DA3D}" xr6:coauthVersionLast="47" xr6:coauthVersionMax="47" xr10:uidLastSave="{F2F19FAE-72C4-4346-9605-5AD6C61B73CE}"/>
  <bookViews>
    <workbookView xWindow="20370" yWindow="-120" windowWidth="29040" windowHeight="15720" tabRatio="908" xr2:uid="{00000000-000D-0000-FFFF-FFFF00000000}"/>
  </bookViews>
  <sheets>
    <sheet name="Cover" sheetId="246" r:id="rId1"/>
    <sheet name="1. Sales" sheetId="237" r:id="rId2"/>
    <sheet name="2. Production" sheetId="218" r:id="rId3"/>
    <sheet name="3. Balance Sheet" sheetId="216" r:id="rId4"/>
    <sheet name="4. Income Statement" sheetId="238" r:id="rId5"/>
    <sheet name="5. Cash Flow" sheetId="232" r:id="rId6"/>
    <sheet name="6. Debt" sheetId="221" r:id="rId7"/>
    <sheet name="7. Investments" sheetId="233" r:id="rId8"/>
    <sheet name="8. Adjusted EBITDA" sheetId="241" r:id="rId9"/>
    <sheet name="9. Free Cash Flow" sheetId="219" r:id="rId10"/>
    <sheet name="10. ROIC" sheetId="222" r:id="rId11"/>
  </sheets>
  <externalReferences>
    <externalReference r:id="rId12"/>
    <externalReference r:id="rId13"/>
    <externalReference r:id="rId14"/>
  </externalReferences>
  <definedNames>
    <definedName name="_____ABCNEW">#REF!</definedName>
    <definedName name="____abc">#REF!</definedName>
    <definedName name="____alpha">#REF!</definedName>
    <definedName name="____NOP">#REF!</definedName>
    <definedName name="___DEF">#REF!</definedName>
    <definedName name="___END">#REF!</definedName>
    <definedName name="___GH">#REF!</definedName>
    <definedName name="___IJ">#REF!</definedName>
    <definedName name="___KL">#REF!</definedName>
    <definedName name="___QRS">#REF!</definedName>
    <definedName name="___TUV">#REF!</definedName>
    <definedName name="___wxyz">#REF!</definedName>
    <definedName name="__abc">#REF!</definedName>
    <definedName name="__ANO98">#REF!</definedName>
    <definedName name="__B">#REF!</definedName>
    <definedName name="__C">#REF!</definedName>
    <definedName name="__FDS_HYPERLINK_TOGGLE_STATE__" hidden="1">"ON"</definedName>
    <definedName name="__JAN97">#REF!</definedName>
    <definedName name="_ANO98">#REF!</definedName>
    <definedName name="_CAIERIRAS">#REF!</definedName>
    <definedName name="_CSP2">#REF!</definedName>
    <definedName name="_JAN97">#REF!</definedName>
    <definedName name="_LAPPEENRANTA_">#REF!</definedName>
    <definedName name="_Order1" hidden="1">0</definedName>
    <definedName name="_Order2" hidden="1">255</definedName>
    <definedName name="_Rec_ME_all">#REF!</definedName>
    <definedName name="_Rec_ME_col">#REF!</definedName>
    <definedName name="_Rec_ME_lin">#REF!</definedName>
    <definedName name="_Rec_MI_all">#REF!</definedName>
    <definedName name="_Rec_MI_col">[1]QRY_MI!$A$216:$BZ$216</definedName>
    <definedName name="_Rec_MI_lin">#REF!</definedName>
    <definedName name="_TOP1">#REF!</definedName>
    <definedName name="_Vol_ME_all">#REF!</definedName>
    <definedName name="_Vol_ME_col">#REF!</definedName>
    <definedName name="_Vol_ME_lin">#REF!</definedName>
    <definedName name="_Vol_MI_all">#REF!</definedName>
    <definedName name="_Vol_MI_col">#REF!</definedName>
    <definedName name="_Vol_MI_Lin">#REF!</definedName>
    <definedName name="A">#REF!</definedName>
    <definedName name="Aanekoski">#REF!</definedName>
    <definedName name="AANEKOSKI_">'[2]By Mill'!$C$586</definedName>
    <definedName name="Aanekoski_serla">#REF!</definedName>
    <definedName name="AANEKOSKII_SERLA">#REF!</definedName>
    <definedName name="AANEKOSKII_SERLA_">#REF!</definedName>
    <definedName name="ababab">#REF!</definedName>
    <definedName name="abertura">#REF!,#REF!,#REF!,#REF!</definedName>
    <definedName name="ac_antas">#REF!</definedName>
    <definedName name="ac_antw">#REF!</definedName>
    <definedName name="ac_arg">#REF!</definedName>
    <definedName name="ac_bac">#REF!</definedName>
    <definedName name="ac_cod">#REF!</definedName>
    <definedName name="ac_comb">#REF!</definedName>
    <definedName name="ac_cons">#REF!</definedName>
    <definedName name="ac_ikp">#REF!</definedName>
    <definedName name="ac_kck">#REF!</definedName>
    <definedName name="ac_kk">#REF!</definedName>
    <definedName name="ac_klap">#REF!</definedName>
    <definedName name="ac_kppf">#REF!</definedName>
    <definedName name="ac_ksa">#REF!</definedName>
    <definedName name="ac_mirca">#REF!</definedName>
    <definedName name="ac_nsk">#REF!</definedName>
    <definedName name="ac_rioc">#REF!</definedName>
    <definedName name="ac_trade">#REF!</definedName>
    <definedName name="Acumulado">#REF!</definedName>
    <definedName name="ad10_">#REF!</definedName>
    <definedName name="ad11_">[3]GEMiner!#REF!</definedName>
    <definedName name="ad12_">#REF!</definedName>
    <definedName name="ad13_">#REF!</definedName>
    <definedName name="ad14_">#REF!</definedName>
    <definedName name="ad15_">#REF!</definedName>
    <definedName name="ad16_">#REF!</definedName>
    <definedName name="ad17_">#REF!</definedName>
    <definedName name="ad18_">#REF!</definedName>
    <definedName name="ad19_">#REF!</definedName>
    <definedName name="ad20_">#REF!</definedName>
    <definedName name="Adjusted_EBIT">#REF!</definedName>
    <definedName name="Adjusted_EBITDA">#REF!</definedName>
    <definedName name="Advance">#REF!</definedName>
    <definedName name="ADVANCE_">#REF!</definedName>
    <definedName name="Aizarnazabal">#REF!</definedName>
    <definedName name="AIZARNAZABAL_">#REF!</definedName>
    <definedName name="ALBERNI">#REF!</definedName>
    <definedName name="ALBERTAPACIFIC">#REF!</definedName>
    <definedName name="ALBERTAPACIFIC_">#REF!</definedName>
    <definedName name="Alizay">#REF!</definedName>
    <definedName name="ALIZAY_">#REF!</definedName>
    <definedName name="Amcel">#REF!</definedName>
    <definedName name="AMOTFORS_">#REF!</definedName>
    <definedName name="anderson">#REF!</definedName>
    <definedName name="ANDERSON_">#REF!</definedName>
    <definedName name="ANDOAIN_">#REF!</definedName>
    <definedName name="Andoian">#REF!</definedName>
    <definedName name="ANGELES_">#REF!</definedName>
    <definedName name="Angol">#REF!</definedName>
    <definedName name="ANGOL_">#REF!</definedName>
    <definedName name="aplicaçoes">#REF!</definedName>
    <definedName name="Appleton">#REF!</definedName>
    <definedName name="APPLETON_">#REF!</definedName>
    <definedName name="Arac">#REF!</definedName>
    <definedName name="Aracruz">#REF!</definedName>
    <definedName name="Aranguren">#REF!</definedName>
    <definedName name="ARANGUREN_">#REF!</definedName>
    <definedName name="Arauco">#REF!</definedName>
    <definedName name="ARAUCO_">#REF!</definedName>
    <definedName name="AraucoITATACap">#REF!</definedName>
    <definedName name="AraucoItataNews">#REF!</definedName>
    <definedName name="Arendal">#REF!</definedName>
    <definedName name="ARENDAL_">#REF!</definedName>
    <definedName name="Argentina">#REF!</definedName>
    <definedName name="Arkhangelsk">#REF!</definedName>
    <definedName name="ARKHANGELSK_">#REF!</definedName>
    <definedName name="Arneburg">#REF!</definedName>
    <definedName name="ARNEBURG_">#REF!</definedName>
    <definedName name="asd">#REF!</definedName>
    <definedName name="Ashdown">#REF!</definedName>
    <definedName name="ASHDOWN_">#REF!</definedName>
    <definedName name="Aspabruk">#REF!</definedName>
    <definedName name="ASPABRUK_">#REF!</definedName>
    <definedName name="ASPEN_MENOMINEE">#REF!</definedName>
    <definedName name="at10_">#REF!</definedName>
    <definedName name="at11_">#REF!</definedName>
    <definedName name="at12_">#REF!</definedName>
    <definedName name="at13_">#REF!</definedName>
    <definedName name="at14_">#REF!</definedName>
    <definedName name="at15_">#REF!</definedName>
    <definedName name="at16_">#REF!</definedName>
    <definedName name="at17_">#REF!</definedName>
    <definedName name="at18_">#REF!</definedName>
    <definedName name="at19_">#REF!</definedName>
    <definedName name="at20_">#REF!</definedName>
    <definedName name="ATHOL">#REF!</definedName>
    <definedName name="Atholville">#REF!</definedName>
    <definedName name="ATHOLVILLE_">#REF!</definedName>
    <definedName name="ativo">#REF!</definedName>
    <definedName name="augusta">#REF!</definedName>
    <definedName name="AUGUSTA_">#REF!</definedName>
    <definedName name="Australia">#REF!</definedName>
    <definedName name="Austria">#REF!</definedName>
    <definedName name="Aveiro">#REF!</definedName>
    <definedName name="AVEIRO_">#REF!</definedName>
    <definedName name="B___DEMONSTRAÇÃO_DO_RESULTADO_PROJETADA">#REF!</definedName>
    <definedName name="B_S">#REF!</definedName>
    <definedName name="Bahia">#REF!</definedName>
    <definedName name="BahiaBacell">'[2]By Mill'!$C$1241</definedName>
    <definedName name="BAHIABACELL_">#REF!</definedName>
    <definedName name="BahiaSul">#REF!</definedName>
    <definedName name="BAHIASUL_">#REF!</definedName>
    <definedName name="Baikal">#REF!</definedName>
    <definedName name="BAILAL_">#REF!</definedName>
    <definedName name="Bal">#REF!</definedName>
    <definedName name="bal_res_antas">#REF!</definedName>
    <definedName name="bal_res_antw">#REF!</definedName>
    <definedName name="bal_res_bac">#REF!</definedName>
    <definedName name="bal_res_cod">#REF!</definedName>
    <definedName name="bal_res_cons">#REF!</definedName>
    <definedName name="bal_res_ikp">#REF!</definedName>
    <definedName name="bal_res_ka">#REF!</definedName>
    <definedName name="bal_res_kck">#REF!</definedName>
    <definedName name="bal_res_kk">#REF!</definedName>
    <definedName name="bal_res_klap">#REF!</definedName>
    <definedName name="bal_res_kppf">#REF!</definedName>
    <definedName name="bal_res_ksa">#REF!</definedName>
    <definedName name="bal_res_mirca">#REF!</definedName>
    <definedName name="bal_res_nsk">#REF!</definedName>
    <definedName name="bal_res_rioc">#REF!</definedName>
    <definedName name="bal_res_rlg">#REF!</definedName>
    <definedName name="balance">#REF!</definedName>
    <definedName name="balance2">#REF!</definedName>
    <definedName name="balanceUS">#REF!</definedName>
    <definedName name="balanceUS2">#REF!</definedName>
    <definedName name="Baltic">#REF!</definedName>
    <definedName name="BALTIC_">#REF!</definedName>
    <definedName name="Barnie">#REF!</definedName>
    <definedName name="BARNIE_">#REF!</definedName>
    <definedName name="BARR4TRREF">#REF!</definedName>
    <definedName name="BARR4TRTV">#REF!</definedName>
    <definedName name="bathurst">#REF!</definedName>
    <definedName name="BATHURST_">#REF!</definedName>
    <definedName name="bb">#REF!</definedName>
    <definedName name="bd_custos_tit">#REF!</definedName>
    <definedName name="BD_Geral">#REF!</definedName>
    <definedName name="BD_GeralTit">#REF!</definedName>
    <definedName name="BD_Grupo">#REF!</definedName>
    <definedName name="bebelsurquevillon">#REF!</definedName>
    <definedName name="Belgium">#REF!</definedName>
    <definedName name="Bellingham">#REF!</definedName>
    <definedName name="BELLINGHAM_">#REF!</definedName>
    <definedName name="BeloOreiente">#REF!</definedName>
    <definedName name="BELOORIENTE_">#REF!</definedName>
    <definedName name="bennettsville">#REF!</definedName>
    <definedName name="BENNETTSVILLE_">#REF!</definedName>
    <definedName name="Berlin">#REF!</definedName>
    <definedName name="BERLIN_">#REF!</definedName>
    <definedName name="BIocellCap">#REF!</definedName>
    <definedName name="BiocellNews">#REF!</definedName>
    <definedName name="Bloom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77" hidden="1">#REF!</definedName>
    <definedName name="BLPH78" hidden="1">#REF!</definedName>
    <definedName name="BLPH79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0" hidden="1">#REF!</definedName>
    <definedName name="BLPH9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OEHNSDALEN_">#REF!</definedName>
    <definedName name="Boehsndalen">#REF!</definedName>
    <definedName name="Borneo">#REF!</definedName>
    <definedName name="Borneo_">#REF!</definedName>
    <definedName name="Boyle">#REF!</definedName>
    <definedName name="Bratsk">#REF!</definedName>
    <definedName name="BRATSK_">#REF!</definedName>
    <definedName name="Brazil">#REF!</definedName>
    <definedName name="breakdown">#REF!</definedName>
    <definedName name="breakdown2">#REF!</definedName>
    <definedName name="breakey">#REF!</definedName>
    <definedName name="BREAKEYVILLE_">#REF!</definedName>
    <definedName name="brewton">#REF!</definedName>
    <definedName name="BREWTON_">#REF!</definedName>
    <definedName name="BROBY_">#REF!</definedName>
    <definedName name="Brunswich">#REF!</definedName>
    <definedName name="Brunswick">#REF!</definedName>
    <definedName name="BRUNSWICK_GP">#REF!</definedName>
    <definedName name="BS_2005f_annual">#REF!,#REF!</definedName>
    <definedName name="BS_R_2005f_annual">#REF!,#REF!</definedName>
    <definedName name="BS_US_2005f_annual">#REF!,#REF!</definedName>
    <definedName name="BURE_">#REF!</definedName>
    <definedName name="Burgos">#REF!</definedName>
    <definedName name="BURGOS_">#REF!</definedName>
    <definedName name="butler">#REF!</definedName>
    <definedName name="BUTLER_">#REF!</definedName>
    <definedName name="buy">#REF!</definedName>
    <definedName name="C_F">#REF!</definedName>
    <definedName name="CaforPrinceGeorge">#REF!</definedName>
    <definedName name="Caieriras">#REF!</definedName>
    <definedName name="Calhoun">#REF!</definedName>
    <definedName name="CALHOUN_">#REF!</definedName>
    <definedName name="CAMPBELL">#REF!</definedName>
    <definedName name="CampbellRiver">#REF!</definedName>
    <definedName name="CAN">#REF!</definedName>
    <definedName name="Canada">#REF!</definedName>
    <definedName name="CANFOR_HOWE">#REF!</definedName>
    <definedName name="CANFOR_PG">#REF!</definedName>
    <definedName name="CanforInterconPG">#REF!</definedName>
    <definedName name="CanforPGPandP">#REF!</definedName>
    <definedName name="CANmillname">#REF!</definedName>
    <definedName name="CAP">#REF!</definedName>
    <definedName name="Cariboo">#REF!</definedName>
    <definedName name="CascadesFjordcell">#REF!</definedName>
    <definedName name="cash">#REF!</definedName>
    <definedName name="cash2">#REF!</definedName>
    <definedName name="cashUS">#REF!</definedName>
    <definedName name="cashUS2">#REF!</definedName>
    <definedName name="Catawba">#REF!</definedName>
    <definedName name="CATAWBA_">#REF!</definedName>
    <definedName name="cc">#REF!</definedName>
    <definedName name="Celgar">#REF!</definedName>
    <definedName name="CELGAR_BCI">#REF!</definedName>
    <definedName name="CF_2005f_annual">#REF!,#REF!</definedName>
    <definedName name="CF_R_2005f_annual">#REF!,#REF!</definedName>
    <definedName name="CF_US_2005f_annual">#REF!,#REF!</definedName>
    <definedName name="cfs">#REF!</definedName>
    <definedName name="Chihuahua">#REF!</definedName>
    <definedName name="CHIHUHUA_">#REF!</definedName>
    <definedName name="Chile">#REF!</definedName>
    <definedName name="ChinaCountry">#REF!</definedName>
    <definedName name="ChungHwa">#REF!</definedName>
    <definedName name="CHUNGHWA_">#REF!</definedName>
    <definedName name="CianodEnza">#REF!</definedName>
    <definedName name="CIANODENZE_">#REF!</definedName>
    <definedName name="clatskanie">#REF!</definedName>
    <definedName name="CLATSKANIE_">#REF!</definedName>
    <definedName name="Cloquet">#REF!</definedName>
    <definedName name="CLOQUET_">#REF!</definedName>
    <definedName name="CMPC_Arg">#REF!</definedName>
    <definedName name="CMPCnews">#REF!</definedName>
    <definedName name="CnforINTERCON">#REF!</definedName>
    <definedName name="cod_itr">#REF!</definedName>
    <definedName name="columbus">#REF!</definedName>
    <definedName name="COLUMBUS_">#REF!</definedName>
    <definedName name="COMPANY">#REF!</definedName>
    <definedName name="CONFINS">#REF!</definedName>
    <definedName name="Constancia">#REF!</definedName>
    <definedName name="CONSTANCIA_">#REF!</definedName>
    <definedName name="Constitucion">#REF!</definedName>
    <definedName name="CONSTITUCION_">#REF!</definedName>
    <definedName name="Coosa">#REF!</definedName>
    <definedName name="COOSA_">#REF!</definedName>
    <definedName name="cosmopolis">#REF!</definedName>
    <definedName name="COSMOPOLIS_">#REF!</definedName>
    <definedName name="Countrylist">#REF!</definedName>
    <definedName name="Courtland">#REF!</definedName>
    <definedName name="COURTLAND_IP">#REF!</definedName>
    <definedName name="CP">#REF!</definedName>
    <definedName name="Crofton">#REF!</definedName>
    <definedName name="CROFTONmill">#REF!</definedName>
    <definedName name="CSP">#REF!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urrRef">#REF!</definedName>
    <definedName name="DaishowaPeaceRiver">#REF!</definedName>
    <definedName name="data">#REF!</definedName>
    <definedName name="Data_Acum">#REF!</definedName>
    <definedName name="data_boxtodas">#REF!</definedName>
    <definedName name="Data_Titulos">#REF!</definedName>
    <definedName name="DATA103">#REF!</definedName>
    <definedName name="data2">#REF!</definedName>
    <definedName name="Datas">#REF!</definedName>
    <definedName name="Datas_A">#REF!</definedName>
    <definedName name="DatePrice">#REF!</definedName>
    <definedName name="day">#REF!</definedName>
    <definedName name="def">#REF!</definedName>
    <definedName name="DEJE_">#REF!</definedName>
    <definedName name="demopolis">#REF!</definedName>
    <definedName name="DEMOPOLIS_">#REF!</definedName>
    <definedName name="Denmark">#REF!</definedName>
    <definedName name="desbien">#REF!</definedName>
    <definedName name="DESBIENS_">#REF!</definedName>
    <definedName name="DF_GRID_1">#REF!</definedName>
    <definedName name="diversos">#REF!</definedName>
    <definedName name="DOLAR">#REF!,#REF!</definedName>
    <definedName name="Dolar_Ant">#REF!</definedName>
    <definedName name="Dolar_Fin">#REF!</definedName>
    <definedName name="Dolar_Fin1">#REF!</definedName>
    <definedName name="dolbeau">#REF!</definedName>
    <definedName name="DOLBEAU_">#REF!</definedName>
    <definedName name="dryden">#REF!</definedName>
    <definedName name="DRYDEN_">#REF!</definedName>
    <definedName name="DT_ABICOM">#REF!</definedName>
    <definedName name="DT_ABICON">#REF!</definedName>
    <definedName name="DT_ALPAC">#REF!</definedName>
    <definedName name="DT_BOW">#REF!</definedName>
    <definedName name="DT_CANFOR">#REF!</definedName>
    <definedName name="DT_CELGAR">#REF!</definedName>
    <definedName name="DT_DMIPEACERIVER">#REF!</definedName>
    <definedName name="DT_DOMTAR">#REF!</definedName>
    <definedName name="DT_GP">#REF!</definedName>
    <definedName name="DT_IP">#REF!</definedName>
    <definedName name="DT_LP">#REF!</definedName>
    <definedName name="DT_MIRAMICHI">#REF!</definedName>
    <definedName name="DT_NORSKECAN">#REF!</definedName>
    <definedName name="DT_PT">#REF!</definedName>
    <definedName name="DT_PW">#REF!</definedName>
    <definedName name="DT_SKEENA">#REF!</definedName>
    <definedName name="DT_SMURFIT">#REF!</definedName>
    <definedName name="DT_TEMBEC">#REF!</definedName>
    <definedName name="DT_UNIFORET">#REF!</definedName>
    <definedName name="DT_WESTFOREST">#REF!</definedName>
    <definedName name="DT_WESTPULP">#REF!</definedName>
    <definedName name="DT_WEYCO">#REF!</definedName>
    <definedName name="Duino">#REF!</definedName>
    <definedName name="DUINO_">#REF!</definedName>
    <definedName name="Durango">#REF!</definedName>
    <definedName name="DURANGO_">#REF!</definedName>
    <definedName name="earnings">#REF!</definedName>
    <definedName name="earnings2">#REF!</definedName>
    <definedName name="earningscel">#REF!</definedName>
    <definedName name="earningscel2">#REF!</definedName>
    <definedName name="earningscell2">#REF!</definedName>
    <definedName name="earningsUS">#REF!</definedName>
    <definedName name="earningsUS2">#REF!</definedName>
    <definedName name="eastover">#REF!</definedName>
    <definedName name="EASTOVER_">#REF!</definedName>
    <definedName name="EDSBRUK_">#REF!</definedName>
    <definedName name="Ehingen">#REF!</definedName>
    <definedName name="EHINGEN_">#REF!</definedName>
    <definedName name="Eklof">#REF!</definedName>
    <definedName name="EKLOF_">#REF!</definedName>
    <definedName name="EMPRESAS">#REF!</definedName>
    <definedName name="end_Canada">#REF!</definedName>
    <definedName name="end_Indonesia">#REF!</definedName>
    <definedName name="end_UnitedStates">#REF!</definedName>
    <definedName name="endiv">#REF!,#REF!,#REF!,#REF!,#REF!</definedName>
    <definedName name="endividamento">#REF!,#REF!,#REF!,#REF!,#REF!</definedName>
    <definedName name="Enstra">#REF!</definedName>
    <definedName name="ENSTRA_">#REF!</definedName>
    <definedName name="Erie">#REF!</definedName>
    <definedName name="ERIE_">#REF!</definedName>
    <definedName name="escalonamento">#REF!,#REF!,#REF!,#REF!</definedName>
    <definedName name="escalonamento2002">#REF!,#REF!,#REF!</definedName>
    <definedName name="Escanaba">#REF!</definedName>
    <definedName name="ESCANABA_">#REF!</definedName>
    <definedName name="espanola">#REF!</definedName>
    <definedName name="ESPANOLA_">#REF!</definedName>
    <definedName name="evadale">#REF!</definedName>
    <definedName name="EVADALE_">#REF!</definedName>
    <definedName name="everett">#REF!</definedName>
    <definedName name="EVERETT_">#REF!</definedName>
    <definedName name="EVERETT_WEY">#REF!</definedName>
    <definedName name="everett_weyco">#REF!</definedName>
    <definedName name="F.2008.12">#REF!</definedName>
    <definedName name="FAIRHAVEN_">#REF!</definedName>
    <definedName name="fbalance2">#REF!</definedName>
    <definedName name="fbalanceUS2">#REF!</definedName>
    <definedName name="fbreakdown2">#REF!</definedName>
    <definedName name="fcash2">#REF!</definedName>
    <definedName name="fcashUS2">#REF!</definedName>
    <definedName name="FCFforValuation">#REF!</definedName>
    <definedName name="fdata2">#REF!</definedName>
    <definedName name="fearnings2">#REF!</definedName>
    <definedName name="fearningscel2">#REF!</definedName>
    <definedName name="fearningsUS2">#REF!</definedName>
    <definedName name="FernandinaBeach">#REF!</definedName>
    <definedName name="FernandinaBeach_">#REF!</definedName>
    <definedName name="fiarhaven">#REF!</definedName>
    <definedName name="FibrecoSlocan">#REF!</definedName>
    <definedName name="Finland">#REF!</definedName>
    <definedName name="FJORD_JONQ">#REF!</definedName>
    <definedName name="flong2">#REF!</definedName>
    <definedName name="fnetwork2">#REF!</definedName>
    <definedName name="Foley">#REF!</definedName>
    <definedName name="FOLEY_">#REF!</definedName>
    <definedName name="Follafoss">#REF!</definedName>
    <definedName name="FOLLAFOSS_">#REF!</definedName>
    <definedName name="fortfrances">#REF!</definedName>
    <definedName name="FORTFRANCES_">#REF!</definedName>
    <definedName name="France">#REF!</definedName>
    <definedName name="Frovi">#REF!</definedName>
    <definedName name="FROVI_">#REF!</definedName>
    <definedName name="Frovifors">#REF!</definedName>
    <definedName name="gardiner">#REF!</definedName>
    <definedName name="GARDINER_">#REF!</definedName>
    <definedName name="georgetown">#REF!</definedName>
    <definedName name="GEORGETOWN_">#REF!</definedName>
    <definedName name="German">#REF!</definedName>
    <definedName name="Gertraud">#REF!</definedName>
    <definedName name="GERTRAUD_">#REF!</definedName>
    <definedName name="Gjeving">#REF!</definedName>
    <definedName name="GJEVING_">#REF!</definedName>
    <definedName name="Gjovik">#REF!</definedName>
    <definedName name="Gjovik___">#REF!</definedName>
    <definedName name="GJOVIK____">#REF!</definedName>
    <definedName name="GJOVIKMILL">#REF!</definedName>
    <definedName name="Gold">#REF!</definedName>
    <definedName name="GoldRiver">#REF!</definedName>
    <definedName name="GOTA_">#REF!</definedName>
    <definedName name="GrandPrarie">#REF!</definedName>
    <definedName name="GRANDPRARIE_">#REF!</definedName>
    <definedName name="Gratkorn">#REF!</definedName>
    <definedName name="GRATKORN_">#REF!</definedName>
    <definedName name="Greaker">#REF!</definedName>
    <definedName name="GREAKER_">#REF!</definedName>
    <definedName name="Gruvon">#REF!</definedName>
    <definedName name="GRUVON_">#REF!</definedName>
    <definedName name="Guaiba">#REF!</definedName>
    <definedName name="GUAIBA_">#REF!</definedName>
    <definedName name="Halden">#REF!</definedName>
    <definedName name="HALDEN_">#REF!</definedName>
    <definedName name="Hallein">#REF!</definedName>
    <definedName name="HALLEIN_">#REF!</definedName>
    <definedName name="halsey">#REF!</definedName>
    <definedName name="HALSEY_">#REF!</definedName>
    <definedName name="HARMAC_NANAIMO">#REF!</definedName>
    <definedName name="HarmacPandT">#REF!</definedName>
    <definedName name="Harnoncourt">#REF!</definedName>
    <definedName name="HARNONCOURT_">#REF!</definedName>
    <definedName name="hawesville">#REF!</definedName>
    <definedName name="HAWESVILLE_">#REF!</definedName>
    <definedName name="Helle">#REF!</definedName>
    <definedName name="HELLE_">#REF!</definedName>
    <definedName name="Hinton">#REF!</definedName>
    <definedName name="HINTON_WELD">#REF!</definedName>
    <definedName name="hoquaim">#REF!</definedName>
    <definedName name="HOQUAIM_">#REF!</definedName>
    <definedName name="HORNESFORS_">#REF!</definedName>
    <definedName name="HOWE">#REF!</definedName>
    <definedName name="HoweSound">#REF!</definedName>
    <definedName name="Huelva">#REF!</definedName>
    <definedName name="HUELVA_">#REF!</definedName>
    <definedName name="Hurum">#REF!</definedName>
    <definedName name="HURUM_">#REF!</definedName>
    <definedName name="Husum">#REF!</definedName>
    <definedName name="HUSUM_">#REF!</definedName>
    <definedName name="I._RENDA">#REF!</definedName>
    <definedName name="ICMS">#REF!</definedName>
    <definedName name="ictsymbol">"R$"</definedName>
    <definedName name="icusymbol">"R$"</definedName>
    <definedName name="Iggesunds">#REF!</definedName>
    <definedName name="IGGESUNDS_">#REF!</definedName>
    <definedName name="Iguaco">#REF!</definedName>
    <definedName name="IGUACO_">#REF!</definedName>
    <definedName name="IKPCDOLAR">#REF!</definedName>
    <definedName name="IKPCREAIS">#REF!</definedName>
    <definedName name="Ilim">#REF!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mpressao">#REF!,#REF!,#REF!,#REF!</definedName>
    <definedName name="IndahKiat">#REF!</definedName>
    <definedName name="India">#REF!</definedName>
    <definedName name="Indonesia">#REF!</definedName>
    <definedName name="Indonesia_millname">#REF!</definedName>
    <definedName name="Indorayon">#REF!</definedName>
    <definedName name="INDORAYON_">#REF!</definedName>
    <definedName name="Intercon_CANFOR">#REF!</definedName>
    <definedName name="inv">#REF!</definedName>
    <definedName name="inv_1">#REF!</definedName>
    <definedName name="inv_2">#REF!</definedName>
    <definedName name="inv_3">#REF!</definedName>
    <definedName name="IPI">#REF!</definedName>
    <definedName name="iQShowHideColumns" hidden="1">"iQShowQuarterlyAnnual"</definedName>
    <definedName name="IS_2005f_annual">#REF!,#REF!</definedName>
    <definedName name="IS_R_2005f_annual">#REF!,#REF!</definedName>
    <definedName name="IS_US_2005f_annual">#REF!,#REF!</definedName>
    <definedName name="ishares">#REF!</definedName>
    <definedName name="isi">#REF!</definedName>
    <definedName name="isl">#REF!</definedName>
    <definedName name="Italy">#REF!</definedName>
    <definedName name="Itata">#REF!</definedName>
    <definedName name="itr_bac">#REF!</definedName>
    <definedName name="itr_cons">#REF!</definedName>
    <definedName name="itr_kk">#REF!</definedName>
    <definedName name="itr_ksa">#REF!</definedName>
    <definedName name="itr_mirca">#REF!</definedName>
    <definedName name="itr_trade">#REF!</definedName>
    <definedName name="iue">0.00999999977648258</definedName>
    <definedName name="iuesymbol">"R$"</definedName>
    <definedName name="iunsymbol">"R$m"</definedName>
    <definedName name="ius">1000000</definedName>
    <definedName name="Jacarei">#REF!</definedName>
    <definedName name="JACAREI_">#REF!</definedName>
    <definedName name="jackson">#REF!</definedName>
    <definedName name="JACKSON_">#REF!</definedName>
    <definedName name="jacksonville">#REF!</definedName>
    <definedName name="JACKSONVILLE_">#REF!</definedName>
    <definedName name="Jamsankoski">#REF!</definedName>
    <definedName name="JAMSANKOSKI_">#REF!</definedName>
    <definedName name="Jan_Mar03_Orç">#REF!</definedName>
    <definedName name="Japan">#REF!</definedName>
    <definedName name="Jay">#REF!</definedName>
    <definedName name="JAY_">#REF!</definedName>
    <definedName name="jesup">#REF!</definedName>
    <definedName name="JESUP_">#REF!</definedName>
    <definedName name="JONKOPING_">#REF!</definedName>
    <definedName name="Joutsen">#REF!</definedName>
    <definedName name="JOUTSENO">#REF!</definedName>
    <definedName name="JOUTSENO_">#REF!</definedName>
    <definedName name="Kajaani">#REF!</definedName>
    <definedName name="KAJAANI_">#REF!</definedName>
    <definedName name="KALINGRAD_">#REF!</definedName>
    <definedName name="Kaliningrad">#REF!</definedName>
    <definedName name="Kamalapuram">#REF!</definedName>
    <definedName name="KAMALPURAM_">#REF!</definedName>
    <definedName name="kamloops">#REF!</definedName>
    <definedName name="KAMLOOPS_">#REF!</definedName>
    <definedName name="Karlsborg">#REF!</definedName>
    <definedName name="KARLSBORG_">#REF!</definedName>
    <definedName name="Kaskinen">#REF!</definedName>
    <definedName name="KASKINEN_">#REF!</definedName>
    <definedName name="kaspuskasing">#REF!</definedName>
    <definedName name="KASPUSKASING_">#REF!</definedName>
    <definedName name="Katfors">#REF!</definedName>
    <definedName name="KATFORS_">#REF!</definedName>
    <definedName name="Katfos">#REF!</definedName>
    <definedName name="KATFOS_">#REF!</definedName>
    <definedName name="Kaukauna">#REF!</definedName>
    <definedName name="KAUKAUNA_">#REF!</definedName>
    <definedName name="KC_ABERCROM">#REF!</definedName>
    <definedName name="KC_TERRACEBAY">#REF!</definedName>
    <definedName name="KCPictouAbercrombie">#REF!</definedName>
    <definedName name="KCTerraceBay">#REF!</definedName>
    <definedName name="Kemi">#REF!</definedName>
    <definedName name="KEMI_">#REF!</definedName>
    <definedName name="Kemijarvi">#REF!</definedName>
    <definedName name="KEMIJARVI_">#REF!</definedName>
    <definedName name="KERNI_">#REF!</definedName>
    <definedName name="ketchikan">#REF!</definedName>
    <definedName name="KETCHINKAN_">#REF!</definedName>
    <definedName name="KFPC">#REF!</definedName>
    <definedName name="KianiKertas">#REF!</definedName>
    <definedName name="KIANIKERTAS_">#REF!</definedName>
    <definedName name="Kinleath">#REF!</definedName>
    <definedName name="KINLEATH_">#REF!</definedName>
    <definedName name="Kjovik">#REF!</definedName>
    <definedName name="KJOVIK_">#REF!</definedName>
    <definedName name="Koge">#REF!</definedName>
    <definedName name="KOGE_">#REF!</definedName>
    <definedName name="Korea">#REF!</definedName>
    <definedName name="Kornasverken">#REF!</definedName>
    <definedName name="KORNASVERKEN_">#REF!</definedName>
    <definedName name="Kotka">#REF!</definedName>
    <definedName name="KOTKA_">#REF!</definedName>
    <definedName name="KOTLAS_">#REF!</definedName>
    <definedName name="Kragero">#REF!</definedName>
    <definedName name="KRAGERO_">#REF!</definedName>
    <definedName name="Kristineham">#REF!</definedName>
    <definedName name="KRISTINEHAMN">#REF!</definedName>
    <definedName name="Kumarpatnam">#REF!</definedName>
    <definedName name="KUMARPATNAM_">#REF!</definedName>
    <definedName name="Kuusaniemi">#REF!</definedName>
    <definedName name="KUUSANIEMI_">#REF!</definedName>
    <definedName name="Kvinesdal">#REF!</definedName>
    <definedName name="KVINESDAL_">#REF!</definedName>
    <definedName name="KYRKEBYN_">#REF!</definedName>
    <definedName name="Lages">#REF!</definedName>
    <definedName name="LAGES_">#REF!</definedName>
    <definedName name="LAGESKLABIN_">#REF!</definedName>
    <definedName name="Laja">#REF!</definedName>
    <definedName name="LAJA_">#REF!</definedName>
    <definedName name="LaMontananesa">#REF!</definedName>
    <definedName name="LAMONTANESA_">#REF!</definedName>
    <definedName name="Lappeenranta">#REF!</definedName>
    <definedName name="Larvik">#REF!</definedName>
    <definedName name="LARVIK_">#REF!</definedName>
    <definedName name="LarvikCap">#REF!</definedName>
    <definedName name="LarvikNews">#REF!</definedName>
    <definedName name="LastListUpdate">0</definedName>
    <definedName name="latuque">#REF!</definedName>
    <definedName name="LATUQUE_">#REF!</definedName>
    <definedName name="Lauvsnes">#REF!</definedName>
    <definedName name="LAUVSNES_">#REF!</definedName>
    <definedName name="LeafRiver">#REF!</definedName>
    <definedName name="LEBEL_">#REF!</definedName>
    <definedName name="Leirosa">#REF!</definedName>
    <definedName name="LEIROSA_">#REF!</definedName>
    <definedName name="LeirosaStora">#REF!</definedName>
    <definedName name="LEIROSASTORA_">#REF!</definedName>
    <definedName name="Lencois">#REF!</definedName>
    <definedName name="LENCOIS_">#REF!</definedName>
    <definedName name="Lenzing">#REF!</definedName>
    <definedName name="LENZING_">#REF!</definedName>
    <definedName name="Lewiston">#REF!</definedName>
    <definedName name="LEWISTON_">#REF!</definedName>
    <definedName name="LEWISTON_ID">#REF!</definedName>
    <definedName name="Licanten">#REF!</definedName>
    <definedName name="LICANTEN_">#REF!</definedName>
    <definedName name="Lielahti">#REF!</definedName>
    <definedName name="LIELAHTI_">#REF!</definedName>
    <definedName name="LIEVENSUORE_">#REF!</definedName>
    <definedName name="Lievestuore">#REF!</definedName>
    <definedName name="Limeira">#REF!</definedName>
    <definedName name="LIMEIRA_">#REF!</definedName>
    <definedName name="LIMPA2">#REF!</definedName>
    <definedName name="LIMPA3">#REF!</definedName>
    <definedName name="Lincoln">#REF!</definedName>
    <definedName name="LINCOLN_">#REF!</definedName>
    <definedName name="LINCOLN2_">#REF!</definedName>
    <definedName name="Lithuania">#REF!</definedName>
    <definedName name="LITHUANIA___">#REF!</definedName>
    <definedName name="long">#REF!</definedName>
    <definedName name="long2">#REF!</definedName>
    <definedName name="longview">#REF!</definedName>
    <definedName name="LONGVIEW_">#REF!</definedName>
    <definedName name="Lontar">#REF!</definedName>
    <definedName name="LONTAR_">#REF!</definedName>
    <definedName name="LP">#REF!</definedName>
    <definedName name="LPChetwynd">#REF!</definedName>
    <definedName name="LPMILLAR_CHET">#REF!</definedName>
    <definedName name="ltm">#REF!</definedName>
    <definedName name="LuizAntonio">#REF!</definedName>
    <definedName name="LUIZANTONIO_">#REF!</definedName>
    <definedName name="Luterbach">#REF!</definedName>
    <definedName name="LUTERBACH_">#REF!</definedName>
    <definedName name="m">#REF!</definedName>
    <definedName name="MacKenzie">#REF!</definedName>
    <definedName name="MACKENZIE_">#REF!</definedName>
    <definedName name="mackenzie_finlay">#REF!</definedName>
    <definedName name="Malaysia">#REF!</definedName>
    <definedName name="Mannheim">#REF!</definedName>
    <definedName name="MANNHEIM_">#REF!</definedName>
    <definedName name="Mantta">#REF!</definedName>
    <definedName name="MANTTA_">#REF!</definedName>
    <definedName name="MARATHON">#REF!</definedName>
    <definedName name="MARIANNELUNK_">#REF!</definedName>
    <definedName name="MATANE">#REF!</definedName>
    <definedName name="Mavoor">#REF!</definedName>
    <definedName name="MAVOOR_">#REF!</definedName>
    <definedName name="MeadowLake">#REF!</definedName>
    <definedName name="Menatep">#REF!</definedName>
    <definedName name="Menominee">#REF!</definedName>
    <definedName name="Mercer___Stendal">#REF!</definedName>
    <definedName name="MÊSANT">#REF!</definedName>
    <definedName name="MESES">#REF!</definedName>
    <definedName name="Mettupalayam">#REF!</definedName>
    <definedName name="METTUPALAYAM_">#REF!</definedName>
    <definedName name="Mexico">#REF!</definedName>
    <definedName name="Miklauzhof">#REF!</definedName>
    <definedName name="MIKLAUZHOF_">#REF!</definedName>
    <definedName name="MILLAR_MEADOWLAKE">#REF!</definedName>
    <definedName name="MILLAR_WHITE">#REF!</definedName>
    <definedName name="miramichi">#REF!</definedName>
    <definedName name="MIRAMICHI_">#REF!</definedName>
    <definedName name="Mizlauzhof">#REF!</definedName>
    <definedName name="Mjondalen">#REF!</definedName>
    <definedName name="MJONDALEN_">#REF!</definedName>
    <definedName name="ML_1c3d1n6n">#REF!</definedName>
    <definedName name="ML_1d9s8u7q">#REF!</definedName>
    <definedName name="ML_1e1k9n5y">#REF!</definedName>
    <definedName name="ML_1k7v5o9q">#REF!</definedName>
    <definedName name="ML_1s4z1z2q">#REF!</definedName>
    <definedName name="ML_1t5s6u1f">#REF!</definedName>
    <definedName name="ML_1y7a6c1t">#REF!</definedName>
    <definedName name="ML_2j1r9i8a">#REF!</definedName>
    <definedName name="ML_2k1r9i3a">#REF!</definedName>
    <definedName name="ML_3b3j3x9k">#REF!</definedName>
    <definedName name="ML_3c6e9c4g">#REF!</definedName>
    <definedName name="ML_3c7g1a7g">#REF!</definedName>
    <definedName name="ML_3e2q4k7i">#REF!</definedName>
    <definedName name="ML_3p5d9q5j">#REF!</definedName>
    <definedName name="ML_3u4x3z5p">#REF!</definedName>
    <definedName name="ML_3y1j4m2m">#REF!</definedName>
    <definedName name="ML_4s3t7k2l">#REF!</definedName>
    <definedName name="ML_5e7g5e5e">#REF!</definedName>
    <definedName name="ML_5j3u6k8m">#REF!</definedName>
    <definedName name="ML_5s8t7t6m">#REF!</definedName>
    <definedName name="ML_5s8y2t2m">#REF!</definedName>
    <definedName name="ML_6d9t7u7z">#REF!</definedName>
    <definedName name="ML_6f2p1m9g">#REF!</definedName>
    <definedName name="ML_6j7u6o8z">#REF!</definedName>
    <definedName name="ML_6r9u1n9k">#REF!</definedName>
    <definedName name="ML_6y9f7y3n">#REF!</definedName>
    <definedName name="ML_7g4k9d6i">#REF!</definedName>
    <definedName name="ML_7m5m4k3b">#REF!</definedName>
    <definedName name="ML_7n6h3t1t">#REF!</definedName>
    <definedName name="ML_7s4w7c6r">#REF!</definedName>
    <definedName name="ML_8b9j5t1p">#REF!</definedName>
    <definedName name="ML_8c2q5i2r">#REF!</definedName>
    <definedName name="ML_8d2v5j7j">#REF!</definedName>
    <definedName name="ML_8g2r9j4j">#REF!</definedName>
    <definedName name="ML_8h3m3i1m">#REF!</definedName>
    <definedName name="ML_8h7g4d4d">#REF!</definedName>
    <definedName name="ML_8j2r9j1j">#REF!</definedName>
    <definedName name="ML_8j3v5k8j">#REF!</definedName>
    <definedName name="ML_8j3w6p4c">#REF!</definedName>
    <definedName name="ML_8j6r9l1j">#REF!</definedName>
    <definedName name="ML_8j9r9u1j">#REF!</definedName>
    <definedName name="ML_8k8u6t3j">#REF!</definedName>
    <definedName name="ML_8r1k8t4y">#REF!</definedName>
    <definedName name="ML_8s7z1o6j">#REF!</definedName>
    <definedName name="ML_9g2t7j4w">#REF!</definedName>
    <definedName name="ML_9n1s4m5f">#REF!</definedName>
    <definedName name="ML_9u2u6j5w">#REF!</definedName>
    <definedName name="ML_Table_1">#REF!</definedName>
    <definedName name="ML_Table_2">#REF!</definedName>
    <definedName name="ML_Table_8">#REF!</definedName>
    <definedName name="Mobile">#REF!</definedName>
    <definedName name="MOBILE_">#REF!</definedName>
    <definedName name="MogiGuaco">#REF!</definedName>
    <definedName name="MOGIGUACOI_">#REF!</definedName>
    <definedName name="monroeville">#REF!</definedName>
    <definedName name="MONROEVILLE_">#REF!</definedName>
    <definedName name="monroeville_2">#REF!</definedName>
    <definedName name="MONROEVILLE2_">#REF!</definedName>
    <definedName name="Monsteras">#REF!</definedName>
    <definedName name="MONSTERSA_">#REF!</definedName>
    <definedName name="MonteDourado">#REF!</definedName>
    <definedName name="MONTEDOURADO_">#REF!</definedName>
    <definedName name="Morrum">#REF!</definedName>
    <definedName name="MORRUM_">#REF!</definedName>
    <definedName name="Moss">#REF!</definedName>
    <definedName name="MOSS_">#REF!</definedName>
    <definedName name="Muskegon">#REF!</definedName>
    <definedName name="MUSKEGON_">#REF!</definedName>
    <definedName name="N">#REF!</definedName>
    <definedName name="Nacimiento">#REF!</definedName>
    <definedName name="NACIMIENTO_">#REF!</definedName>
    <definedName name="NACKAWICH_">#REF!</definedName>
    <definedName name="NAMES">#REF!</definedName>
    <definedName name="NANAIMO">#REF!</definedName>
    <definedName name="Natchez">#REF!</definedName>
    <definedName name="NATCHEZ_IP">#REF!</definedName>
    <definedName name="NaviaCEASA">#REF!</definedName>
    <definedName name="NAVIACEASA_">#REF!</definedName>
    <definedName name="Net_Income_Adj_Earnings_PreAbnormal_Goodwill_Amort">#REF!</definedName>
    <definedName name="network">#REF!</definedName>
    <definedName name="network2">#REF!</definedName>
    <definedName name="newaugusta">#REF!</definedName>
    <definedName name="NEWAUGUSTA_">#REF!</definedName>
    <definedName name="newberg">#REF!</definedName>
    <definedName name="NEWBERG_">#REF!</definedName>
    <definedName name="newbern">#REF!</definedName>
    <definedName name="NEWBERN_">#REF!</definedName>
    <definedName name="Newcastle">#REF!</definedName>
    <definedName name="NEWCASTLE_">#REF!</definedName>
    <definedName name="NEWTOP">#REF!</definedName>
    <definedName name="NewZealand">#REF!</definedName>
    <definedName name="NITYASAPRIMA_">#REF!</definedName>
    <definedName name="nn">#REF!</definedName>
    <definedName name="Nokia">#REF!</definedName>
    <definedName name="NOKIA_">#REF!</definedName>
    <definedName name="NORRKOPING_">#REF!</definedName>
    <definedName name="Norrsundet">#REF!</definedName>
    <definedName name="NORRSUNDET_">#REF!</definedName>
    <definedName name="NORSKE_CAMPBELL">#REF!</definedName>
    <definedName name="NORSKE_CROFTON">#REF!</definedName>
    <definedName name="Northwood">#REF!</definedName>
    <definedName name="Northwood_PG">#REF!</definedName>
    <definedName name="Norway">#REF!</definedName>
    <definedName name="novo">#REF!</definedName>
    <definedName name="novomês">#REF!</definedName>
    <definedName name="oglethorpe">#REF!</definedName>
    <definedName name="OGLETHORPE_">#REF!</definedName>
    <definedName name="OHS">#REF!</definedName>
    <definedName name="OHS_">#REF!</definedName>
    <definedName name="oldtown">#REF!</definedName>
    <definedName name="OLDTOWN_">#REF!</definedName>
    <definedName name="OnSan">#REF!</definedName>
    <definedName name="ONSAN_">#REF!</definedName>
    <definedName name="origens">#REF!</definedName>
    <definedName name="ORNSKOLDBVIK_">#REF!</definedName>
    <definedName name="Ornskoldsvik">#REF!</definedName>
    <definedName name="OSWALDO_">#REF!</definedName>
    <definedName name="Oswlado">#REF!</definedName>
    <definedName name="Oulu">#REF!</definedName>
    <definedName name="OULU_">#REF!</definedName>
    <definedName name="Pakistan">#REF!</definedName>
    <definedName name="PALATAKA_">#REF!</definedName>
    <definedName name="palatka">#REF!</definedName>
    <definedName name="PANAMA_">#REF!</definedName>
    <definedName name="PanamaCity">#REF!</definedName>
    <definedName name="PanPacific">#REF!</definedName>
    <definedName name="Paraguay">#REF!</definedName>
    <definedName name="Pasadena">#REF!</definedName>
    <definedName name="PASADENA_">#REF!</definedName>
    <definedName name="Passivo">#REF!</definedName>
    <definedName name="pc_antas">#REF!</definedName>
    <definedName name="pc_antw">#REF!</definedName>
    <definedName name="pc_arg">#REF!</definedName>
    <definedName name="pc_bac">#REF!</definedName>
    <definedName name="pc_cod">#REF!</definedName>
    <definedName name="pc_comb">#REF!</definedName>
    <definedName name="pc_cons">#REF!</definedName>
    <definedName name="pc_ikp">#REF!</definedName>
    <definedName name="pc_kck">#REF!</definedName>
    <definedName name="pc_kk">#REF!</definedName>
    <definedName name="pc_klap">#REF!</definedName>
    <definedName name="pc_kppf">#REF!</definedName>
    <definedName name="pc_ksa">#REF!</definedName>
    <definedName name="pc_mirca">#REF!</definedName>
    <definedName name="pc_nsk">#REF!</definedName>
    <definedName name="pc_rioc">#REF!</definedName>
    <definedName name="pc_trade">#REF!</definedName>
    <definedName name="PEACE_RIV">#REF!</definedName>
    <definedName name="pensacola">#REF!</definedName>
    <definedName name="PENSACOLA_">#REF!</definedName>
    <definedName name="PERAWANG_">#REF!</definedName>
    <definedName name="Phoenix">#REF!</definedName>
    <definedName name="PHOENIX_">#REF!</definedName>
    <definedName name="PHOENIX1">#REF!</definedName>
    <definedName name="Pietersaari">#REF!</definedName>
    <definedName name="PIETERSAARI_">#REF!</definedName>
    <definedName name="pineville">#REF!</definedName>
    <definedName name="PINEVILLE_">#REF!</definedName>
    <definedName name="Pirna">#REF!</definedName>
    <definedName name="PIRNA_">#REF!</definedName>
    <definedName name="PIS">#REF!</definedName>
    <definedName name="PITKYARANTA_">#REF!</definedName>
    <definedName name="plymouth">#REF!</definedName>
    <definedName name="PLYMOUTH_">#REF!</definedName>
    <definedName name="Ponteverda">#REF!</definedName>
    <definedName name="PONTEVERDA_">#REF!</definedName>
    <definedName name="Pori">#REF!</definedName>
    <definedName name="PORI_">#REF!</definedName>
    <definedName name="portagedufort">#REF!</definedName>
    <definedName name="PORTAGEDURFORT_">#REF!</definedName>
    <definedName name="PortAlberni">#REF!</definedName>
    <definedName name="PORTALBERNI_">#REF!</definedName>
    <definedName name="PortAlice">#REF!</definedName>
    <definedName name="PORTALICE_">#REF!</definedName>
    <definedName name="PortAngeles">#REF!</definedName>
    <definedName name="PortCartier">#REF!</definedName>
    <definedName name="PORTCARTIER_">#REF!</definedName>
    <definedName name="porthawk_ONTA">#REF!</definedName>
    <definedName name="PORTHAWKESBURY_NS">#REF!</definedName>
    <definedName name="porthudson">#REF!</definedName>
    <definedName name="PORTHUDSON_">#REF!</definedName>
    <definedName name="porttownsend">#REF!</definedName>
    <definedName name="PORTTOWNSEND_">#REF!</definedName>
    <definedName name="Portuga">#REF!</definedName>
    <definedName name="PortWentworth">#REF!</definedName>
    <definedName name="POWELL">#REF!</definedName>
    <definedName name="powellriver">#REF!</definedName>
    <definedName name="POWELLRIVER_">#REF!</definedName>
    <definedName name="PRAZO_CLIENTES____DIAS">#REF!</definedName>
    <definedName name="Pre_Tax_Income">#REF!</definedName>
    <definedName name="PreTax_Income_Adj">#REF!</definedName>
    <definedName name="princealbert">#REF!</definedName>
    <definedName name="PRINCEALBERT_">#REF!</definedName>
    <definedName name="PT_MACKENZIE">#REF!</definedName>
    <definedName name="PtALICE">#REF!</definedName>
    <definedName name="pthawkes_ns">#REF!</definedName>
    <definedName name="PTHAWKESBURY_">#REF!</definedName>
    <definedName name="pthawkesbury_ONT">#REF!</definedName>
    <definedName name="PTTEL">#REF!</definedName>
    <definedName name="PUERTOESPERENZA_">#REF!</definedName>
    <definedName name="PuertoEsperenze">#REF!</definedName>
    <definedName name="Q1.2008.03">#REF!</definedName>
    <definedName name="Q2.2008.06">#REF!</definedName>
    <definedName name="Q3.2008.09">#REF!</definedName>
    <definedName name="Q4.2008.12">#REF!</definedName>
    <definedName name="quebeccity">#REF!</definedName>
    <definedName name="QUEBECCITY_">#REF!</definedName>
    <definedName name="QUESNEL_">#REF!</definedName>
    <definedName name="QUESNEL_cariboo">#REF!</definedName>
    <definedName name="quesnel_fraser">#REF!</definedName>
    <definedName name="QUINNESEC_">#REF!</definedName>
    <definedName name="Qunnesec">#REF!</definedName>
    <definedName name="Rauma">#REF!</definedName>
    <definedName name="RAUMA_">#REF!</definedName>
    <definedName name="REAIS">#REF!</definedName>
    <definedName name="Reais_Begin">#REF!</definedName>
    <definedName name="Reais_BeginQ">#REF!</definedName>
    <definedName name="Reais_End">#REF!</definedName>
    <definedName name="Reais_EndQ">#REF!</definedName>
    <definedName name="relatorio">#REF!,#REF!,#REF!</definedName>
    <definedName name="Report">#REF!</definedName>
    <definedName name="Reported_Net_Income">#REF!</definedName>
    <definedName name="Riaupulp">#REF!</definedName>
    <definedName name="RIAUPULP_">#REF!</definedName>
    <definedName name="RIchards">#REF!</definedName>
    <definedName name="RICHARDS_">#REF!</definedName>
    <definedName name="riegelwood">#REF!</definedName>
    <definedName name="RIEGELWOOD_">#REF!</definedName>
    <definedName name="Risor">#REF!</definedName>
    <definedName name="RISOR_">#REF!</definedName>
    <definedName name="rivduLoup">#REF!</definedName>
    <definedName name="riviereduloup">#REF!</definedName>
    <definedName name="RIVIEREDULOUP_">#REF!</definedName>
    <definedName name="ROCKHAMMARS_">#REF!</definedName>
    <definedName name="Rosenthal">#REF!</definedName>
    <definedName name="ROSENTHAL_">#REF!</definedName>
    <definedName name="Roskhammars">#REF!</definedName>
    <definedName name="Rothschild">#REF!</definedName>
    <definedName name="ROTHSCHILD_">#REF!</definedName>
    <definedName name="ROTTERNOS_">#REF!</definedName>
    <definedName name="Rottneros">#REF!</definedName>
    <definedName name="Rumford">#REF!</definedName>
    <definedName name="RUMFORD_MEAD">#REF!</definedName>
    <definedName name="Russia">#REF!</definedName>
    <definedName name="Saillat">#REF!</definedName>
    <definedName name="SAILLAT_">#REF!</definedName>
    <definedName name="SaintGaudens">#REF!</definedName>
    <definedName name="SAINTGAUDENS_">#REF!</definedName>
    <definedName name="Sakhalin">#REF!</definedName>
    <definedName name="SAKHALIN_">#REF!</definedName>
    <definedName name="Salsbruket">#REF!</definedName>
    <definedName name="SALSBRUKET_">#REF!</definedName>
    <definedName name="Samoa">#REF!</definedName>
    <definedName name="Samoa_">#REF!</definedName>
    <definedName name="Sande">#REF!</definedName>
    <definedName name="SANDE_">#REF!</definedName>
    <definedName name="SantaCatarina">#REF!</definedName>
    <definedName name="SANTACATARINA_">#REF!</definedName>
    <definedName name="Santander">#REF!</definedName>
    <definedName name="SANTANDER_">#REF!</definedName>
    <definedName name="SAOPAOLO_">#REF!</definedName>
    <definedName name="SaoPaoloZorzi">#REF!</definedName>
    <definedName name="SAOPAOLOZORZI_">#REF!</definedName>
    <definedName name="SaoPaulo">#REF!</definedName>
    <definedName name="SAOPAULO_">#REF!</definedName>
    <definedName name="SAPBEXhrIndnt" hidden="1">"Wide"</definedName>
    <definedName name="SAPBEXrevision" hidden="1">3</definedName>
    <definedName name="SAPBEXsysID" hidden="1">"B1D"</definedName>
    <definedName name="SAPBEXwbID" hidden="1">"92JLM80MZPCSJXGAFY83T8KQG"</definedName>
    <definedName name="SAPsysID" hidden="1">"708C5W7SBKP804JT78WJ0JNKI"</definedName>
    <definedName name="SAPwbID" hidden="1">"ARS"</definedName>
    <definedName name="Sarawak">#REF!</definedName>
    <definedName name="SARAWAK_">#REF!</definedName>
    <definedName name="Sarpsborg">#REF!</definedName>
    <definedName name="SARPSBORG_">#REF!</definedName>
    <definedName name="SAVANNAH_">#REF!</definedName>
    <definedName name="seguinte">#REF!</definedName>
    <definedName name="sel">#REF!</definedName>
    <definedName name="SELMA_IP">#REF!</definedName>
    <definedName name="SelmaRiverdale">#REF!</definedName>
    <definedName name="setrs">#REF!</definedName>
    <definedName name="Setubal">#REF!</definedName>
    <definedName name="SETUBAL_">#REF!</definedName>
    <definedName name="setus">#REF!</definedName>
    <definedName name="Share_price">#REF!</definedName>
    <definedName name="sheetharbour">#REF!</definedName>
    <definedName name="SHEETHARBOUR_">#REF!</definedName>
    <definedName name="sheldon">#REF!</definedName>
    <definedName name="SHELDON_">#REF!</definedName>
    <definedName name="Shotton">#REF!</definedName>
    <definedName name="SHOTTON_">#REF!</definedName>
    <definedName name="sitka">#REF!</definedName>
    <definedName name="SITKA_">#REF!</definedName>
    <definedName name="Skarblacka">#REF!</definedName>
    <definedName name="SKARBLACKA_">#REF!</definedName>
    <definedName name="SKATFOL_">#REF!</definedName>
    <definedName name="Skatfos">#REF!</definedName>
    <definedName name="SKEENA_PRRUPERT">#REF!</definedName>
    <definedName name="SkeenaPrinceRupert">#REF!</definedName>
    <definedName name="SKEEPNA">#REF!</definedName>
    <definedName name="Skien">#REF!</definedName>
    <definedName name="SKIEN_">#REF!</definedName>
    <definedName name="SKOOK">#REF!</definedName>
    <definedName name="Skowhegan">#REF!</definedName>
    <definedName name="SKOWHEGAN_">#REF!</definedName>
    <definedName name="Skutskar">#REF!</definedName>
    <definedName name="SKUTSKAR_">#REF!</definedName>
    <definedName name="slavelake">#REF!</definedName>
    <definedName name="SLAVELAKE_">#REF!</definedName>
    <definedName name="SLOTTSBRYN_">#REF!</definedName>
    <definedName name="SMOOTHROCK">#REF!</definedName>
    <definedName name="SmoothRockFalls">#REF!</definedName>
    <definedName name="Solambalsky">#REF!</definedName>
    <definedName name="SOLAMBALSKY_">#REF!</definedName>
    <definedName name="Sondeled">#REF!</definedName>
    <definedName name="SONDELED_">#REF!</definedName>
    <definedName name="SouthAfrica">#REF!</definedName>
    <definedName name="Sovetsky">#REF!</definedName>
    <definedName name="SOVETSKY_">#REF!</definedName>
    <definedName name="Spain">#REF!</definedName>
    <definedName name="Squamish">#REF!</definedName>
    <definedName name="SQUAMISH_">#REF!</definedName>
    <definedName name="SQUIAMISH">#REF!</definedName>
    <definedName name="SSCCPontiac">#REF!</definedName>
    <definedName name="stannepulp">#REF!</definedName>
    <definedName name="STATUS">#REF!</definedName>
    <definedName name="Stckfors">#REF!</definedName>
    <definedName name="Steiermark">#REF!</definedName>
    <definedName name="STEIERMARK_">#REF!</definedName>
    <definedName name="Steinkjer">#REF!</definedName>
    <definedName name="STEINKJER_">#REF!</definedName>
    <definedName name="STENDALNEWS">#REF!</definedName>
    <definedName name="STFELCIEN_">#REF!</definedName>
    <definedName name="stfelicien">#REF!</definedName>
    <definedName name="stgeorge">#REF!</definedName>
    <definedName name="STGEORGE_">#REF!</definedName>
    <definedName name="stjohn">#REF!</definedName>
    <definedName name="STJOHN_">#REF!</definedName>
    <definedName name="STOCKFORS_">#REF!</definedName>
    <definedName name="STORKVIK_">#REF!</definedName>
    <definedName name="Sumatra">#REF!</definedName>
    <definedName name="SUMATRA_">#REF!</definedName>
    <definedName name="Suzano">#REF!</definedName>
    <definedName name="SUZANO_">#REF!</definedName>
    <definedName name="svannah">#REF!</definedName>
    <definedName name="Svetogorsk">#REF!</definedName>
    <definedName name="SVETOGORSK_">#REF!</definedName>
    <definedName name="Swaziland">#REF!</definedName>
    <definedName name="Sweden">#REF!</definedName>
    <definedName name="Switzerland">#REF!</definedName>
    <definedName name="TabLocais">#REF!</definedName>
    <definedName name="TabProdCentro">#REF!</definedName>
    <definedName name="TabProdOrdem">#REF!</definedName>
    <definedName name="TabProdutos">#REF!</definedName>
    <definedName name="Tacoma">#REF!</definedName>
    <definedName name="TACOMA_">#REF!</definedName>
    <definedName name="Tainionkoski">#REF!</definedName>
    <definedName name="TAINIONKOSKI_">#REF!</definedName>
    <definedName name="Tainonkoski">#REF!</definedName>
    <definedName name="Taiwan">#REF!</definedName>
    <definedName name="TaiwanPP">#REF!</definedName>
    <definedName name="TAIWANPP_">#REF!</definedName>
    <definedName name="Tarascon">#REF!</definedName>
    <definedName name="TARASCON_">#REF!</definedName>
    <definedName name="Tartas">#REF!</definedName>
    <definedName name="TARTAS_">#REF!</definedName>
    <definedName name="Tasman">#REF!</definedName>
    <definedName name="TASMAN_">#REF!</definedName>
    <definedName name="TAXA_DISP1">#REF!</definedName>
    <definedName name="TAXA_DISP10">#REF!</definedName>
    <definedName name="TAXA_DISP11">#REF!</definedName>
    <definedName name="TAXA_DISP12">#REF!</definedName>
    <definedName name="TAXA_DISP13">#REF!</definedName>
    <definedName name="TAXA_DISP14">#REF!</definedName>
    <definedName name="TAXA_DISP15">#REF!</definedName>
    <definedName name="TAXA_DISP2">#REF!</definedName>
    <definedName name="TAXA_DISP3">#REF!</definedName>
    <definedName name="TAXA_DISP4">#REF!</definedName>
    <definedName name="TAXA_DISP5">#REF!</definedName>
    <definedName name="TAXA_DISP6">#REF!</definedName>
    <definedName name="TAXA_DISP7">#REF!</definedName>
    <definedName name="TAXA_DISP8">#REF!</definedName>
    <definedName name="TAXA_DISP9">#REF!</definedName>
    <definedName name="taxa1">#REF!</definedName>
    <definedName name="Taylor_FIBRECO">#REF!</definedName>
    <definedName name="TembecMarathon">#REF!</definedName>
    <definedName name="TembecMatane">#REF!</definedName>
    <definedName name="TembecSkookumchuck">#REF!</definedName>
    <definedName name="temiscaming">#REF!</definedName>
    <definedName name="TEMISCAMING_TEMBEC">#REF!</definedName>
    <definedName name="Tervasaari">#REF!</definedName>
    <definedName name="TERVASSARI_">#REF!</definedName>
    <definedName name="texarkana">#REF!</definedName>
    <definedName name="TEXARKANA_">#REF!</definedName>
    <definedName name="Thailand">#REF!</definedName>
    <definedName name="thepas">#REF!</definedName>
    <definedName name="THEPAS_">#REF!</definedName>
    <definedName name="thorold">#REF!</definedName>
    <definedName name="THOROLD_">#REF!</definedName>
    <definedName name="Thunder">#REF!</definedName>
    <definedName name="ThunderBay">#REF!</definedName>
    <definedName name="thurso">#REF!</definedName>
    <definedName name="THURSO_">#REF!</definedName>
    <definedName name="Tigr_Exhibit1425807c_2535_4e15_ad24_3e4c6ef2a0f1" hidden="1">#REF!</definedName>
    <definedName name="Tigr_Exhibit7ecd66fc_2a64_4e50_8718_07a213925268" hidden="1">#REF!</definedName>
    <definedName name="Tigr_Exhibitdcb3ddeb_6337_4dc2_b750_4d8444d49f7b" hidden="1">#REF!</definedName>
    <definedName name="Timra">#REF!</definedName>
    <definedName name="TIMRA_">#REF!</definedName>
    <definedName name="TitleIndustry">#REF!</definedName>
    <definedName name="TitleRegion">#REF!</definedName>
    <definedName name="Tofte">#REF!</definedName>
    <definedName name="TOFTE_">#REF!</definedName>
    <definedName name="Tolmezzo">#REF!</definedName>
    <definedName name="TOLMEZZO_">#REF!</definedName>
    <definedName name="Tomahawk">#REF!</definedName>
    <definedName name="TOMAHAWK_">#REF!</definedName>
    <definedName name="Topplia">#REF!</definedName>
    <definedName name="TOPPLIA_">#REF!</definedName>
    <definedName name="troisriviere">#REF!</definedName>
    <definedName name="TROISRIVIERE_">#REF!</definedName>
    <definedName name="troisrivierie">#REF!</definedName>
    <definedName name="Trostberg">#REF!</definedName>
    <definedName name="TROSTBERG_">#REF!</definedName>
    <definedName name="TX_DEPREC">#REF!</definedName>
    <definedName name="TX_DEPREC_1">#REF!</definedName>
    <definedName name="TX_DEPREC_MED">#REF!</definedName>
    <definedName name="TX_ECG_CR">#REF!</definedName>
    <definedName name="TX_ECG_CR__1">#REF!</definedName>
    <definedName name="TX_ECG_CR__MED">#REF!</definedName>
    <definedName name="TX_ECG_ME">#REF!</definedName>
    <definedName name="TX_ECG_ME_1">#REF!</definedName>
    <definedName name="TX_ECG_ME_MED">#REF!</definedName>
    <definedName name="TX_EMP_CR">#REF!</definedName>
    <definedName name="TX_EMP_CR__1">#REF!</definedName>
    <definedName name="TX_EMP_CR__MED">#REF!</definedName>
    <definedName name="TX_EMP_ME">#REF!</definedName>
    <definedName name="TX_EMP_ME_1">#REF!</definedName>
    <definedName name="TX_EMP_ME_MED">#REF!</definedName>
    <definedName name="TX_RLP">#REF!</definedName>
    <definedName name="TX_RLP_1">#REF!</definedName>
    <definedName name="TX_RLP_MED">#REF!</definedName>
    <definedName name="Uimaharju">#REF!</definedName>
    <definedName name="UIMAHARJU_">#REF!</definedName>
    <definedName name="UK">#REF!</definedName>
    <definedName name="Umkomaas">#REF!</definedName>
    <definedName name="UMKOMAAS_">#REF!</definedName>
    <definedName name="US">#REF!</definedName>
    <definedName name="US_Begin">#REF!</definedName>
    <definedName name="US_BeginQ">#REF!</definedName>
    <definedName name="US_End">#REF!</definedName>
    <definedName name="US_EndQ">#REF!</definedName>
    <definedName name="Usiminas">#REF!</definedName>
    <definedName name="USmillname">#REF!</definedName>
    <definedName name="UstIlimsk">#REF!</definedName>
    <definedName name="USTILIMSK_">#REF!</definedName>
    <definedName name="Utansjo">#REF!</definedName>
    <definedName name="UTANSJO_">#REF!</definedName>
    <definedName name="Vaggeryds">#REF!</definedName>
    <definedName name="VAGGERYDSCELL_">#REF!</definedName>
    <definedName name="VAGGESRYDS_">#REF!</definedName>
    <definedName name="Valdivia">#REF!</definedName>
    <definedName name="VALDIVIA_">#REF!</definedName>
    <definedName name="VALDIVIA_ARAUCO">#REF!</definedName>
    <definedName name="ValdiviaArauco">#REF!</definedName>
    <definedName name="Vallvik">#REF!</definedName>
    <definedName name="VALLVIK_">#REF!</definedName>
    <definedName name="var">#REF!</definedName>
    <definedName name="Varkaus">#REF!</definedName>
    <definedName name="VARKAUS_">#REF!</definedName>
    <definedName name="Varo">#REF!</definedName>
    <definedName name="VARO_">#REF!</definedName>
    <definedName name="VEISILUOTO_">#REF!</definedName>
    <definedName name="Veitsiluoto">#REF!</definedName>
    <definedName name="Veracel">#REF!</definedName>
    <definedName name="VERACEL_">#REF!</definedName>
    <definedName name="Vietnam">#REF!</definedName>
    <definedName name="VILAVELHA_">#REF!</definedName>
    <definedName name="VillaVelha">#REF!</definedName>
    <definedName name="volume" hidden="1">32</definedName>
    <definedName name="wallula">#REF!</definedName>
    <definedName name="WALLULA_">#REF!</definedName>
    <definedName name="WARDON_">#REF!</definedName>
    <definedName name="Westbrook">#REF!</definedName>
    <definedName name="westpoint">#REF!</definedName>
    <definedName name="WESTPOINT_">#REF!</definedName>
    <definedName name="WHIRINAKI_">#REF!</definedName>
    <definedName name="Whitecourt">#REF!</definedName>
    <definedName name="WICKLIFFE_">#REF!</definedName>
    <definedName name="wicliffe">#REF!</definedName>
    <definedName name="windsor">#REF!</definedName>
    <definedName name="WINDSOR_">#REF!</definedName>
    <definedName name="Winstone">#REF!</definedName>
    <definedName name="WINSTONE_">#REF!</definedName>
    <definedName name="Woodland">#REF!</definedName>
    <definedName name="WOODLAND_GP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YearBase">#REF!</definedName>
    <definedName name="Zach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1" i="237" l="1"/>
  <c r="AH22" i="237" s="1"/>
  <c r="AH19" i="237"/>
  <c r="AH20" i="237" s="1"/>
  <c r="AH7" i="237"/>
  <c r="AH5" i="237"/>
  <c r="AH51" i="237"/>
  <c r="AH52" i="237" s="1"/>
  <c r="AH49" i="237"/>
  <c r="AH50" i="237" s="1"/>
  <c r="AH29" i="237"/>
  <c r="AH27" i="237"/>
  <c r="AB12" i="216"/>
  <c r="AA12" i="216" l="1"/>
  <c r="Z12" i="216" l="1"/>
  <c r="Y12" i="216"/>
  <c r="X12" i="216"/>
  <c r="W12" i="216"/>
  <c r="V12" i="216"/>
  <c r="U12" i="216"/>
  <c r="T12" i="216"/>
  <c r="S12" i="216"/>
  <c r="R12" i="216"/>
  <c r="Q12" i="216"/>
  <c r="P12" i="216"/>
  <c r="O12" i="216"/>
  <c r="N12" i="216"/>
  <c r="M12" i="216"/>
  <c r="L12" i="216"/>
  <c r="K12" i="216"/>
  <c r="J12" i="216"/>
  <c r="I12" i="216"/>
  <c r="H12" i="216"/>
  <c r="G12" i="216"/>
  <c r="F12" i="216"/>
  <c r="E12" i="216"/>
  <c r="D12" i="216"/>
  <c r="C12" i="216"/>
  <c r="B12" i="216"/>
  <c r="AF37" i="238" l="1"/>
  <c r="AE34" i="238"/>
  <c r="S7" i="238"/>
  <c r="S3" i="238"/>
  <c r="AG51" i="237"/>
  <c r="AG52" i="237" s="1"/>
  <c r="AF51" i="237"/>
  <c r="AF52" i="237" s="1"/>
  <c r="AG49" i="237"/>
  <c r="AG50" i="237" s="1"/>
  <c r="AF49" i="237"/>
  <c r="AF50" i="237" s="1"/>
  <c r="AG29" i="237"/>
  <c r="AF29" i="237"/>
  <c r="AD29" i="237"/>
  <c r="AG27" i="237"/>
  <c r="AF27" i="237"/>
  <c r="AD27" i="237"/>
  <c r="AG21" i="237"/>
  <c r="AG22" i="237" s="1"/>
  <c r="AF21" i="237"/>
  <c r="AF22" i="237" s="1"/>
  <c r="AG19" i="237"/>
  <c r="AG20" i="237" s="1"/>
  <c r="AF19" i="237"/>
  <c r="AF20" i="237" s="1"/>
  <c r="AG7" i="237"/>
  <c r="AF7" i="237"/>
  <c r="AD6" i="237"/>
  <c r="AG5" i="237"/>
  <c r="AF5" i="237"/>
  <c r="AD4" i="237"/>
  <c r="U53" i="216" l="1"/>
  <c r="U52" i="216"/>
  <c r="U41" i="216" l="1"/>
  <c r="U37" i="216"/>
  <c r="U36" i="216"/>
  <c r="U35" i="216"/>
  <c r="U34" i="216"/>
  <c r="U33" i="216"/>
  <c r="U32" i="216"/>
  <c r="U31" i="216"/>
  <c r="U30" i="216"/>
  <c r="U29" i="216"/>
  <c r="U28" i="216"/>
  <c r="U27" i="216"/>
  <c r="U26" i="216"/>
  <c r="U62" i="216" l="1"/>
  <c r="U60" i="216"/>
  <c r="U57" i="216"/>
  <c r="U56" i="216"/>
  <c r="U55" i="216"/>
  <c r="U54" i="216"/>
  <c r="U51" i="216"/>
  <c r="U50" i="216"/>
  <c r="U49" i="216"/>
  <c r="U48" i="216"/>
  <c r="U47" i="216"/>
  <c r="U46" i="216"/>
  <c r="U44" i="216"/>
  <c r="U43" i="216"/>
  <c r="U42" i="216"/>
  <c r="U40" i="216"/>
  <c r="U39" i="216"/>
  <c r="U24" i="216"/>
  <c r="K40" i="216" l="1"/>
  <c r="K39" i="216"/>
  <c r="J40" i="216"/>
  <c r="J39" i="216"/>
  <c r="L28" i="216"/>
  <c r="S9" i="218"/>
  <c r="U9" i="218"/>
  <c r="T9" i="218"/>
</calcChain>
</file>

<file path=xl/sharedStrings.xml><?xml version="1.0" encoding="utf-8"?>
<sst xmlns="http://schemas.openxmlformats.org/spreadsheetml/2006/main" count="643" uniqueCount="314">
  <si>
    <t>Total</t>
  </si>
  <si>
    <t>%</t>
  </si>
  <si>
    <t>2,9 x</t>
  </si>
  <si>
    <t>3,0 x</t>
  </si>
  <si>
    <t>Containerboard</t>
  </si>
  <si>
    <t>2,7 x</t>
  </si>
  <si>
    <t>2,4 x</t>
  </si>
  <si>
    <t>(-) Capex²</t>
  </si>
  <si>
    <t>Volume¹</t>
  </si>
  <si>
    <t>2,8x</t>
  </si>
  <si>
    <t xml:space="preserve">   Containerboard</t>
  </si>
  <si>
    <t>ROIC⁴</t>
  </si>
  <si>
    <t>Imposto de renda e contribuição social diferidos</t>
  </si>
  <si>
    <t>-</t>
  </si>
  <si>
    <t>3,9x</t>
  </si>
  <si>
    <t>4,5x</t>
  </si>
  <si>
    <t>4,0x</t>
  </si>
  <si>
    <t xml:space="preserve"> -   </t>
  </si>
  <si>
    <t>12,4% a.a.</t>
  </si>
  <si>
    <t>5,1% a.a.</t>
  </si>
  <si>
    <t>3,3 x</t>
  </si>
  <si>
    <t>3,1 x</t>
  </si>
  <si>
    <t/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</si>
  <si>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</si>
  <si>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</si>
  <si>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</si>
  <si>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</si>
  <si>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</si>
  <si>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</si>
  <si>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</si>
  <si>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</si>
  <si>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</si>
  <si>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</si>
  <si>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</si>
  <si>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</si>
  <si>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</si>
  <si>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</si>
  <si>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</si>
  <si>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</si>
  <si>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</si>
  <si>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</si>
  <si>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</si>
  <si>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</si>
  <si>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</si>
  <si>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</si>
  <si>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</si>
  <si>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</si>
  <si>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</si>
  <si>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</si>
  <si>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3Q26</t>
  </si>
  <si>
    <t>ROIC (R$ million) - LTM¹</t>
  </si>
  <si>
    <t>Total Asset</t>
  </si>
  <si>
    <t>(-) Total Liability (ex-debt)</t>
  </si>
  <si>
    <t>(-) Construction in Progress</t>
  </si>
  <si>
    <t>Invested Capital</t>
  </si>
  <si>
    <t>(-) Adjustments²</t>
  </si>
  <si>
    <t>Adjusted Invested Capital</t>
  </si>
  <si>
    <t>Adjusted EBITDA</t>
  </si>
  <si>
    <t>(-) Maintenance Capex³</t>
  </si>
  <si>
    <t>(-) Income Tax and Soc. Contr. (cash)</t>
  </si>
  <si>
    <t>Adjusted Operating Cash Flow</t>
  </si>
  <si>
    <t>¹ Average equity balances for the last 4 quarters (last twelve months)</t>
  </si>
  <si>
    <t>² The adjustments refer to the elimination of the following impacts: (i) CPC 29: fair value of biological assets less deferred tax on biological assets; (ii) CPC 06: right of use, right of use liabilities and lease liabilities and respective deferred IR/CS and (iii) CPC 27: cost attributed to property, plant and equipment (land). Adjustments (ii) and (iii) were applied from 4Q23 onwards in all periods presented</t>
  </si>
  <si>
    <t>³ Excludes the effects of CPC 06, i.e. the amount relating to lease contracts (cash view) is added to maintenance capex</t>
  </si>
  <si>
    <t>4 ROIC (last twelve months): Adjusted Operating Cash Flow / Adjusted Invested Capital</t>
  </si>
  <si>
    <t xml:space="preserve">  Revenue (R$ million)</t>
  </si>
  <si>
    <t>Net Revenue</t>
  </si>
  <si>
    <t xml:space="preserve">IM  </t>
  </si>
  <si>
    <t xml:space="preserve">EM  </t>
  </si>
  <si>
    <t>Paper</t>
  </si>
  <si>
    <t>Coated Boards</t>
  </si>
  <si>
    <t>Packaging</t>
  </si>
  <si>
    <t>Corrugated Boxes</t>
  </si>
  <si>
    <t>Industrial Bags</t>
  </si>
  <si>
    <t>Pulp</t>
  </si>
  <si>
    <t>Short Fiber</t>
  </si>
  <si>
    <t>Long Fiber + Fluff</t>
  </si>
  <si>
    <t>Other</t>
  </si>
  <si>
    <t>Wood</t>
  </si>
  <si>
    <t>Paper + Packaging + Wood + Other</t>
  </si>
  <si>
    <t>Volume (K ton)</t>
  </si>
  <si>
    <t>IM</t>
  </si>
  <si>
    <t>EM</t>
  </si>
  <si>
    <t xml:space="preserve"> ¹ Total Sales Volume Ex-wood</t>
  </si>
  <si>
    <t>Volume (k tons)</t>
  </si>
  <si>
    <t>Long Fiber/Fluff</t>
  </si>
  <si>
    <t xml:space="preserve">        Coated Boards</t>
  </si>
  <si>
    <t>PM28</t>
  </si>
  <si>
    <t>PM27</t>
  </si>
  <si>
    <t>Total Production Volume</t>
  </si>
  <si>
    <t>Balance Sheet (R$ million)</t>
  </si>
  <si>
    <t>Current Assets</t>
  </si>
  <si>
    <t>Cash and Cash-Equivalents</t>
  </si>
  <si>
    <t>Securities</t>
  </si>
  <si>
    <t>Receivables</t>
  </si>
  <si>
    <t>Inventories</t>
  </si>
  <si>
    <t>Recoverable taxes and contributions</t>
  </si>
  <si>
    <t>Other receivables</t>
  </si>
  <si>
    <t>Goods assets for sale</t>
  </si>
  <si>
    <t>Noncurrent Assets</t>
  </si>
  <si>
    <t>Long term</t>
  </si>
  <si>
    <t>Clients receivable payments</t>
  </si>
  <si>
    <t>Derivative instruments</t>
  </si>
  <si>
    <t>Deferred Income Tax/Soc. Cont.</t>
  </si>
  <si>
    <t>Taxes to compensate</t>
  </si>
  <si>
    <t>Judicial Deposits</t>
  </si>
  <si>
    <t>Investments</t>
  </si>
  <si>
    <t>Property, plant &amp; equipment, net</t>
  </si>
  <si>
    <t>Biological assets</t>
  </si>
  <si>
    <t>Right of use asset</t>
  </si>
  <si>
    <t>Intangible assets</t>
  </si>
  <si>
    <t>Total Assets</t>
  </si>
  <si>
    <t>Current Liabilities</t>
  </si>
  <si>
    <t xml:space="preserve">Borrowings </t>
  </si>
  <si>
    <t>Suppliers</t>
  </si>
  <si>
    <t>Trade payables (Forfaiting)</t>
  </si>
  <si>
    <t>Forestry Trade payables (Forfaiting)</t>
  </si>
  <si>
    <t>Taxes payable</t>
  </si>
  <si>
    <t>Salaries and payroll charges</t>
  </si>
  <si>
    <t>Provision for current income tax and social contribution</t>
  </si>
  <si>
    <t>Derivative financial instruments</t>
  </si>
  <si>
    <t>Dividends/IOC payable</t>
  </si>
  <si>
    <t>Liability use benefit</t>
  </si>
  <si>
    <t>Other accounts payable</t>
  </si>
  <si>
    <t>Noncurrent Liabilities</t>
  </si>
  <si>
    <t>Other accounts payable - Investors SCPs</t>
  </si>
  <si>
    <t>Tax, social security, labor and civil provisions</t>
  </si>
  <si>
    <t>Provision for actuarial liabilities</t>
  </si>
  <si>
    <t>Lease liability</t>
  </si>
  <si>
    <t>Taxes Playable</t>
  </si>
  <si>
    <t>Stockholders' Equity</t>
  </si>
  <si>
    <t>Capital</t>
  </si>
  <si>
    <t>Capital reserve and revaluation</t>
  </si>
  <si>
    <t>Goodwill on capital transactions in subsidiaries</t>
  </si>
  <si>
    <t xml:space="preserve">Profit reserve </t>
  </si>
  <si>
    <t>Valuation adjustments to shareholders'equity</t>
  </si>
  <si>
    <t>Retained earnings</t>
  </si>
  <si>
    <t>Treasury stock</t>
  </si>
  <si>
    <t>Result of the period</t>
  </si>
  <si>
    <t>Equity attributable to noncontrolling interests</t>
  </si>
  <si>
    <t>Total Liability + Equity</t>
  </si>
  <si>
    <t>Income Statement (R$ million)</t>
  </si>
  <si>
    <t>Gross Revenue</t>
  </si>
  <si>
    <t>Variation in the fair value of biological assets</t>
  </si>
  <si>
    <t>Realized gain/loss attributable to land</t>
  </si>
  <si>
    <t>Cost of Products Sold</t>
  </si>
  <si>
    <t>Gross Profit</t>
  </si>
  <si>
    <t>Selling Expenses</t>
  </si>
  <si>
    <t>General &amp; Administrative Expenses</t>
  </si>
  <si>
    <t>Other Revenues (Expenses)</t>
  </si>
  <si>
    <t>Total Operating Expenses</t>
  </si>
  <si>
    <t>Operating Income (before Fin. Results)</t>
  </si>
  <si>
    <t>Financial Expenses</t>
  </si>
  <si>
    <t>Liabilities Foreign Exchange Result</t>
  </si>
  <si>
    <t>Total Financial Expenses</t>
  </si>
  <si>
    <t>Financial Revenues</t>
  </si>
  <si>
    <t>Assets Foreign Exchange Result</t>
  </si>
  <si>
    <t>Total Financial Revenues</t>
  </si>
  <si>
    <t>Financial Result</t>
  </si>
  <si>
    <t>Net Income before Taxes</t>
  </si>
  <si>
    <t>Income Tax and Soc. Contrib.</t>
  </si>
  <si>
    <t xml:space="preserve">Net Income (loss)  </t>
  </si>
  <si>
    <t>Net income (loss) att. to noncontrol. interests</t>
  </si>
  <si>
    <t xml:space="preserve">Net Income Attributable to Klabin's Stockholders </t>
  </si>
  <si>
    <t>Depreciation/Amortization/Exhaustion</t>
  </si>
  <si>
    <t>(-) Realization of cost attributed to fixed assets - land</t>
  </si>
  <si>
    <t>(-) Change in Fair Value of Biological Assets</t>
  </si>
  <si>
    <t>(+/-) Net Realization of Cash Flow Hedge</t>
  </si>
  <si>
    <t>(+) Vale do Corisco</t>
  </si>
  <si>
    <t>(+) Tax credit on subsidy</t>
  </si>
  <si>
    <t>(-) Non-recurring effects</t>
  </si>
  <si>
    <t>Adj. EBITDA excl. non-recurring effects</t>
  </si>
  <si>
    <t>Cash Flow (R$ thousand)</t>
  </si>
  <si>
    <t>Profit Before Income Taxes</t>
  </si>
  <si>
    <t>Cash Generated from Operations</t>
  </si>
  <si>
    <t>Net Cash (Used in) Generated by Operating Activities</t>
  </si>
  <si>
    <t>Income Tax and Social Contribution Paid</t>
  </si>
  <si>
    <t>Accounts Receivable from Customers and Related Parties</t>
  </si>
  <si>
    <t>Taxes to Recover</t>
  </si>
  <si>
    <t>Prepaid expenses</t>
  </si>
  <si>
    <t>Other Assets</t>
  </si>
  <si>
    <t>Suppliers Drawn-out Risk and Forest-drawn Risk</t>
  </si>
  <si>
    <t>Tax Obligations</t>
  </si>
  <si>
    <t>Social Security and Labor Obligations</t>
  </si>
  <si>
    <t>Other Liabilities</t>
  </si>
  <si>
    <t>Variation in Assets and Liabilities</t>
  </si>
  <si>
    <t>Depreciation and Amortization</t>
  </si>
  <si>
    <t>Exhaustion of Biological Assets</t>
  </si>
  <si>
    <t>Fair Value Variation of Biological Assets</t>
  </si>
  <si>
    <t>Fair Value Variation of Securities and Financial Assets</t>
  </si>
  <si>
    <t>Interest and Monetary Variation</t>
  </si>
  <si>
    <t>Exchange Rate Variation</t>
  </si>
  <si>
    <t>Transaction cost expense</t>
  </si>
  <si>
    <t>Lease Interest</t>
  </si>
  <si>
    <t>Present Value Adjustment - Forest Risk Withdrawal</t>
  </si>
  <si>
    <t>Derivative Financial Instruments</t>
  </si>
  <si>
    <t>Hedge Reserve Realization</t>
  </si>
  <si>
    <t>Income from Financial Investments</t>
  </si>
  <si>
    <t>Estimated Losses from Doubtful Credit (PECLD)</t>
  </si>
  <si>
    <t>Estimated Losses with Inventory</t>
  </si>
  <si>
    <t>Result from Asset Disposal</t>
  </si>
  <si>
    <t>Equity Method Result</t>
  </si>
  <si>
    <t>Provision for Legal and Administrative Processes</t>
  </si>
  <si>
    <t>Others</t>
  </si>
  <si>
    <t>Purchases of Property, Plant and Equipment (Capex)</t>
  </si>
  <si>
    <t>Acquisition of Caetê Assets</t>
  </si>
  <si>
    <t>Cash Acquired - Project Caetê</t>
  </si>
  <si>
    <t>Purchases of Planting and Purchases of Standing Wood (Capex)</t>
  </si>
  <si>
    <t>Securities and Financial Assets</t>
  </si>
  <si>
    <t>Acquisition of investments and capital contributions in subsidiaries</t>
  </si>
  <si>
    <t>Proceeds from Asset Disposal</t>
  </si>
  <si>
    <t>Dividends Received from Subsidiaries</t>
  </si>
  <si>
    <t>Net Cash from Investment Activities</t>
  </si>
  <si>
    <t>Borrowing of Loans and Financing</t>
  </si>
  <si>
    <t>Payment of Lease Liabilities</t>
  </si>
  <si>
    <t>Capital Increase in Subsidiaries by Non-controlling Shareholders</t>
  </si>
  <si>
    <t>Dividends Paid to JVs and SPVs</t>
  </si>
  <si>
    <t>Payment for Derivative Transactions</t>
  </si>
  <si>
    <t>Dividends Paid &amp; IOC Paid</t>
  </si>
  <si>
    <t>Net Cash from Financing Activities</t>
  </si>
  <si>
    <t>Increase (Decrease) in Cash and Cash Equivalents</t>
  </si>
  <si>
    <t>Effect of Exchange Rate Variation on Cash and Cash Equivalents</t>
  </si>
  <si>
    <t>Increase (Decrease) in Cash and Cash Equivalents with Cash Acquired</t>
  </si>
  <si>
    <t>Opening Balance of Cash and Cash Equivalents</t>
  </si>
  <si>
    <t>Closing Balance of Cash and Cash Equivalents</t>
  </si>
  <si>
    <t>Debt¹ (R$ million)</t>
  </si>
  <si>
    <t>Short Term</t>
  </si>
  <si>
    <t>Local Currency</t>
  </si>
  <si>
    <t>Foreign Currency</t>
  </si>
  <si>
    <t>Total Short Term</t>
  </si>
  <si>
    <t>Long Term</t>
  </si>
  <si>
    <t>Total Long Term</t>
  </si>
  <si>
    <t>Total Local Currency</t>
  </si>
  <si>
    <t>Total Foreign Currency</t>
  </si>
  <si>
    <t>Gross Debt²</t>
  </si>
  <si>
    <t>(-) Cash</t>
  </si>
  <si>
    <t>Net Debt</t>
  </si>
  <si>
    <t>Net Debt / EBITDA (LTM) - US$</t>
  </si>
  <si>
    <t>Net Debt / EBITDA (LTM) - R$</t>
  </si>
  <si>
    <t>Average Maturity / Cost of Debt</t>
  </si>
  <si>
    <t>Average maturity</t>
  </si>
  <si>
    <t>85 months</t>
  </si>
  <si>
    <t>84 months</t>
  </si>
  <si>
    <t>R$ million</t>
  </si>
  <si>
    <t>Forestry / Purchase of Standing Wood / Forest Expansion</t>
  </si>
  <si>
    <t>Operational Continuity</t>
  </si>
  <si>
    <t>Special Projects and Growth</t>
  </si>
  <si>
    <t>New Monte Alegre Boiler</t>
  </si>
  <si>
    <t>Puma II Project</t>
  </si>
  <si>
    <t>EBITDA (R$ million)</t>
  </si>
  <si>
    <t>Net Income (loss)</t>
  </si>
  <si>
    <t>(+) Income Taxes and Social Contribution</t>
  </si>
  <si>
    <t>(+) Net Financial Revenues</t>
  </si>
  <si>
    <t>(+) Depreciation, Amortization, Depletion</t>
  </si>
  <si>
    <t xml:space="preserve">Adjustments According to CVM Resolution 156/22 art. 4º </t>
  </si>
  <si>
    <t>(+) Biological Assets Adjustment</t>
  </si>
  <si>
    <t>(+) Cash Flow Hedge Effect</t>
  </si>
  <si>
    <t>(+) Equity Pickup</t>
  </si>
  <si>
    <t>Ajusted EBITDA</t>
  </si>
  <si>
    <t xml:space="preserve">Adjusted EBITDA Margin </t>
  </si>
  <si>
    <t>(+) Non-Recurring Effects</t>
  </si>
  <si>
    <t>Adjusted EBITDA Margin (excluding non-recurring effects)</t>
  </si>
  <si>
    <t>Cash Generation adjusted EBITDA  - maintenance capex</t>
  </si>
  <si>
    <t>¹ Includes non-recurring effects of the period</t>
  </si>
  <si>
    <t>Free Cash Flow (R$ million)</t>
  </si>
  <si>
    <t>Adjusted EBITDA¹</t>
  </si>
  <si>
    <t>(-) Lease agreements - IFRS 16</t>
  </si>
  <si>
    <t>(-)  Interest Paid/Received</t>
  </si>
  <si>
    <t>(-) Income Tax</t>
  </si>
  <si>
    <t>(+/-) Working Capital Variation</t>
  </si>
  <si>
    <t>(-) Dividends &amp; IOC</t>
  </si>
  <si>
    <t>(+/-) SPVs and SCPs² Dividends</t>
  </si>
  <si>
    <t>(+/-) Others³</t>
  </si>
  <si>
    <t>Free Cash Flow</t>
  </si>
  <si>
    <t>Free Cash Flow considering Caetê Project</t>
  </si>
  <si>
    <t>Dividends and IOC</t>
  </si>
  <si>
    <t>Puma I Project</t>
  </si>
  <si>
    <t>Caetê Project Payment</t>
  </si>
  <si>
    <r>
      <t>Adjusted Free Cash Flow</t>
    </r>
    <r>
      <rPr>
        <b/>
        <vertAlign val="superscript"/>
        <sz val="9"/>
        <color rgb="FF4F4B4B"/>
        <rFont val="Arial"/>
        <family val="2"/>
      </rPr>
      <t>4</t>
    </r>
  </si>
  <si>
    <r>
      <t>Adjusted FCL Yield</t>
    </r>
    <r>
      <rPr>
        <b/>
        <vertAlign val="superscript"/>
        <sz val="9"/>
        <color rgb="FF4F4B4B"/>
        <rFont val="Arial"/>
        <family val="2"/>
      </rPr>
      <t>5</t>
    </r>
  </si>
  <si>
    <t>² Capex under cash accrual method does not consider investments into SPVs (Special Purpose Vehicles). Does not considers the Caetê Project Payment of R$ 6.345 billion in the third quarter and R$ 26 million in the fourth quarter</t>
  </si>
  <si>
    <t>³ Breakdown from 2021 onwards; previously, the amount was included under "SPVs and SPCs Dividends</t>
  </si>
  <si>
    <r>
      <rPr>
        <vertAlign val="superscript"/>
        <sz val="8"/>
        <color rgb="FF4F4B4B"/>
        <rFont val="Arial"/>
        <family val="2"/>
      </rPr>
      <t>4</t>
    </r>
    <r>
      <rPr>
        <sz val="8"/>
        <color rgb="FF4F4B4B"/>
        <rFont val="Arial"/>
        <family val="2"/>
      </rPr>
      <t xml:space="preserve"> Excluding dividends and special projects and growth</t>
    </r>
  </si>
  <si>
    <r>
      <rPr>
        <vertAlign val="superscript"/>
        <sz val="8"/>
        <color rgb="FF4F4B4B"/>
        <rFont val="Arial"/>
        <family val="2"/>
      </rPr>
      <t>5</t>
    </r>
    <r>
      <rPr>
        <sz val="8"/>
        <color rgb="FF4F4B4B"/>
        <rFont val="Arial"/>
        <family val="2"/>
      </rPr>
      <t xml:space="preserve"> Yield - Adjusted FCF per unit (excluding treasury stock) divided by the average price of the Units in the LTM (Last Twelve Months)</t>
    </r>
  </si>
  <si>
    <t>Total Gross Debt²</t>
  </si>
  <si>
    <t>sep-20</t>
  </si>
  <si>
    <t>dec-20</t>
  </si>
  <si>
    <t>sep-21</t>
  </si>
  <si>
    <t>dec-21</t>
  </si>
  <si>
    <t>sep-22</t>
  </si>
  <si>
    <t>dec-22</t>
  </si>
  <si>
    <t>sep-23</t>
  </si>
  <si>
    <t>dec-23</t>
  </si>
  <si>
    <t>sep-24</t>
  </si>
  <si>
    <t>dec-24</t>
  </si>
  <si>
    <t>sep-25</t>
  </si>
  <si>
    <t>dec-25</t>
  </si>
  <si>
    <t>sep-26</t>
  </si>
  <si>
    <t>Disposal of treasury shares</t>
  </si>
  <si>
    <t>Share buyback program</t>
  </si>
  <si>
    <t>Amortization of Interest on Loans, Financing and Debentures</t>
  </si>
  <si>
    <t>Payment of Interest on Loans, Financing and Debentures</t>
  </si>
  <si>
    <t>Proceeds from Debenture Issuance (net of issuance costs)</t>
  </si>
  <si>
    <t>Cash flows from operating activities</t>
  </si>
  <si>
    <t>Cash flows from investing activities</t>
  </si>
  <si>
    <t>Cash flows from financing activities</t>
  </si>
  <si>
    <t>Equity Equivalence</t>
  </si>
  <si>
    <t>¹Sales volume excludes wood</t>
  </si>
  <si>
    <t>Adjusted EBITDA (excluding non-recurring effects)</t>
  </si>
  <si>
    <r>
      <t>Cash Generation /t</t>
    </r>
    <r>
      <rPr>
        <b/>
        <vertAlign val="superscript"/>
        <sz val="9"/>
        <color rgb="FF4F4B4B"/>
        <rFont val="Arial"/>
        <family val="2"/>
      </rPr>
      <t>1</t>
    </r>
    <r>
      <rPr>
        <b/>
        <sz val="9"/>
        <color rgb="FF4F4B4B"/>
        <rFont val="Arial"/>
        <family val="2"/>
      </rPr>
      <t xml:space="preserve"> (R$/t)</t>
    </r>
  </si>
  <si>
    <t>Local Currency Cost</t>
  </si>
  <si>
    <t>Foreign Currency Cost</t>
  </si>
  <si>
    <t>¹ Gross Debt Composition:  
i. Loans and Financing – Note 16 (Loans, Financing and Debentures)
ii. (–) Derivative Financial Instruments – Assets – Note 25.3 (Financial instruments by category)
iii. (+) Derivative Financial Instruments – Liabilities – Note 25.3 (Financial instruments by category)
iv. (–) Hedge of net cash exposure (ZCC) – Note 26.1 (Future revenue hedge – highly probable transactions)
v. (+) Call option transactions – Note 26 (Hedge accounting)</t>
  </si>
  <si>
    <t>² Includes fair value mark-to-market of derivative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</si>
</sst>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_);[Red]\(&quot;R$ &quot;#,##0\)"/>
    <numFmt numFmtId="165" formatCode="_(* #,##0_);_(* \(#,##0\);_(* &quot;-&quot;_);_(@_)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_(* #,##0_);_(* \(#,##0\);_(* &quot;-&quot;??_);_(@_)"/>
    <numFmt numFmtId="169" formatCode="_([$€-2]* #,##0.00_);_([$€-2]* \(#,##0.00\);_([$€-2]* &quot;-&quot;??_)"/>
    <numFmt numFmtId="170" formatCode="_-* #,##0_-;\-* #,##0_-;_-* &quot;-&quot;??_-;_-@_-"/>
    <numFmt numFmtId="171" formatCode="0_);\(0\)"/>
    <numFmt numFmtId="172" formatCode="#,##0.0"/>
    <numFmt numFmtId="173" formatCode="_ &quot;$&quot;* #,##0_ ;_ &quot;$&quot;* \-#,##0_ ;_ &quot;$&quot;* &quot;-&quot;_ ;_ @_ "/>
    <numFmt numFmtId="174" formatCode="0.0_)\%;\(0.0\)\%;0.0_)\%;@_)_%"/>
    <numFmt numFmtId="175" formatCode="#,##0.0_)_%;\(#,##0.0\)_%;0.0_)_%;@_)_%"/>
    <numFmt numFmtId="176" formatCode="_(* #,##0.0000000000_);_(* \(#,##0.0000000000\);_(* &quot;-&quot;??_);_(@_)"/>
    <numFmt numFmtId="177" formatCode="&quot;MR&quot;#,##0.00_);\(&quot;$&quot;#,##0.00\)"/>
    <numFmt numFmtId="178" formatCode="#,###\—_);\(#,###\—\)"/>
    <numFmt numFmtId="179" formatCode="#,##0.0_);\(#,##0.0\);#,##0.0_);@_)"/>
    <numFmt numFmtId="180" formatCode="#,###&quot;—&quot;_);\(#,###&quot;—&quot;\)"/>
    <numFmt numFmtId="181" formatCode="#,##0.0000\ \ "/>
    <numFmt numFmtId="182" formatCode="_(* #,##0.0000_);_(* \(#,##0.0000\);_(* &quot;-&quot;??_);_(@_)"/>
    <numFmt numFmtId="183" formatCode="0\ "/>
    <numFmt numFmtId="184" formatCode="0.0000"/>
    <numFmt numFmtId="185" formatCode="0&quot;%&quot;\ \ \ "/>
    <numFmt numFmtId="186" formatCode="&quot;£&quot;_(#,##0.00_);&quot;£&quot;\(#,##0.00\);&quot;£&quot;_(0.00_);@_)"/>
    <numFmt numFmtId="187" formatCode="#,##0.00_);\(#,##0.00\);0.00_);@_)"/>
    <numFmt numFmtId="188" formatCode="#,##0\ \ \ ;\(#,##0\)\ \ "/>
    <numFmt numFmtId="189" formatCode="_(* #,##0.000_);_(* \(#,##0.000\);_(* &quot;-&quot;??_);_(@_)"/>
    <numFmt numFmtId="190" formatCode="#,###\—;#,###\—"/>
    <numFmt numFmtId="191" formatCode="#,###&quot;—&quot;;#,###&quot;—&quot;"/>
    <numFmt numFmtId="192" formatCode="\€_(#,##0.00_);\€\(#,##0.00\);\€_(0.00_);@_)"/>
    <numFmt numFmtId="193" formatCode="0.0%;[Red]\(0.0\)%"/>
    <numFmt numFmtId="194" formatCode="mmmm\-yy"/>
    <numFmt numFmtId="195" formatCode="#,##0.00000"/>
    <numFmt numFmtId="196" formatCode="#,##0_)\x;\(#,##0\)\x;0_)\x;@_)_x"/>
    <numFmt numFmtId="197" formatCode="#,##0_)_x;\(#,##0\)_x;0_)_x;@_)_x"/>
    <numFmt numFmtId="198" formatCode="0.00_);\(0.00\)"/>
    <numFmt numFmtId="199" formatCode="#,##0.0_);[Red]\(#,##0.0\)"/>
    <numFmt numFmtId="200" formatCode="#,###\—\ \ \ _);\(#,##0\)"/>
    <numFmt numFmtId="201" formatCode="#,###&quot;—&quot;\ \ \ _);\(#,##0\)"/>
    <numFmt numFmtId="202" formatCode="0.\ "/>
    <numFmt numFmtId="203" formatCode="#,##0\ ;\(#,##0\)"/>
    <numFmt numFmtId="204" formatCode="&quot;$&quot;#,##0"/>
    <numFmt numFmtId="205" formatCode=".0%"/>
    <numFmt numFmtId="206" formatCode="0_)"/>
    <numFmt numFmtId="207" formatCode="0.0"/>
    <numFmt numFmtId="208" formatCode="0.0%"/>
    <numFmt numFmtId="209" formatCode="dd\-mmmm"/>
    <numFmt numFmtId="210" formatCode="#,##0.000_);\(#,##0.000\)"/>
    <numFmt numFmtId="211" formatCode="&quot;$&quot;#,##0.000_);[Red]\(&quot;$&quot;#,##0.000\)"/>
    <numFmt numFmtId="212" formatCode="#,##0.0000_);[Red]\(#,##0.0000\)"/>
    <numFmt numFmtId="213" formatCode="&quot;R$ &quot;#,##0.000_);[Red]\(&quot;R$ &quot;#,##0.000\)"/>
    <numFmt numFmtId="214" formatCode="#,##0;\(#,##0\)"/>
    <numFmt numFmtId="215" formatCode="0\A"/>
    <numFmt numFmtId="216" formatCode="#,##0.0;[Red]\(#,##0.0\)"/>
    <numFmt numFmtId="217" formatCode="#,##0;[Red]\(#,##0\)"/>
    <numFmt numFmtId="218" formatCode="_$&quot;R$ &quot;#,##0.00_);[Red]_$\(&quot;R$ &quot;#,##0.00\);_$&quot;R$ &quot;0.00_);_$@_)"/>
    <numFmt numFmtId="219" formatCode=".00%"/>
    <numFmt numFmtId="220" formatCode="&quot;$&quot;#,##0.00_);\(&quot;$&quot;#,##0.00\)"/>
    <numFmt numFmtId="221" formatCode="0.000_)"/>
    <numFmt numFmtId="222" formatCode="#,##0_%_);\(#,##0\)_%;#,##0_%_);@_%_)"/>
    <numFmt numFmtId="223" formatCode="#,##0.00_%_);\(#,##0.00\)_%;#,##0.00_%_);@_%_)"/>
    <numFmt numFmtId="224" formatCode="General_)"/>
    <numFmt numFmtId="225" formatCode="#,##0\ \ "/>
    <numFmt numFmtId="226" formatCode="_-&quot;£&quot;* #,##0_-;\-&quot;£&quot;* #,##0_-;_-&quot;£&quot;* &quot;-&quot;_-;_-@_-"/>
    <numFmt numFmtId="227" formatCode="0.00_);\(0.00\);0.00"/>
    <numFmt numFmtId="228" formatCode="&quot;$&quot;#,##0.00_);[Red]\(&quot;$&quot;#,##0.00\)"/>
    <numFmt numFmtId="229" formatCode="&quot;R$ &quot;#,##0_%_);\(&quot;R$ &quot;#,##0\)_%;&quot;R$ &quot;#,##0_%_);@_%_)"/>
    <numFmt numFmtId="230" formatCode="&quot;R$ &quot;#,##0.00_%_);\(&quot;R$ &quot;#,##0.00\)_%;&quot;R$ &quot;#,##0.00_%_);@_%_)"/>
    <numFmt numFmtId="231" formatCode="0.0000%"/>
    <numFmt numFmtId="232" formatCode="m/d/yy_%_)"/>
    <numFmt numFmtId="233" formatCode="_ * #,##0_)_£_ ;_ * \(#,##0\)_£_ ;_ * &quot;-&quot;_)_£_ ;_ @_ "/>
    <numFmt numFmtId="234" formatCode="yyyy"/>
    <numFmt numFmtId="235" formatCode="\$0.00;\(\$0.00\)"/>
    <numFmt numFmtId="236" formatCode="&quot;$&quot;#,##0_);\(&quot;$&quot;#,##0\)"/>
    <numFmt numFmtId="237" formatCode="0_%_);\(0\)_%;0_%_);@_%_)"/>
    <numFmt numFmtId="238" formatCode="0.0&quot;  &quot;"/>
    <numFmt numFmtId="239" formatCode="#\ ##0.0"/>
    <numFmt numFmtId="240" formatCode="#,##0_);\(#,##0\);0_)"/>
    <numFmt numFmtId="241" formatCode="##,#00"/>
    <numFmt numFmtId="242" formatCode="#,##0.0000\ ;\(#,##0.0000\)"/>
    <numFmt numFmtId="243" formatCode="_-* #,##0_-;\(#,##0\);_-* &quot;–&quot;_-;_-@_-"/>
    <numFmt numFmtId="244" formatCode="0.0\%_);\(0.0\%\);0.0\%_);@_%_)"/>
    <numFmt numFmtId="245" formatCode="#,##0\ ;\(#,##0\);\ \-\ "/>
    <numFmt numFmtId="246" formatCode="#,##0.0_);\(#,##0.0\)"/>
    <numFmt numFmtId="247" formatCode="0.0%;0.0%;\-\ "/>
    <numFmt numFmtId="248" formatCode="#,##0;[Red]&quot;-&quot;#,##0"/>
    <numFmt numFmtId="249" formatCode="#,##0\ &quot;F&quot;;[Red]\-#,##0\ &quot;F&quot;"/>
    <numFmt numFmtId="250" formatCode="#,##0.00\ &quot;F&quot;;[Red]\-#,##0.00\ &quot;F&quot;"/>
    <numFmt numFmtId="251" formatCode="0.0\x\ "/>
    <numFmt numFmtId="252" formatCode="mm/yy"/>
    <numFmt numFmtId="253" formatCode="_ * #,##0.00_ ;_ * \-#,##0.00_ ;_ * &quot;-&quot;??_ ;_ @_ "/>
    <numFmt numFmtId="254" formatCode="&quot;$&quot;#,##0_);[Red]&quot;\&quot;&quot;\&quot;\(&quot;$&quot;#,##0&quot;\&quot;&quot;\&quot;\)"/>
    <numFmt numFmtId="255" formatCode="0.00_)"/>
    <numFmt numFmtId="256" formatCode="#,##0.0_);\(#,##0.0\);0.0_)"/>
    <numFmt numFmtId="257" formatCode="#,##0.0&quot;x&quot;;\-#,##0.0&quot;x&quot;;0.0&quot;x&quot;"/>
    <numFmt numFmtId="258" formatCode="0.00\%;\-0.00\%;0.00\%"/>
    <numFmt numFmtId="259" formatCode="0.00\x;\-0.00\x;0.00\x"/>
    <numFmt numFmtId="260" formatCode="##0.00000"/>
    <numFmt numFmtId="261" formatCode="#,##0;\(#,##0\);\–;@"/>
    <numFmt numFmtId="262" formatCode="#,##0.000\ ;\(#,##0.000\)"/>
    <numFmt numFmtId="263" formatCode="#,##0.00\ ;\(#,##0.00\)"/>
    <numFmt numFmtId="264" formatCode="&quot;$&quot;#,##0.00"/>
    <numFmt numFmtId="265" formatCode="_-* #,##0.00\ _D_M_-;\-* #,##0.00\ _D_M_-;_-* &quot;-&quot;??\ _D_M_-;_-@_-"/>
    <numFmt numFmtId="266" formatCode="#,##0_);\(#,##0\);_(&quot;-&quot;??_);_(@_)"/>
    <numFmt numFmtId="267" formatCode="[$-416]mmm\-yy;@"/>
    <numFmt numFmtId="268" formatCode="#,##0.0\ &quot;x&quot;;\-#,##0.0\ &quot;x&quot;"/>
    <numFmt numFmtId="269" formatCode="###,000"/>
    <numFmt numFmtId="270" formatCode="&quot;R$ &quot;#,##0_);\(&quot;R$ &quot;#,##0\)"/>
    <numFmt numFmtId="271" formatCode="0\ &quot;months&quot;"/>
    <numFmt numFmtId="272" formatCode="0.0%\ &quot;p.y.&quot;"/>
  </numFmts>
  <fonts count="24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1"/>
      <color indexed="14"/>
      <name val="Calibri"/>
      <family val="2"/>
    </font>
    <font>
      <sz val="11"/>
      <color indexed="14"/>
      <name val="Calibri"/>
      <family val="2"/>
    </font>
    <font>
      <sz val="11"/>
      <color indexed="62"/>
      <name val="Calibri"/>
      <family val="2"/>
    </font>
    <font>
      <sz val="11"/>
      <color indexed="36"/>
      <name val="Calibri"/>
      <family val="2"/>
    </font>
    <font>
      <i/>
      <sz val="11"/>
      <color indexed="23"/>
      <name val="Calibri"/>
      <family val="2"/>
    </font>
    <font>
      <sz val="9"/>
      <name val="Arial"/>
      <family val="2"/>
    </font>
    <font>
      <sz val="8"/>
      <name val="Verdana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sz val="10"/>
      <name val="Courier"/>
      <family val="3"/>
    </font>
    <font>
      <sz val="9"/>
      <color indexed="12"/>
      <name val="Arial"/>
      <family val="2"/>
    </font>
    <font>
      <sz val="10"/>
      <color indexed="8"/>
      <name val="MS Sans Serif"/>
      <family val="2"/>
    </font>
    <font>
      <u/>
      <sz val="8.4"/>
      <color indexed="12"/>
      <name val="Arial"/>
      <family val="2"/>
    </font>
    <font>
      <sz val="10"/>
      <name val="Helv"/>
    </font>
    <font>
      <sz val="10"/>
      <name val="Helv"/>
      <family val="2"/>
    </font>
    <font>
      <sz val="10"/>
      <name val="GS TheSans"/>
      <family val="2"/>
    </font>
    <font>
      <b/>
      <sz val="22"/>
      <color indexed="18"/>
      <name val="Arial"/>
      <family val="2"/>
    </font>
    <font>
      <sz val="10"/>
      <name val="Geneva"/>
      <family val="2"/>
    </font>
    <font>
      <sz val="10"/>
      <name val="NewCenturySchlbk"/>
      <family val="1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2"/>
      <name val="Arial MT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indexed="20"/>
      <name val="Calibri"/>
      <family val="2"/>
    </font>
    <font>
      <sz val="11"/>
      <color indexed="50"/>
      <name val="Calibri"/>
      <family val="2"/>
    </font>
    <font>
      <sz val="8"/>
      <name val="Times New Roman"/>
      <family val="1"/>
    </font>
    <font>
      <sz val="9"/>
      <color indexed="9"/>
      <name val="Times New Roman"/>
      <family val="1"/>
    </font>
    <font>
      <sz val="8"/>
      <color indexed="12"/>
      <name val="Tms Rmn"/>
      <family val="1"/>
    </font>
    <font>
      <b/>
      <sz val="12"/>
      <name val="Times New Roman"/>
      <family val="1"/>
    </font>
    <font>
      <sz val="8"/>
      <name val="Frutiger 55"/>
      <family val="2"/>
    </font>
    <font>
      <sz val="10"/>
      <color indexed="12"/>
      <name val="Helvetica"/>
      <family val="2"/>
    </font>
    <font>
      <b/>
      <sz val="11"/>
      <color indexed="52"/>
      <name val="Calibri"/>
      <family val="2"/>
    </font>
    <font>
      <sz val="10"/>
      <color indexed="18"/>
      <name val="Times New Roman"/>
      <family val="1"/>
    </font>
    <font>
      <b/>
      <sz val="8"/>
      <name val="GillSans"/>
      <family val="2"/>
    </font>
    <font>
      <b/>
      <sz val="7"/>
      <name val="Helvetica-Narrow"/>
      <family val="2"/>
    </font>
    <font>
      <b/>
      <sz val="7"/>
      <name val="GillSans"/>
      <family val="2"/>
    </font>
    <font>
      <b/>
      <sz val="9"/>
      <color indexed="8"/>
      <name val="Arial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b/>
      <sz val="11"/>
      <name val="Times New Roman"/>
      <family val="1"/>
    </font>
    <font>
      <sz val="10"/>
      <color indexed="13"/>
      <name val="Arial Narrow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9"/>
      <name val="Times New Roman"/>
      <family val="1"/>
    </font>
    <font>
      <b/>
      <i/>
      <sz val="8"/>
      <color indexed="12"/>
      <name val="Arial"/>
      <family val="2"/>
    </font>
    <font>
      <b/>
      <sz val="1"/>
      <color indexed="8"/>
      <name val="Courier"/>
      <family val="3"/>
    </font>
    <font>
      <sz val="9"/>
      <name val="MS Sans Serif"/>
      <family val="2"/>
    </font>
    <font>
      <sz val="10"/>
      <color indexed="8"/>
      <name val="Times New Roman"/>
      <family val="1"/>
    </font>
    <font>
      <sz val="7"/>
      <name val="Palatino"/>
      <family val="1"/>
    </font>
    <font>
      <i/>
      <sz val="8"/>
      <name val="Tms Rmn"/>
    </font>
    <font>
      <b/>
      <sz val="8.5"/>
      <color indexed="17"/>
      <name val="Arial"/>
      <family val="2"/>
    </font>
    <font>
      <sz val="9"/>
      <name val="Tms Rmn"/>
    </font>
    <font>
      <b/>
      <sz val="7"/>
      <color indexed="17"/>
      <name val="Arial"/>
      <family val="2"/>
    </font>
    <font>
      <sz val="8.5"/>
      <color indexed="8"/>
      <name val="Arial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sz val="6"/>
      <color indexed="16"/>
      <name val="Palatino"/>
      <family val="1"/>
    </font>
    <font>
      <b/>
      <sz val="10"/>
      <color indexed="8"/>
      <name val="Arial Narrow"/>
      <family val="2"/>
    </font>
    <font>
      <b/>
      <sz val="11"/>
      <name val="Tms Rmn"/>
    </font>
    <font>
      <b/>
      <sz val="12"/>
      <name val="Tms Rmn"/>
    </font>
    <font>
      <b/>
      <sz val="10"/>
      <color indexed="62"/>
      <name val="Arial Narrow"/>
      <family val="2"/>
    </font>
    <font>
      <u/>
      <sz val="6"/>
      <color indexed="12"/>
      <name val="Arial"/>
      <family val="2"/>
    </font>
    <font>
      <u/>
      <sz val="12"/>
      <color indexed="36"/>
      <name val="Arial"/>
      <family val="2"/>
    </font>
    <font>
      <sz val="10"/>
      <name val="Arial Narrow"/>
      <family val="2"/>
    </font>
    <font>
      <b/>
      <sz val="10"/>
      <name val="MS Sans Serif"/>
      <family val="2"/>
    </font>
    <font>
      <sz val="8"/>
      <color indexed="16"/>
      <name val="Arial"/>
      <family val="2"/>
    </font>
    <font>
      <sz val="11"/>
      <color indexed="52"/>
      <name val="Calibri"/>
      <family val="2"/>
    </font>
    <font>
      <b/>
      <sz val="14"/>
      <name val="Arial"/>
      <family val="2"/>
    </font>
    <font>
      <sz val="8.5"/>
      <name val="MS Sans Serif"/>
      <family val="2"/>
    </font>
    <font>
      <i/>
      <sz val="9"/>
      <color indexed="20"/>
      <name val="Arial Narrow"/>
      <family val="2"/>
    </font>
    <font>
      <sz val="7"/>
      <name val="Small Fonts"/>
      <family val="2"/>
    </font>
    <font>
      <sz val="7"/>
      <name val="Small Fonts"/>
      <family val="3"/>
      <charset val="128"/>
    </font>
    <font>
      <b/>
      <i/>
      <sz val="16"/>
      <name val="Helv"/>
    </font>
    <font>
      <sz val="8"/>
      <name val="MS Sans Serif"/>
      <family val="2"/>
    </font>
    <font>
      <sz val="10"/>
      <name val="Tms Rmn"/>
    </font>
    <font>
      <i/>
      <sz val="10"/>
      <name val="Helv"/>
    </font>
    <font>
      <sz val="8.5"/>
      <name val="Arial Narrow"/>
      <family val="2"/>
    </font>
    <font>
      <b/>
      <sz val="13.5"/>
      <name val="MS Sans Serif"/>
      <family val="2"/>
    </font>
    <font>
      <b/>
      <sz val="11"/>
      <color indexed="34"/>
      <name val="Calibri"/>
      <family val="2"/>
    </font>
    <font>
      <b/>
      <sz val="24"/>
      <color indexed="12"/>
      <name val="MS Sans Serif"/>
      <family val="2"/>
    </font>
    <font>
      <b/>
      <sz val="14"/>
      <name val="Times New Roman"/>
      <family val="1"/>
    </font>
    <font>
      <sz val="10"/>
      <color indexed="16"/>
      <name val="Helvetica-Black"/>
    </font>
    <font>
      <i/>
      <sz val="10"/>
      <name val="Helvetica"/>
      <family val="2"/>
    </font>
    <font>
      <sz val="12"/>
      <name val="Helvetica"/>
      <family val="2"/>
    </font>
    <font>
      <b/>
      <sz val="10"/>
      <color indexed="9"/>
      <name val="Arial"/>
      <family val="2"/>
    </font>
    <font>
      <sz val="10"/>
      <color indexed="17"/>
      <name val="Geneva"/>
      <family val="2"/>
    </font>
    <font>
      <sz val="10"/>
      <color indexed="17"/>
      <name val="MS Sans Serif"/>
      <family val="2"/>
    </font>
    <font>
      <i/>
      <sz val="8"/>
      <name val="Times New Roman"/>
      <family val="1"/>
    </font>
    <font>
      <sz val="10"/>
      <name val="GillSans Light"/>
      <family val="2"/>
    </font>
    <font>
      <sz val="8"/>
      <name val="Helv"/>
    </font>
    <font>
      <sz val="10"/>
      <color indexed="23"/>
      <name val="MS Sans Serif"/>
      <family val="2"/>
    </font>
    <font>
      <sz val="8"/>
      <name val="MS Serif"/>
      <family val="1"/>
    </font>
    <font>
      <b/>
      <sz val="8"/>
      <name val="HelveticaNeue Condensed"/>
    </font>
    <font>
      <sz val="8"/>
      <name val="HelveticaNeue LightCond"/>
      <family val="2"/>
    </font>
    <font>
      <b/>
      <sz val="7"/>
      <name val="HelveticaNeue Condensed"/>
      <family val="2"/>
    </font>
    <font>
      <b/>
      <sz val="9"/>
      <name val="Times New Roman"/>
      <family val="1"/>
    </font>
    <font>
      <b/>
      <sz val="10"/>
      <name val="GillSans"/>
      <family val="2"/>
    </font>
    <font>
      <b/>
      <sz val="10"/>
      <color indexed="18"/>
      <name val="Symbol"/>
      <family val="1"/>
      <charset val="2"/>
    </font>
    <font>
      <b/>
      <sz val="9"/>
      <name val="Palatino"/>
      <family val="1"/>
    </font>
    <font>
      <sz val="9"/>
      <color indexed="21"/>
      <name val="Helvetica-Black"/>
    </font>
    <font>
      <b/>
      <sz val="8"/>
      <color indexed="62"/>
      <name val="Arial"/>
      <family val="2"/>
    </font>
    <font>
      <b/>
      <sz val="8.5"/>
      <color indexed="8"/>
      <name val="Arial"/>
      <family val="2"/>
    </font>
    <font>
      <sz val="9"/>
      <name val="Helvetica-Black"/>
    </font>
    <font>
      <b/>
      <sz val="14"/>
      <color indexed="8"/>
      <name val="Times New Roman"/>
      <family val="1"/>
    </font>
    <font>
      <sz val="8"/>
      <color indexed="8"/>
      <name val="Arial"/>
      <family val="2"/>
    </font>
    <font>
      <b/>
      <sz val="9"/>
      <name val="Arial"/>
      <family val="2"/>
    </font>
    <font>
      <sz val="7"/>
      <name val="NewsGoth BT"/>
    </font>
    <font>
      <sz val="12"/>
      <name val="Tms Rmn"/>
    </font>
    <font>
      <b/>
      <sz val="10"/>
      <name val="Helvetica 65"/>
      <family val="2"/>
    </font>
    <font>
      <b/>
      <sz val="9"/>
      <name val="Helvetica 65"/>
      <family val="2"/>
    </font>
    <font>
      <sz val="8"/>
      <color indexed="20"/>
      <name val="Arial"/>
      <family val="2"/>
    </font>
    <font>
      <i/>
      <sz val="10"/>
      <name val="Arial"/>
      <family val="2"/>
    </font>
    <font>
      <b/>
      <sz val="8"/>
      <color indexed="8"/>
      <name val="Wingdings"/>
      <charset val="2"/>
    </font>
    <font>
      <b/>
      <sz val="8"/>
      <color indexed="10"/>
      <name val="Wingdings"/>
      <charset val="2"/>
    </font>
    <font>
      <b/>
      <sz val="8"/>
      <color indexed="9"/>
      <name val="Wingdings"/>
      <charset val="2"/>
    </font>
    <font>
      <b/>
      <sz val="10"/>
      <name val="Times New Roman"/>
      <family val="1"/>
    </font>
    <font>
      <sz val="11"/>
      <name val="바탕체"/>
      <family val="1"/>
      <charset val="129"/>
    </font>
    <font>
      <sz val="14"/>
      <name val="全真楷書"/>
      <family val="3"/>
      <charset val="136"/>
    </font>
    <font>
      <sz val="12"/>
      <name val="宋体"/>
      <charset val="134"/>
    </font>
    <font>
      <sz val="11"/>
      <name val="Book Antiqua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1"/>
      <color indexed="17"/>
      <name val="Calibri"/>
      <family val="2"/>
    </font>
    <font>
      <sz val="11"/>
      <color indexed="3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9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8"/>
      <color theme="3"/>
      <name val="Cambria"/>
      <family val="2"/>
      <scheme val="major"/>
    </font>
    <font>
      <sz val="11"/>
      <color indexed="58"/>
      <name val="Calibri"/>
      <family val="2"/>
    </font>
    <font>
      <i/>
      <sz val="10"/>
      <color indexed="23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i/>
      <sz val="19"/>
      <color indexed="17"/>
      <name val="Arial"/>
      <family val="2"/>
    </font>
    <font>
      <b/>
      <sz val="16"/>
      <color indexed="23"/>
      <name val="Arial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8"/>
      <color indexed="32"/>
      <name val="Cambri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52"/>
      <name val="Arial"/>
      <family val="2"/>
    </font>
    <font>
      <sz val="10"/>
      <color indexed="12"/>
      <name val="Arial"/>
      <family val="2"/>
    </font>
    <font>
      <sz val="8"/>
      <color rgb="FFDBE5F1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1" tint="0.249977111117893"/>
      <name val="Arial"/>
      <family val="2"/>
    </font>
    <font>
      <sz val="9"/>
      <color theme="1" tint="0.249977111117893"/>
      <name val="Arial"/>
      <family val="2"/>
    </font>
    <font>
      <i/>
      <sz val="9"/>
      <color theme="1" tint="0.249977111117893"/>
      <name val="Arial"/>
      <family val="2"/>
    </font>
    <font>
      <sz val="14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sz val="9"/>
      <color rgb="FF4F4B4B"/>
      <name val="Arial"/>
      <family val="2"/>
    </font>
    <font>
      <sz val="9"/>
      <color rgb="FF4F4B4B"/>
      <name val="Arial"/>
      <family val="2"/>
    </font>
    <font>
      <sz val="8"/>
      <color rgb="FF4F4B4B"/>
      <name val="Arial"/>
      <family val="2"/>
    </font>
    <font>
      <b/>
      <vertAlign val="superscript"/>
      <sz val="9"/>
      <color rgb="FF4F4B4B"/>
      <name val="Arial"/>
      <family val="2"/>
    </font>
    <font>
      <vertAlign val="superscript"/>
      <sz val="8"/>
      <color rgb="FF4F4B4B"/>
      <name val="Arial"/>
      <family val="2"/>
    </font>
    <font>
      <sz val="9"/>
      <color rgb="FFFF0000"/>
      <name val="Arial"/>
      <family val="2"/>
    </font>
    <font>
      <sz val="11"/>
      <color theme="0" tint="-0.499984740745262"/>
      <name val="Arial"/>
      <family val="2"/>
    </font>
    <font>
      <b/>
      <sz val="10"/>
      <color rgb="FFFFFFFF"/>
      <name val="Arial"/>
      <family val="2"/>
    </font>
    <font>
      <b/>
      <sz val="10"/>
      <color rgb="FF4F4B4B"/>
      <name val="Arial"/>
      <family val="2"/>
    </font>
  </fonts>
  <fills count="17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26"/>
      </patternFill>
    </fill>
    <fill>
      <patternFill patternType="solid">
        <fgColor indexed="38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33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2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lightGray">
        <fgColor indexed="1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9"/>
      </patternFill>
    </fill>
    <fill>
      <patternFill patternType="solid">
        <fgColor indexed="46"/>
      </patternFill>
    </fill>
    <fill>
      <patternFill patternType="gray0625">
        <fgColor indexed="13"/>
        <bgColor indexed="9"/>
      </patternFill>
    </fill>
    <fill>
      <patternFill patternType="solid">
        <fgColor indexed="31"/>
        <bgColor indexed="64"/>
      </patternFill>
    </fill>
    <fill>
      <patternFill patternType="lightGray">
        <fgColor indexed="12"/>
        <bgColor indexed="9"/>
      </patternFill>
    </fill>
    <fill>
      <patternFill patternType="solid">
        <fgColor indexed="13"/>
        <bgColor indexed="13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mediumGray"/>
    </fill>
    <fill>
      <patternFill patternType="solid">
        <fgColor indexed="45"/>
        <bgColor indexed="64"/>
      </patternFill>
    </fill>
    <fill>
      <patternFill patternType="solid">
        <fgColor indexed="11"/>
        <bgColor indexed="9"/>
      </patternFill>
    </fill>
    <fill>
      <patternFill patternType="darkTrellis">
        <fgColor indexed="13"/>
        <bgColor indexed="9"/>
      </patternFill>
    </fill>
    <fill>
      <patternFill patternType="gray0625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21"/>
      </patternFill>
    </fill>
    <fill>
      <patternFill patternType="solid">
        <fgColor indexed="35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48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lightDown">
        <fgColor indexed="41"/>
        <bgColor indexed="22"/>
      </patternFill>
    </fill>
    <fill>
      <patternFill patternType="solid">
        <fgColor rgb="FF009D5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009D56"/>
        <bgColor rgb="FF000000"/>
      </patternFill>
    </fill>
  </fills>
  <borders count="179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34"/>
      </left>
      <right style="double">
        <color indexed="34"/>
      </right>
      <top style="double">
        <color indexed="34"/>
      </top>
      <bottom style="double">
        <color indexed="3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26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3"/>
      </left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indexed="15"/>
      </bottom>
      <diagonal/>
    </border>
    <border>
      <left/>
      <right/>
      <top/>
      <bottom style="thick">
        <color indexed="35"/>
      </bottom>
      <diagonal/>
    </border>
    <border>
      <left/>
      <right/>
      <top/>
      <bottom style="medium">
        <color indexed="35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/>
      <right/>
      <top/>
      <bottom style="thin">
        <color rgb="FF009D57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rgb="FF009D56"/>
      </left>
      <right style="thin">
        <color rgb="FF009D56"/>
      </right>
      <top style="thin">
        <color rgb="FF009D56"/>
      </top>
      <bottom style="thin">
        <color rgb="FF009D56"/>
      </bottom>
      <diagonal/>
    </border>
  </borders>
  <cellStyleXfs count="45060">
    <xf numFmtId="0" fontId="0" fillId="0" borderId="0"/>
    <xf numFmtId="173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3" fontId="47" fillId="0" borderId="0"/>
    <xf numFmtId="173" fontId="47" fillId="0" borderId="0"/>
    <xf numFmtId="173" fontId="47" fillId="0" borderId="0"/>
    <xf numFmtId="173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9" fillId="0" borderId="0"/>
    <xf numFmtId="0" fontId="49" fillId="0" borderId="0"/>
    <xf numFmtId="0" fontId="49" fillId="0" borderId="0"/>
    <xf numFmtId="37" fontId="47" fillId="0" borderId="0"/>
    <xf numFmtId="37" fontId="47" fillId="0" borderId="0"/>
    <xf numFmtId="0" fontId="47" fillId="0" borderId="0"/>
    <xf numFmtId="0" fontId="47" fillId="0" borderId="0"/>
    <xf numFmtId="0" fontId="50" fillId="0" borderId="0" applyNumberFormat="0" applyFont="0" applyFill="0" applyBorder="0" applyAlignment="0" applyProtection="0"/>
    <xf numFmtId="0" fontId="50" fillId="0" borderId="0" applyNumberFormat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176" fontId="47" fillId="0" borderId="0"/>
    <xf numFmtId="176" fontId="47" fillId="0" borderId="0"/>
    <xf numFmtId="176" fontId="47" fillId="0" borderId="0"/>
    <xf numFmtId="176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6" fontId="47" fillId="0" borderId="0"/>
    <xf numFmtId="176" fontId="47" fillId="0" borderId="0"/>
    <xf numFmtId="176" fontId="47" fillId="0" borderId="0"/>
    <xf numFmtId="176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47" fillId="0" borderId="0"/>
    <xf numFmtId="0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2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2" fillId="0" borderId="0"/>
    <xf numFmtId="188" fontId="52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2" fillId="0" borderId="0"/>
    <xf numFmtId="188" fontId="53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3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92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5" fillId="0" borderId="0" applyNumberFormat="0" applyFill="0" applyBorder="0" applyAlignment="0" applyProtection="0"/>
    <xf numFmtId="0" fontId="9" fillId="2" borderId="0" applyNumberFormat="0" applyFont="0" applyAlignment="0" applyProtection="0"/>
    <xf numFmtId="0" fontId="9" fillId="2" borderId="0" applyNumberFormat="0" applyFont="0" applyAlignment="0" applyProtection="0"/>
    <xf numFmtId="0" fontId="9" fillId="2" borderId="0" applyNumberFormat="0" applyFont="0" applyAlignment="0" applyProtection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4" fontId="47" fillId="0" borderId="0"/>
    <xf numFmtId="194" fontId="47" fillId="0" borderId="0"/>
    <xf numFmtId="194" fontId="47" fillId="0" borderId="0"/>
    <xf numFmtId="194" fontId="47" fillId="0" borderId="0"/>
    <xf numFmtId="195" fontId="47" fillId="0" borderId="0"/>
    <xf numFmtId="195" fontId="47" fillId="0" borderId="0"/>
    <xf numFmtId="195" fontId="47" fillId="0" borderId="0"/>
    <xf numFmtId="195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5" fontId="47" fillId="0" borderId="0"/>
    <xf numFmtId="195" fontId="47" fillId="0" borderId="0"/>
    <xf numFmtId="195" fontId="47" fillId="0" borderId="0"/>
    <xf numFmtId="195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4" fontId="47" fillId="0" borderId="0"/>
    <xf numFmtId="194" fontId="47" fillId="0" borderId="0"/>
    <xf numFmtId="194" fontId="47" fillId="0" borderId="0"/>
    <xf numFmtId="19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Protection="0">
      <alignment horizontal="right"/>
    </xf>
    <xf numFmtId="197" fontId="9" fillId="0" borderId="0" applyFont="0" applyFill="0" applyBorder="0" applyProtection="0">
      <alignment horizontal="right"/>
    </xf>
    <xf numFmtId="197" fontId="9" fillId="0" borderId="0" applyFont="0" applyFill="0" applyBorder="0" applyProtection="0">
      <alignment horizontal="right"/>
    </xf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20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5" fontId="56" fillId="0" borderId="0"/>
    <xf numFmtId="185" fontId="5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203" fontId="52" fillId="0" borderId="0"/>
    <xf numFmtId="203" fontId="52" fillId="0" borderId="0"/>
    <xf numFmtId="203" fontId="53" fillId="0" borderId="0"/>
    <xf numFmtId="203" fontId="53" fillId="0" borderId="0"/>
    <xf numFmtId="203" fontId="52" fillId="0" borderId="0"/>
    <xf numFmtId="203" fontId="53" fillId="0" borderId="0"/>
    <xf numFmtId="203" fontId="53" fillId="0" borderId="0"/>
    <xf numFmtId="203" fontId="53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2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2" fillId="0" borderId="0"/>
    <xf numFmtId="0" fontId="52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2" fillId="0" borderId="0"/>
    <xf numFmtId="0" fontId="53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3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>
      <alignment vertical="center"/>
    </xf>
    <xf numFmtId="180" fontId="47" fillId="0" borderId="0"/>
    <xf numFmtId="0" fontId="48" fillId="0" borderId="0">
      <alignment vertical="center"/>
    </xf>
    <xf numFmtId="18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0" fontId="47" fillId="0" borderId="0"/>
    <xf numFmtId="180" fontId="47" fillId="0" borderId="0"/>
    <xf numFmtId="18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0" fontId="47" fillId="0" borderId="0"/>
    <xf numFmtId="18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0" fontId="47" fillId="0" borderId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58" fillId="0" borderId="0" applyNumberFormat="0" applyFill="0" applyBorder="0" applyProtection="0">
      <alignment vertical="top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0" applyNumberFormat="0" applyFill="0" applyBorder="0" applyProtection="0">
      <alignment horizontal="left"/>
    </xf>
    <xf numFmtId="0" fontId="61" fillId="0" borderId="0" applyNumberFormat="0" applyFill="0" applyBorder="0" applyProtection="0">
      <alignment horizontal="centerContinuous"/>
    </xf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0" fontId="42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204" fontId="62" fillId="0" borderId="0" applyFont="0" applyFill="0" applyBorder="0" applyAlignment="0" applyProtection="0"/>
    <xf numFmtId="204" fontId="62" fillId="0" borderId="0" applyFont="0" applyFill="0" applyBorder="0" applyAlignment="0" applyProtection="0"/>
    <xf numFmtId="204" fontId="62" fillId="0" borderId="0" applyFont="0" applyFill="0" applyBorder="0" applyAlignment="0" applyProtection="0"/>
    <xf numFmtId="205" fontId="62" fillId="0" borderId="0" applyFont="0" applyFill="0" applyBorder="0" applyAlignment="0" applyProtection="0"/>
    <xf numFmtId="205" fontId="62" fillId="0" borderId="0" applyFont="0" applyFill="0" applyBorder="0" applyAlignment="0" applyProtection="0"/>
    <xf numFmtId="205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206" fontId="63" fillId="0" borderId="0"/>
    <xf numFmtId="206" fontId="63" fillId="0" borderId="0"/>
    <xf numFmtId="206" fontId="63" fillId="0" borderId="0"/>
    <xf numFmtId="9" fontId="9" fillId="0" borderId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" fillId="0" borderId="0"/>
    <xf numFmtId="9" fontId="9" fillId="0" borderId="0"/>
    <xf numFmtId="207" fontId="63" fillId="0" borderId="0"/>
    <xf numFmtId="207" fontId="63" fillId="0" borderId="0"/>
    <xf numFmtId="207" fontId="63" fillId="0" borderId="0"/>
    <xf numFmtId="208" fontId="63" fillId="0" borderId="0"/>
    <xf numFmtId="208" fontId="47" fillId="0" borderId="0" applyFont="0" applyFill="0" applyBorder="0" applyAlignment="0" applyProtection="0"/>
    <xf numFmtId="208" fontId="47" fillId="0" borderId="0" applyFont="0" applyFill="0" applyBorder="0" applyAlignment="0" applyProtection="0"/>
    <xf numFmtId="208" fontId="63" fillId="0" borderId="0"/>
    <xf numFmtId="208" fontId="63" fillId="0" borderId="0"/>
    <xf numFmtId="2" fontId="63" fillId="0" borderId="0"/>
    <xf numFmtId="2" fontId="63" fillId="0" borderId="0"/>
    <xf numFmtId="2" fontId="63" fillId="0" borderId="0"/>
    <xf numFmtId="10" fontId="63" fillId="0" borderId="0"/>
    <xf numFmtId="10" fontId="47" fillId="0" borderId="0" applyFont="0" applyFill="0" applyBorder="0" applyAlignment="0" applyProtection="0"/>
    <xf numFmtId="10" fontId="47" fillId="0" borderId="0" applyFont="0" applyFill="0" applyBorder="0" applyAlignment="0" applyProtection="0"/>
    <xf numFmtId="10" fontId="63" fillId="0" borderId="0"/>
    <xf numFmtId="10" fontId="63" fillId="0" borderId="0"/>
    <xf numFmtId="199" fontId="47" fillId="0" borderId="0" applyFont="0" applyFill="0" applyBorder="0" applyAlignment="0" applyProtection="0"/>
    <xf numFmtId="199" fontId="47" fillId="0" borderId="0" applyFont="0" applyFill="0" applyBorder="0" applyAlignment="0" applyProtection="0"/>
    <xf numFmtId="3" fontId="47" fillId="0" borderId="0"/>
    <xf numFmtId="3" fontId="47" fillId="0" borderId="0"/>
    <xf numFmtId="209" fontId="47" fillId="0" borderId="0" applyBorder="0"/>
    <xf numFmtId="209" fontId="47" fillId="0" borderId="0" applyBorder="0"/>
    <xf numFmtId="39" fontId="48" fillId="0" borderId="0" applyFont="0" applyFill="0" applyBorder="0" applyAlignment="0" applyProtection="0"/>
    <xf numFmtId="39" fontId="48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210" fontId="48" fillId="0" borderId="0" applyFont="0" applyFill="0" applyBorder="0" applyAlignment="0" applyProtection="0"/>
    <xf numFmtId="210" fontId="48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2" borderId="0" applyNumberFormat="0" applyBorder="0" applyAlignment="0" applyProtection="0"/>
    <xf numFmtId="0" fontId="21" fillId="16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37" fontId="64" fillId="0" borderId="0">
      <alignment horizontal="center"/>
    </xf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5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10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22" fillId="34" borderId="0" applyNumberFormat="0" applyBorder="0" applyAlignment="0" applyProtection="0"/>
    <xf numFmtId="0" fontId="22" fillId="2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211" fontId="9" fillId="0" borderId="0" applyFont="0" applyFill="0" applyBorder="0" applyAlignment="0" applyProtection="0"/>
    <xf numFmtId="211" fontId="9" fillId="0" borderId="0" applyFont="0" applyFill="0" applyBorder="0" applyAlignment="0" applyProtection="0"/>
    <xf numFmtId="211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213" fontId="9" fillId="0" borderId="0" applyFont="0" applyFill="0" applyBorder="0" applyAlignment="0" applyProtection="0"/>
    <xf numFmtId="214" fontId="65" fillId="37" borderId="0" applyNumberFormat="0" applyFont="0" applyBorder="0" applyAlignment="0">
      <alignment horizontal="right"/>
    </xf>
    <xf numFmtId="214" fontId="65" fillId="37" borderId="0" applyNumberFormat="0" applyFont="0" applyBorder="0" applyAlignment="0">
      <alignment horizontal="right"/>
    </xf>
    <xf numFmtId="214" fontId="65" fillId="37" borderId="0" applyNumberFormat="0" applyFont="0" applyBorder="0" applyAlignment="0">
      <alignment horizontal="right"/>
    </xf>
    <xf numFmtId="215" fontId="66" fillId="37" borderId="3" applyFont="0">
      <alignment horizontal="right"/>
    </xf>
    <xf numFmtId="215" fontId="66" fillId="37" borderId="3" applyFont="0">
      <alignment horizontal="right"/>
    </xf>
    <xf numFmtId="215" fontId="66" fillId="37" borderId="3" applyFont="0">
      <alignment horizontal="right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/>
    <xf numFmtId="0" fontId="9" fillId="0" borderId="0"/>
    <xf numFmtId="216" fontId="67" fillId="0" borderId="0"/>
    <xf numFmtId="216" fontId="67" fillId="0" borderId="0"/>
    <xf numFmtId="217" fontId="42" fillId="0" borderId="0" applyFill="0" applyBorder="0" applyAlignment="0" applyProtection="0"/>
    <xf numFmtId="217" fontId="42" fillId="0" borderId="0" applyFill="0" applyBorder="0" applyAlignment="0" applyProtection="0"/>
    <xf numFmtId="0" fontId="68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69" fillId="0" borderId="4" applyNumberFormat="0" applyFill="0" applyBorder="0" applyAlignment="0" applyProtection="0"/>
    <xf numFmtId="0" fontId="70" fillId="0" borderId="4" applyNumberFormat="0" applyFill="0" applyBorder="0" applyAlignment="0" applyProtection="0"/>
    <xf numFmtId="0" fontId="19" fillId="0" borderId="4" applyNumberFormat="0" applyFill="0" applyAlignment="0" applyProtection="0"/>
    <xf numFmtId="1" fontId="63" fillId="38" borderId="0"/>
    <xf numFmtId="1" fontId="63" fillId="38" borderId="0"/>
    <xf numFmtId="1" fontId="63" fillId="38" borderId="0"/>
    <xf numFmtId="0" fontId="71" fillId="39" borderId="0" applyNumberFormat="0" applyBorder="0" applyAlignment="0" applyProtection="0"/>
    <xf numFmtId="0" fontId="72" fillId="39" borderId="0" applyNumberFormat="0" applyBorder="0" applyAlignment="0" applyProtection="0"/>
    <xf numFmtId="0" fontId="73" fillId="0" borderId="0" applyFont="0" applyFill="0" applyBorder="0" applyAlignment="0" applyProtection="0"/>
    <xf numFmtId="0" fontId="74" fillId="0" borderId="0" applyNumberFormat="0" applyFill="0" applyBorder="0" applyAlignment="0"/>
    <xf numFmtId="0" fontId="75" fillId="0" borderId="0" applyNumberFormat="0" applyFill="0" applyBorder="0" applyAlignment="0" applyProtection="0"/>
    <xf numFmtId="218" fontId="62" fillId="0" borderId="0"/>
    <xf numFmtId="0" fontId="76" fillId="0" borderId="5" applyNumberFormat="0" applyFill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0" fontId="77" fillId="41" borderId="0"/>
    <xf numFmtId="220" fontId="47" fillId="0" borderId="0" applyFill="0" applyBorder="0" applyAlignment="0" applyProtection="0">
      <alignment horizontal="center"/>
    </xf>
    <xf numFmtId="220" fontId="47" fillId="0" borderId="0" applyFill="0" applyBorder="0" applyAlignment="0" applyProtection="0">
      <alignment horizontal="center"/>
    </xf>
    <xf numFmtId="1" fontId="78" fillId="42" borderId="0">
      <alignment horizontal="right"/>
      <protection locked="0"/>
    </xf>
    <xf numFmtId="1" fontId="78" fillId="42" borderId="0">
      <alignment horizontal="right"/>
      <protection locked="0"/>
    </xf>
    <xf numFmtId="1" fontId="78" fillId="42" borderId="0">
      <alignment horizontal="right"/>
      <protection locked="0"/>
    </xf>
    <xf numFmtId="2" fontId="19" fillId="43" borderId="0" applyNumberFormat="0" applyFont="0" applyBorder="0" applyAlignment="0" applyProtection="0"/>
    <xf numFmtId="2" fontId="19" fillId="43" borderId="0" applyNumberFormat="0" applyFont="0" applyBorder="0" applyAlignment="0" applyProtection="0"/>
    <xf numFmtId="39" fontId="9" fillId="0" borderId="0" applyFill="0" applyBorder="0" applyAlignment="0"/>
    <xf numFmtId="39" fontId="9" fillId="0" borderId="0" applyFill="0" applyBorder="0" applyAlignment="0"/>
    <xf numFmtId="39" fontId="9" fillId="0" borderId="0" applyFill="0" applyBorder="0" applyAlignment="0"/>
    <xf numFmtId="0" fontId="79" fillId="9" borderId="6" applyNumberFormat="0" applyAlignment="0" applyProtection="0"/>
    <xf numFmtId="0" fontId="79" fillId="4" borderId="6" applyNumberFormat="0" applyAlignment="0" applyProtection="0"/>
    <xf numFmtId="0" fontId="37" fillId="4" borderId="6" applyNumberFormat="0" applyAlignment="0" applyProtection="0"/>
    <xf numFmtId="1" fontId="80" fillId="0" borderId="0"/>
    <xf numFmtId="0" fontId="25" fillId="25" borderId="7" applyNumberFormat="0" applyAlignment="0" applyProtection="0"/>
    <xf numFmtId="0" fontId="25" fillId="16" borderId="8" applyNumberFormat="0" applyAlignment="0" applyProtection="0"/>
    <xf numFmtId="0" fontId="25" fillId="45" borderId="7" applyNumberFormat="0" applyAlignment="0" applyProtection="0"/>
    <xf numFmtId="0" fontId="69" fillId="46" borderId="9" applyFont="0" applyFill="0" applyBorder="0"/>
    <xf numFmtId="0" fontId="69" fillId="46" borderId="9" applyFont="0" applyFill="0" applyBorder="0"/>
    <xf numFmtId="0" fontId="19" fillId="0" borderId="10"/>
    <xf numFmtId="0" fontId="19" fillId="0" borderId="10"/>
    <xf numFmtId="0" fontId="81" fillId="0" borderId="5" applyNumberFormat="0" applyFill="0" applyProtection="0">
      <alignment horizontal="left" vertical="center"/>
    </xf>
    <xf numFmtId="0" fontId="9" fillId="0" borderId="0">
      <alignment horizontal="center" wrapText="1"/>
      <protection hidden="1"/>
    </xf>
    <xf numFmtId="0" fontId="63" fillId="0" borderId="0">
      <alignment horizontal="center" wrapText="1"/>
      <protection hidden="1"/>
    </xf>
    <xf numFmtId="0" fontId="63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82" fillId="0" borderId="11" applyNumberFormat="0" applyFill="0" applyProtection="0">
      <alignment horizontal="center" vertical="center"/>
    </xf>
    <xf numFmtId="0" fontId="83" fillId="0" borderId="5" applyNumberFormat="0" applyFill="0" applyBorder="0" applyProtection="0">
      <alignment horizontal="right" vertical="center"/>
    </xf>
    <xf numFmtId="0" fontId="83" fillId="0" borderId="5" applyNumberFormat="0" applyFill="0" applyBorder="0" applyProtection="0">
      <alignment horizontal="right" vertical="center"/>
    </xf>
    <xf numFmtId="0" fontId="83" fillId="0" borderId="5" applyNumberFormat="0" applyFill="0" applyBorder="0" applyProtection="0">
      <alignment horizontal="right" vertical="center"/>
    </xf>
    <xf numFmtId="0" fontId="84" fillId="42" borderId="0">
      <alignment horizontal="right"/>
    </xf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222" fontId="86" fillId="0" borderId="0" applyFont="0" applyFill="0" applyBorder="0" applyAlignment="0" applyProtection="0">
      <alignment horizontal="right"/>
    </xf>
    <xf numFmtId="223" fontId="86" fillId="0" borderId="0" applyFont="0" applyFill="0" applyBorder="0" applyAlignment="0" applyProtection="0">
      <alignment horizontal="right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99" fontId="56" fillId="0" borderId="0" applyFont="0" applyFill="0" applyBorder="0" applyAlignment="0" applyProtection="0"/>
    <xf numFmtId="199" fontId="56" fillId="0" borderId="0" applyFont="0" applyFill="0" applyBorder="0" applyAlignment="0" applyProtection="0"/>
    <xf numFmtId="199" fontId="56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87" fillId="0" borderId="0"/>
    <xf numFmtId="0" fontId="52" fillId="0" borderId="0"/>
    <xf numFmtId="0" fontId="87" fillId="0" borderId="0"/>
    <xf numFmtId="0" fontId="52" fillId="0" borderId="0"/>
    <xf numFmtId="0" fontId="9" fillId="47" borderId="0">
      <alignment horizontal="center" vertical="center" wrapText="1"/>
    </xf>
    <xf numFmtId="0" fontId="88" fillId="47" borderId="0">
      <alignment horizontal="center" vertical="center" wrapText="1"/>
    </xf>
    <xf numFmtId="0" fontId="9" fillId="47" borderId="0">
      <alignment horizontal="center" vertical="center" wrapText="1"/>
    </xf>
    <xf numFmtId="0" fontId="9" fillId="47" borderId="0">
      <alignment horizontal="center" vertical="center" wrapText="1"/>
    </xf>
    <xf numFmtId="0" fontId="9" fillId="47" borderId="0">
      <alignment horizontal="center" vertical="center" wrapText="1"/>
    </xf>
    <xf numFmtId="0" fontId="89" fillId="0" borderId="0" applyNumberFormat="0" applyFill="0" applyBorder="0">
      <alignment horizontal="right"/>
    </xf>
    <xf numFmtId="0" fontId="9" fillId="47" borderId="0">
      <alignment horizontal="center" vertical="center" wrapText="1"/>
    </xf>
    <xf numFmtId="224" fontId="90" fillId="0" borderId="0" applyFill="0" applyBorder="0">
      <alignment horizontal="left"/>
    </xf>
    <xf numFmtId="224" fontId="90" fillId="0" borderId="0" applyFill="0" applyBorder="0">
      <alignment horizontal="left"/>
    </xf>
    <xf numFmtId="224" fontId="90" fillId="0" borderId="0" applyFill="0" applyBorder="0">
      <alignment horizontal="left"/>
    </xf>
    <xf numFmtId="225" fontId="91" fillId="48" borderId="0">
      <alignment horizontal="left"/>
    </xf>
    <xf numFmtId="226" fontId="9" fillId="0" borderId="0" applyFont="0" applyFill="0" applyBorder="0" applyAlignment="0" applyProtection="0"/>
    <xf numFmtId="227" fontId="9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227" fontId="9" fillId="0" borderId="0" applyFill="0" applyBorder="0">
      <alignment horizontal="right"/>
      <protection locked="0"/>
    </xf>
    <xf numFmtId="227" fontId="9" fillId="0" borderId="0" applyFill="0" applyBorder="0">
      <alignment horizontal="right"/>
      <protection locked="0"/>
    </xf>
    <xf numFmtId="228" fontId="9" fillId="0" borderId="12">
      <protection locked="0"/>
    </xf>
    <xf numFmtId="228" fontId="9" fillId="0" borderId="12">
      <protection locked="0"/>
    </xf>
    <xf numFmtId="228" fontId="9" fillId="0" borderId="12">
      <protection locked="0"/>
    </xf>
    <xf numFmtId="229" fontId="86" fillId="0" borderId="0" applyFont="0" applyFill="0" applyBorder="0" applyAlignment="0" applyProtection="0">
      <alignment horizontal="right"/>
    </xf>
    <xf numFmtId="230" fontId="86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31" fontId="62" fillId="0" borderId="0" applyFont="0" applyFill="0" applyBorder="0" applyAlignment="0" applyProtection="0"/>
    <xf numFmtId="231" fontId="62" fillId="0" borderId="0" applyFont="0" applyFill="0" applyBorder="0" applyAlignment="0" applyProtection="0"/>
    <xf numFmtId="231" fontId="62" fillId="0" borderId="0" applyFont="0" applyFill="0" applyBorder="0" applyAlignment="0" applyProtection="0"/>
    <xf numFmtId="17" fontId="42" fillId="0" borderId="0"/>
    <xf numFmtId="17" fontId="42" fillId="0" borderId="0"/>
    <xf numFmtId="232" fontId="86" fillId="0" borderId="0" applyFont="0" applyFill="0" applyBorder="0" applyAlignment="0" applyProtection="0"/>
    <xf numFmtId="17" fontId="42" fillId="0" borderId="0"/>
    <xf numFmtId="233" fontId="62" fillId="0" borderId="0"/>
    <xf numFmtId="233" fontId="62" fillId="0" borderId="0"/>
    <xf numFmtId="233" fontId="62" fillId="0" borderId="0"/>
    <xf numFmtId="234" fontId="92" fillId="0" borderId="0" applyFont="0" applyFill="0" applyBorder="0" applyAlignment="0" applyProtection="0">
      <alignment horizontal="center"/>
    </xf>
    <xf numFmtId="1" fontId="62" fillId="0" borderId="0" applyFont="0" applyFill="0" applyBorder="0" applyAlignment="0" applyProtection="0">
      <alignment horizontal="righ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35" fontId="94" fillId="0" borderId="0" applyFont="0" applyFill="0" applyBorder="0" applyAlignment="0" applyProtection="0">
      <alignment horizontal="right"/>
    </xf>
    <xf numFmtId="235" fontId="94" fillId="0" borderId="0" applyFont="0" applyFill="0" applyBorder="0" applyAlignment="0" applyProtection="0">
      <alignment horizontal="right"/>
    </xf>
    <xf numFmtId="235" fontId="94" fillId="0" borderId="0" applyFont="0" applyFill="0" applyBorder="0" applyAlignment="0" applyProtection="0">
      <alignment horizontal="right"/>
    </xf>
    <xf numFmtId="236" fontId="14" fillId="0" borderId="0" applyFont="0" applyFill="0" applyBorder="0" applyAlignment="0" applyProtection="0">
      <protection locked="0"/>
    </xf>
    <xf numFmtId="237" fontId="86" fillId="0" borderId="13" applyNumberFormat="0" applyFont="0" applyFill="0" applyAlignment="0" applyProtection="0"/>
    <xf numFmtId="208" fontId="95" fillId="0" borderId="14" applyNumberFormat="0" applyAlignment="0" applyProtection="0">
      <alignment vertical="top"/>
    </xf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73" fillId="54" borderId="15" applyNumberFormat="0" applyFont="0" applyAlignment="0">
      <protection locked="0"/>
    </xf>
    <xf numFmtId="0" fontId="73" fillId="54" borderId="15" applyNumberFormat="0" applyFont="0" applyAlignment="0">
      <protection locked="0"/>
    </xf>
    <xf numFmtId="3" fontId="97" fillId="55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41" fillId="0" borderId="0" applyNumberFormat="0" applyFill="0" applyBorder="0" applyAlignment="0" applyProtection="0"/>
    <xf numFmtId="238" fontId="19" fillId="56" borderId="16" applyNumberFormat="0" applyFont="0" applyBorder="0" applyAlignment="0" applyProtection="0">
      <alignment horizontal="right"/>
    </xf>
    <xf numFmtId="238" fontId="19" fillId="56" borderId="16" applyNumberFormat="0" applyFont="0" applyBorder="0" applyAlignment="0" applyProtection="0">
      <alignment horizontal="righ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39" fontId="98" fillId="44" borderId="17">
      <alignment horizontal="left"/>
    </xf>
    <xf numFmtId="239" fontId="98" fillId="44" borderId="17">
      <alignment horizontal="left"/>
    </xf>
    <xf numFmtId="239" fontId="98" fillId="44" borderId="17">
      <alignment horizontal="lef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40" fontId="62" fillId="0" borderId="0" applyFont="0" applyFill="0" applyBorder="0" applyAlignment="0" applyProtection="0">
      <alignment horizontal="right"/>
    </xf>
    <xf numFmtId="240" fontId="62" fillId="0" borderId="0" applyFont="0" applyFill="0" applyBorder="0" applyAlignment="0" applyProtection="0">
      <alignment horizontal="right"/>
    </xf>
    <xf numFmtId="240" fontId="62" fillId="0" borderId="0" applyFont="0" applyFill="0" applyBorder="0" applyAlignment="0" applyProtection="0">
      <alignment horizontal="righ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41" fontId="62" fillId="0" borderId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241" fontId="62" fillId="0" borderId="0"/>
    <xf numFmtId="241" fontId="62" fillId="0" borderId="0"/>
    <xf numFmtId="0" fontId="99" fillId="0" borderId="0" applyFill="0" applyBorder="0" applyProtection="0">
      <alignment horizontal="left"/>
    </xf>
    <xf numFmtId="0" fontId="100" fillId="0" borderId="0"/>
    <xf numFmtId="1" fontId="19" fillId="0" borderId="0" applyNumberFormat="0" applyBorder="0" applyAlignment="0" applyProtection="0"/>
    <xf numFmtId="1" fontId="19" fillId="0" borderId="0" applyNumberFormat="0" applyBorder="0" applyAlignment="0" applyProtection="0"/>
    <xf numFmtId="9" fontId="47" fillId="57" borderId="0" applyNumberFormat="0" applyFont="0" applyBorder="0" applyAlignment="0">
      <protection locked="0"/>
    </xf>
    <xf numFmtId="9" fontId="47" fillId="57" borderId="0" applyNumberFormat="0" applyFont="0" applyBorder="0" applyAlignment="0">
      <protection locked="0"/>
    </xf>
    <xf numFmtId="9" fontId="47" fillId="57" borderId="0" applyNumberFormat="0" applyFont="0" applyBorder="0" applyAlignment="0">
      <protection locked="0"/>
    </xf>
    <xf numFmtId="242" fontId="69" fillId="0" borderId="0" applyBorder="0" applyProtection="0"/>
    <xf numFmtId="243" fontId="101" fillId="0" borderId="0">
      <alignment vertical="center"/>
    </xf>
    <xf numFmtId="0" fontId="102" fillId="0" borderId="0"/>
    <xf numFmtId="0" fontId="27" fillId="58" borderId="0" applyNumberFormat="0" applyBorder="0" applyAlignment="0" applyProtection="0"/>
    <xf numFmtId="0" fontId="27" fillId="40" borderId="0" applyNumberFormat="0" applyBorder="0" applyAlignment="0" applyProtection="0"/>
    <xf numFmtId="38" fontId="19" fillId="59" borderId="0" applyNumberFormat="0" applyBorder="0" applyAlignment="0" applyProtection="0"/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103" fillId="0" borderId="0">
      <alignment horizontal="right"/>
    </xf>
    <xf numFmtId="243" fontId="104" fillId="0" borderId="0">
      <alignment vertical="center"/>
    </xf>
    <xf numFmtId="244" fontId="86" fillId="0" borderId="0" applyFont="0" applyFill="0" applyBorder="0" applyAlignment="0" applyProtection="0">
      <alignment horizontal="right"/>
    </xf>
    <xf numFmtId="0" fontId="105" fillId="60" borderId="0" applyNumberFormat="0" applyBorder="0" applyProtection="0">
      <alignment horizontal="left" vertical="center"/>
    </xf>
    <xf numFmtId="0" fontId="105" fillId="60" borderId="0" applyNumberFormat="0" applyBorder="0" applyProtection="0">
      <alignment horizontal="left" vertical="center"/>
    </xf>
    <xf numFmtId="0" fontId="105" fillId="60" borderId="0" applyNumberFormat="0" applyBorder="0" applyProtection="0">
      <alignment horizontal="left" vertical="center"/>
    </xf>
    <xf numFmtId="0" fontId="106" fillId="1" borderId="0" applyNumberFormat="0" applyBorder="0" applyProtection="0">
      <alignment horizontal="left" vertical="center"/>
    </xf>
    <xf numFmtId="0" fontId="106" fillId="1" borderId="0" applyNumberFormat="0" applyBorder="0" applyProtection="0">
      <alignment horizontal="left" vertical="center"/>
    </xf>
    <xf numFmtId="0" fontId="106" fillId="1" borderId="0" applyNumberFormat="0" applyBorder="0" applyProtection="0">
      <alignment horizontal="left" vertical="center"/>
    </xf>
    <xf numFmtId="0" fontId="107" fillId="0" borderId="0" applyProtection="0">
      <alignment horizontal="right"/>
    </xf>
    <xf numFmtId="0" fontId="45" fillId="0" borderId="18" applyNumberFormat="0" applyAlignment="0" applyProtection="0">
      <alignment horizontal="left" vertical="center"/>
    </xf>
    <xf numFmtId="0" fontId="45" fillId="0" borderId="3">
      <alignment horizontal="left" vertical="center"/>
    </xf>
    <xf numFmtId="0" fontId="108" fillId="0" borderId="3" applyAlignment="0" applyProtection="0"/>
    <xf numFmtId="0" fontId="28" fillId="0" borderId="20" applyNumberFormat="0" applyFill="0" applyAlignment="0" applyProtection="0"/>
    <xf numFmtId="0" fontId="28" fillId="0" borderId="21" applyNumberFormat="0" applyFill="0" applyAlignment="0" applyProtection="0"/>
    <xf numFmtId="0" fontId="29" fillId="0" borderId="23" applyNumberFormat="0" applyFill="0" applyAlignment="0" applyProtection="0"/>
    <xf numFmtId="0" fontId="29" fillId="0" borderId="22" applyNumberFormat="0" applyFill="0" applyAlignment="0" applyProtection="0"/>
    <xf numFmtId="0" fontId="30" fillId="0" borderId="25" applyNumberFormat="0" applyFill="0" applyAlignment="0" applyProtection="0"/>
    <xf numFmtId="0" fontId="30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45" fillId="0" borderId="0"/>
    <xf numFmtId="0" fontId="109" fillId="0" borderId="11"/>
    <xf numFmtId="0" fontId="110" fillId="0" borderId="11"/>
    <xf numFmtId="172" fontId="47" fillId="0" borderId="0" applyNumberFormat="0" applyFont="0" applyFill="0" applyBorder="0" applyAlignment="0">
      <alignment horizontal="left"/>
    </xf>
    <xf numFmtId="172" fontId="47" fillId="0" borderId="0" applyNumberFormat="0" applyFont="0" applyFill="0" applyBorder="0" applyAlignment="0">
      <alignment horizontal="left"/>
    </xf>
    <xf numFmtId="1" fontId="111" fillId="61" borderId="5">
      <alignment horizont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73" fillId="0" borderId="0" applyFont="0" applyFill="0" applyBorder="0" applyAlignment="0" applyProtection="0"/>
    <xf numFmtId="0" fontId="40" fillId="16" borderId="0" applyNumberFormat="0" applyBorder="0" applyAlignment="0" applyProtection="0"/>
    <xf numFmtId="0" fontId="31" fillId="35" borderId="6" applyNumberFormat="0" applyAlignment="0" applyProtection="0"/>
    <xf numFmtId="10" fontId="19" fillId="42" borderId="27" applyNumberFormat="0" applyBorder="0" applyAlignment="0" applyProtection="0"/>
    <xf numFmtId="0" fontId="39" fillId="5" borderId="6" applyNumberFormat="0" applyAlignment="0" applyProtection="0"/>
    <xf numFmtId="0" fontId="63" fillId="62" borderId="0" applyNumberFormat="0" applyFont="0" applyBorder="0" applyAlignment="0" applyProtection="0"/>
    <xf numFmtId="0" fontId="63" fillId="62" borderId="0" applyNumberFormat="0" applyFont="0" applyBorder="0" applyAlignment="0" applyProtection="0"/>
    <xf numFmtId="0" fontId="63" fillId="62" borderId="0" applyNumberFormat="0" applyFont="0" applyBorder="0" applyAlignment="0" applyProtection="0"/>
    <xf numFmtId="9" fontId="62" fillId="63" borderId="27" applyProtection="0">
      <alignment horizontal="right"/>
      <protection locked="0"/>
    </xf>
    <xf numFmtId="9" fontId="62" fillId="63" borderId="27" applyProtection="0">
      <alignment horizontal="right"/>
      <protection locked="0"/>
    </xf>
    <xf numFmtId="9" fontId="62" fillId="63" borderId="27" applyProtection="0">
      <alignment horizontal="right"/>
      <protection locked="0"/>
    </xf>
    <xf numFmtId="0" fontId="9" fillId="0" borderId="0" applyFill="0" applyBorder="0">
      <alignment horizontal="right"/>
      <protection locked="0"/>
    </xf>
    <xf numFmtId="0" fontId="63" fillId="0" borderId="0" applyFill="0" applyBorder="0">
      <alignment horizontal="right"/>
      <protection locked="0"/>
    </xf>
    <xf numFmtId="0" fontId="63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198" fontId="9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198" fontId="9" fillId="0" borderId="0" applyFill="0" applyBorder="0">
      <alignment horizontal="right"/>
      <protection locked="0"/>
    </xf>
    <xf numFmtId="198" fontId="9" fillId="0" borderId="0" applyFill="0" applyBorder="0">
      <alignment horizontal="right"/>
      <protection locked="0"/>
    </xf>
    <xf numFmtId="245" fontId="114" fillId="64" borderId="0" applyBorder="0"/>
    <xf numFmtId="0" fontId="46" fillId="65" borderId="28">
      <alignment horizontal="left" vertical="center" wrapText="1"/>
    </xf>
    <xf numFmtId="0" fontId="115" fillId="66" borderId="28">
      <alignment horizontal="left" vertical="center" wrapText="1"/>
    </xf>
    <xf numFmtId="0" fontId="46" fillId="65" borderId="28">
      <alignment horizontal="left" vertical="center" wrapText="1"/>
    </xf>
    <xf numFmtId="246" fontId="62" fillId="0" borderId="0" applyNumberFormat="0" applyAlignment="0">
      <alignment horizontal="left"/>
    </xf>
    <xf numFmtId="246" fontId="9" fillId="0" borderId="0" applyNumberFormat="0" applyAlignment="0">
      <alignment horizontal="left"/>
    </xf>
    <xf numFmtId="246" fontId="9" fillId="0" borderId="0" applyNumberFormat="0" applyAlignment="0">
      <alignment horizontal="left"/>
    </xf>
    <xf numFmtId="246" fontId="62" fillId="0" borderId="0" applyNumberFormat="0" applyAlignment="0">
      <alignment horizontal="left"/>
    </xf>
    <xf numFmtId="0" fontId="62" fillId="67" borderId="0" applyNumberFormat="0" applyFont="0" applyBorder="0" applyProtection="0"/>
    <xf numFmtId="37" fontId="116" fillId="0" borderId="0" applyNumberFormat="0" applyFill="0" applyBorder="0" applyAlignment="0" applyProtection="0"/>
    <xf numFmtId="37" fontId="116" fillId="0" borderId="0" applyNumberFormat="0" applyFill="0" applyBorder="0" applyAlignment="0" applyProtection="0"/>
    <xf numFmtId="37" fontId="116" fillId="0" borderId="0" applyNumberFormat="0" applyFill="0" applyBorder="0" applyAlignment="0" applyProtection="0"/>
    <xf numFmtId="0" fontId="32" fillId="0" borderId="29" applyNumberFormat="0" applyFill="0" applyAlignment="0" applyProtection="0"/>
    <xf numFmtId="0" fontId="117" fillId="0" borderId="30" applyNumberFormat="0" applyFill="0" applyAlignment="0" applyProtection="0"/>
    <xf numFmtId="0" fontId="118" fillId="0" borderId="0"/>
    <xf numFmtId="0" fontId="119" fillId="0" borderId="0"/>
    <xf numFmtId="247" fontId="120" fillId="64" borderId="0" applyBorder="0" applyAlignment="0">
      <alignment horizontal="right"/>
    </xf>
    <xf numFmtId="247" fontId="120" fillId="64" borderId="0" applyBorder="0" applyAlignment="0">
      <alignment horizontal="right"/>
    </xf>
    <xf numFmtId="247" fontId="120" fillId="64" borderId="0" applyBorder="0" applyAlignment="0">
      <alignment horizontal="right"/>
    </xf>
    <xf numFmtId="248" fontId="6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6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8" fontId="63" fillId="0" borderId="0" applyFont="0" applyFill="0" applyBorder="0" applyAlignment="0" applyProtection="0"/>
    <xf numFmtId="40" fontId="63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249" fontId="63" fillId="0" borderId="0" applyFont="0" applyFill="0" applyBorder="0" applyAlignment="0" applyProtection="0"/>
    <xf numFmtId="250" fontId="63" fillId="0" borderId="0" applyFont="0" applyFill="0" applyBorder="0" applyAlignment="0" applyProtection="0"/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51" fontId="42" fillId="41" borderId="0"/>
    <xf numFmtId="251" fontId="42" fillId="41" borderId="0"/>
    <xf numFmtId="251" fontId="42" fillId="41" borderId="0"/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3" fontId="7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3" fontId="77" fillId="41" borderId="0">
      <alignment horizontal="right"/>
    </xf>
    <xf numFmtId="38" fontId="53" fillId="0" borderId="0" applyFont="0" applyAlignment="0">
      <alignment horizontal="center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3" fontId="7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0" fontId="77" fillId="41" borderId="0">
      <alignment horizontal="right"/>
    </xf>
    <xf numFmtId="253" fontId="7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0" fontId="77" fillId="41" borderId="0">
      <alignment horizontal="right"/>
    </xf>
    <xf numFmtId="253" fontId="77" fillId="41" borderId="0">
      <alignment horizontal="right"/>
    </xf>
    <xf numFmtId="38" fontId="53" fillId="0" borderId="0" applyFont="0" applyAlignment="0">
      <alignment horizontal="center"/>
    </xf>
    <xf numFmtId="38" fontId="53" fillId="0" borderId="0" applyFont="0" applyAlignment="0">
      <alignment horizontal="center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0" fontId="33" fillId="35" borderId="0" applyNumberFormat="0" applyBorder="0" applyAlignment="0" applyProtection="0"/>
    <xf numFmtId="0" fontId="33" fillId="2" borderId="0" applyNumberFormat="0" applyBorder="0" applyAlignment="0" applyProtection="0"/>
    <xf numFmtId="37" fontId="121" fillId="0" borderId="0"/>
    <xf numFmtId="37" fontId="122" fillId="0" borderId="0"/>
    <xf numFmtId="37" fontId="121" fillId="0" borderId="0"/>
    <xf numFmtId="37" fontId="121" fillId="0" borderId="0"/>
    <xf numFmtId="254" fontId="9" fillId="0" borderId="0" applyFont="0" applyFill="0" applyBorder="0" applyAlignment="0" applyProtection="0"/>
    <xf numFmtId="254" fontId="9" fillId="0" borderId="0" applyFont="0" applyFill="0" applyBorder="0" applyAlignment="0" applyProtection="0"/>
    <xf numFmtId="246" fontId="48" fillId="0" borderId="0"/>
    <xf numFmtId="206" fontId="123" fillId="0" borderId="0"/>
    <xf numFmtId="255" fontId="123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9" fillId="0" borderId="0"/>
    <xf numFmtId="0" fontId="9" fillId="0" borderId="0"/>
    <xf numFmtId="0" fontId="9" fillId="0" borderId="0"/>
    <xf numFmtId="0" fontId="1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2" fontId="63" fillId="0" borderId="0" applyBorder="0" applyProtection="0"/>
    <xf numFmtId="2" fontId="63" fillId="0" borderId="0" applyBorder="0" applyProtection="0"/>
    <xf numFmtId="2" fontId="63" fillId="0" borderId="0" applyBorder="0" applyProtection="0"/>
    <xf numFmtId="1" fontId="124" fillId="0" borderId="0"/>
    <xf numFmtId="0" fontId="125" fillId="0" borderId="0"/>
    <xf numFmtId="0" fontId="102" fillId="0" borderId="0"/>
    <xf numFmtId="38" fontId="53" fillId="0" borderId="0" applyFont="0" applyAlignment="0">
      <alignment horizontal="center"/>
    </xf>
    <xf numFmtId="0" fontId="9" fillId="34" borderId="31" applyNumberFormat="0" applyFont="0" applyAlignment="0" applyProtection="0"/>
    <xf numFmtId="0" fontId="9" fillId="2" borderId="32" applyNumberFormat="0" applyFont="0" applyAlignment="0" applyProtection="0"/>
    <xf numFmtId="0" fontId="9" fillId="7" borderId="31" applyNumberFormat="0" applyFont="0" applyAlignment="0" applyProtection="0"/>
    <xf numFmtId="0" fontId="9" fillId="7" borderId="31" applyNumberFormat="0" applyFont="0" applyAlignment="0" applyProtection="0"/>
    <xf numFmtId="0" fontId="126" fillId="0" borderId="10"/>
    <xf numFmtId="256" fontId="127" fillId="0" borderId="0" applyFont="0" applyFill="0" applyBorder="0" applyAlignment="0" applyProtection="0"/>
    <xf numFmtId="0" fontId="47" fillId="0" borderId="0"/>
    <xf numFmtId="0" fontId="47" fillId="0" borderId="0"/>
    <xf numFmtId="257" fontId="127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128" fillId="0" borderId="0">
      <alignment horizontal="left"/>
    </xf>
    <xf numFmtId="0" fontId="128" fillId="0" borderId="0">
      <alignment horizontal="left"/>
    </xf>
    <xf numFmtId="0" fontId="128" fillId="0" borderId="0">
      <alignment horizontal="left"/>
    </xf>
    <xf numFmtId="0" fontId="129" fillId="9" borderId="34" applyNumberFormat="0" applyAlignment="0" applyProtection="0"/>
    <xf numFmtId="0" fontId="34" fillId="4" borderId="33" applyNumberFormat="0" applyAlignment="0" applyProtection="0"/>
    <xf numFmtId="0" fontId="62" fillId="0" borderId="0" applyProtection="0"/>
    <xf numFmtId="0" fontId="62" fillId="0" borderId="0" applyProtection="0"/>
    <xf numFmtId="0" fontId="62" fillId="0" borderId="0" applyProtection="0"/>
    <xf numFmtId="248" fontId="130" fillId="0" borderId="0">
      <alignment horizontal="centerContinuous"/>
    </xf>
    <xf numFmtId="248" fontId="130" fillId="0" borderId="0">
      <alignment horizontal="centerContinuous"/>
    </xf>
    <xf numFmtId="248" fontId="130" fillId="0" borderId="0">
      <alignment horizontal="centerContinuous"/>
    </xf>
    <xf numFmtId="0" fontId="131" fillId="0" borderId="0" applyNumberFormat="0" applyFill="0" applyBorder="0">
      <alignment horizontal="left"/>
    </xf>
    <xf numFmtId="0" fontId="131" fillId="0" borderId="0" applyNumberFormat="0" applyFill="0" applyBorder="0">
      <alignment horizontal="left"/>
    </xf>
    <xf numFmtId="0" fontId="131" fillId="0" borderId="0" applyNumberFormat="0" applyFill="0" applyBorder="0">
      <alignment horizontal="left"/>
    </xf>
    <xf numFmtId="1" fontId="132" fillId="0" borderId="0" applyProtection="0">
      <alignment horizontal="right" vertical="center"/>
    </xf>
    <xf numFmtId="207" fontId="9" fillId="0" borderId="0" applyFill="0"/>
    <xf numFmtId="207" fontId="9" fillId="0" borderId="0" applyFill="0"/>
    <xf numFmtId="207" fontId="9" fillId="0" borderId="0" applyFill="0"/>
    <xf numFmtId="208" fontId="133" fillId="0" borderId="0" applyFill="0" applyBorder="0" applyProtection="0">
      <alignment vertical="top"/>
    </xf>
    <xf numFmtId="208" fontId="133" fillId="0" borderId="0" applyFill="0" applyBorder="0" applyProtection="0">
      <alignment vertical="top"/>
    </xf>
    <xf numFmtId="208" fontId="133" fillId="0" borderId="0" applyFill="0" applyBorder="0" applyProtection="0">
      <alignment vertical="top"/>
    </xf>
    <xf numFmtId="9" fontId="9" fillId="0" borderId="0"/>
    <xf numFmtId="9" fontId="9" fillId="0" borderId="0"/>
    <xf numFmtId="9" fontId="9" fillId="0" borderId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58" fontId="9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258" fontId="9" fillId="0" borderId="0" applyFill="0" applyBorder="0">
      <alignment horizontal="right"/>
      <protection locked="0"/>
    </xf>
    <xf numFmtId="258" fontId="9" fillId="0" borderId="0" applyFill="0" applyBorder="0">
      <alignment horizontal="right"/>
      <protection locked="0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08" fontId="19" fillId="0" borderId="0" applyFill="0" applyBorder="0" applyAlignment="0" applyProtection="0"/>
    <xf numFmtId="199" fontId="73" fillId="0" borderId="0" applyFill="0" applyBorder="0" applyAlignment="0" applyProtection="0"/>
    <xf numFmtId="199" fontId="73" fillId="0" borderId="0" applyFill="0" applyBorder="0" applyAlignment="0" applyProtection="0"/>
    <xf numFmtId="0" fontId="134" fillId="0" borderId="0"/>
    <xf numFmtId="0" fontId="134" fillId="0" borderId="0"/>
    <xf numFmtId="0" fontId="134" fillId="0" borderId="0"/>
    <xf numFmtId="0" fontId="135" fillId="68" borderId="0" applyNumberFormat="0" applyBorder="0" applyAlignment="0" applyProtection="0"/>
    <xf numFmtId="37" fontId="56" fillId="0" borderId="0"/>
    <xf numFmtId="37" fontId="56" fillId="0" borderId="0"/>
    <xf numFmtId="37" fontId="56" fillId="0" borderId="0"/>
    <xf numFmtId="3" fontId="136" fillId="0" borderId="0"/>
    <xf numFmtId="38" fontId="137" fillId="0" borderId="0"/>
    <xf numFmtId="3" fontId="136" fillId="0" borderId="0"/>
    <xf numFmtId="3" fontId="136" fillId="0" borderId="0"/>
    <xf numFmtId="0" fontId="9" fillId="0" borderId="35" applyNumberFormat="0" applyBorder="0" applyAlignment="0"/>
    <xf numFmtId="0" fontId="9" fillId="0" borderId="35" applyNumberFormat="0" applyBorder="0" applyAlignment="0"/>
    <xf numFmtId="0" fontId="9" fillId="0" borderId="35" applyNumberFormat="0" applyBorder="0" applyAlignment="0"/>
    <xf numFmtId="3" fontId="73" fillId="0" borderId="0">
      <alignment horizontal="left"/>
    </xf>
    <xf numFmtId="3" fontId="73" fillId="0" borderId="0">
      <alignment horizontal="left"/>
    </xf>
    <xf numFmtId="3" fontId="73" fillId="0" borderId="0">
      <alignment horizontal="left"/>
    </xf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259" fontId="9" fillId="0" borderId="0">
      <alignment horizontal="right"/>
      <protection locked="0"/>
    </xf>
    <xf numFmtId="0" fontId="47" fillId="0" borderId="0">
      <alignment horizontal="right"/>
      <protection locked="0"/>
    </xf>
    <xf numFmtId="0" fontId="47" fillId="0" borderId="0">
      <alignment horizontal="right"/>
      <protection locked="0"/>
    </xf>
    <xf numFmtId="259" fontId="9" fillId="0" borderId="0">
      <alignment horizontal="right"/>
      <protection locked="0"/>
    </xf>
    <xf numFmtId="259" fontId="9" fillId="0" borderId="0">
      <alignment horizontal="right"/>
      <protection locked="0"/>
    </xf>
    <xf numFmtId="207" fontId="63" fillId="10" borderId="36" applyNumberFormat="0" applyFont="0" applyBorder="0" applyAlignment="0" applyProtection="0">
      <alignment horizontal="center"/>
    </xf>
    <xf numFmtId="207" fontId="63" fillId="10" borderId="36" applyNumberFormat="0" applyFont="0" applyBorder="0" applyAlignment="0" applyProtection="0">
      <alignment horizontal="center"/>
    </xf>
    <xf numFmtId="207" fontId="63" fillId="10" borderId="36" applyNumberFormat="0" applyFont="0" applyBorder="0" applyAlignment="0" applyProtection="0">
      <alignment horizontal="center"/>
    </xf>
    <xf numFmtId="0" fontId="139" fillId="0" borderId="0" applyNumberFormat="0" applyFill="0" applyBorder="0" applyProtection="0">
      <alignment horizontal="right" vertical="center"/>
    </xf>
    <xf numFmtId="0" fontId="139" fillId="0" borderId="0" applyNumberFormat="0" applyFill="0" applyBorder="0" applyProtection="0">
      <alignment horizontal="right" vertical="center"/>
    </xf>
    <xf numFmtId="0" fontId="139" fillId="0" borderId="0" applyNumberFormat="0" applyFill="0" applyBorder="0" applyProtection="0">
      <alignment horizontal="right" vertical="center"/>
    </xf>
    <xf numFmtId="38" fontId="140" fillId="0" borderId="0"/>
    <xf numFmtId="0" fontId="34" fillId="4" borderId="33" applyNumberFormat="0" applyAlignment="0" applyProtection="0"/>
    <xf numFmtId="4" fontId="10" fillId="69" borderId="37" applyNumberFormat="0" applyProtection="0">
      <alignment vertical="center"/>
    </xf>
    <xf numFmtId="4" fontId="10" fillId="69" borderId="37" applyNumberFormat="0" applyProtection="0">
      <alignment vertical="center"/>
    </xf>
    <xf numFmtId="4" fontId="10" fillId="69" borderId="37" applyNumberFormat="0" applyProtection="0">
      <alignment vertical="center"/>
    </xf>
    <xf numFmtId="4" fontId="11" fillId="69" borderId="37" applyNumberFormat="0" applyProtection="0">
      <alignment vertical="center"/>
    </xf>
    <xf numFmtId="4" fontId="11" fillId="69" borderId="37" applyNumberFormat="0" applyProtection="0">
      <alignment vertical="center"/>
    </xf>
    <xf numFmtId="4" fontId="11" fillId="69" borderId="37" applyNumberFormat="0" applyProtection="0">
      <alignment vertical="center"/>
    </xf>
    <xf numFmtId="4" fontId="12" fillId="69" borderId="37" applyNumberFormat="0" applyProtection="0">
      <alignment horizontal="left" vertical="center" indent="1"/>
    </xf>
    <xf numFmtId="4" fontId="12" fillId="69" borderId="37" applyNumberFormat="0" applyProtection="0">
      <alignment horizontal="left" vertical="center" indent="1"/>
    </xf>
    <xf numFmtId="4" fontId="12" fillId="69" borderId="37" applyNumberFormat="0" applyProtection="0">
      <alignment horizontal="left" vertical="center" indent="1"/>
    </xf>
    <xf numFmtId="0" fontId="13" fillId="69" borderId="37" applyNumberFormat="0" applyProtection="0">
      <alignment horizontal="left" vertical="top" indent="1"/>
    </xf>
    <xf numFmtId="4" fontId="12" fillId="7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2" fillId="68" borderId="37" applyNumberFormat="0" applyProtection="0">
      <alignment horizontal="right" vertical="center"/>
    </xf>
    <xf numFmtId="4" fontId="12" fillId="68" borderId="37" applyNumberFormat="0" applyProtection="0">
      <alignment horizontal="right" vertical="center"/>
    </xf>
    <xf numFmtId="4" fontId="12" fillId="68" borderId="37" applyNumberFormat="0" applyProtection="0">
      <alignment horizontal="right" vertical="center"/>
    </xf>
    <xf numFmtId="4" fontId="12" fillId="61" borderId="37" applyNumberFormat="0" applyProtection="0">
      <alignment horizontal="right" vertical="center"/>
    </xf>
    <xf numFmtId="4" fontId="12" fillId="61" borderId="37" applyNumberFormat="0" applyProtection="0">
      <alignment horizontal="right" vertical="center"/>
    </xf>
    <xf numFmtId="4" fontId="12" fillId="61" borderId="37" applyNumberFormat="0" applyProtection="0">
      <alignment horizontal="right" vertical="center"/>
    </xf>
    <xf numFmtId="4" fontId="12" fillId="71" borderId="37" applyNumberFormat="0" applyProtection="0">
      <alignment horizontal="right" vertical="center"/>
    </xf>
    <xf numFmtId="4" fontId="12" fillId="71" borderId="37" applyNumberFormat="0" applyProtection="0">
      <alignment horizontal="right" vertical="center"/>
    </xf>
    <xf numFmtId="4" fontId="12" fillId="71" borderId="37" applyNumberFormat="0" applyProtection="0">
      <alignment horizontal="right" vertical="center"/>
    </xf>
    <xf numFmtId="4" fontId="12" fillId="72" borderId="37" applyNumberFormat="0" applyProtection="0">
      <alignment horizontal="right" vertical="center"/>
    </xf>
    <xf numFmtId="4" fontId="12" fillId="72" borderId="37" applyNumberFormat="0" applyProtection="0">
      <alignment horizontal="right" vertical="center"/>
    </xf>
    <xf numFmtId="4" fontId="12" fillId="72" borderId="37" applyNumberFormat="0" applyProtection="0">
      <alignment horizontal="right" vertical="center"/>
    </xf>
    <xf numFmtId="4" fontId="12" fillId="73" borderId="37" applyNumberFormat="0" applyProtection="0">
      <alignment horizontal="right" vertical="center"/>
    </xf>
    <xf numFmtId="4" fontId="12" fillId="73" borderId="37" applyNumberFormat="0" applyProtection="0">
      <alignment horizontal="right" vertical="center"/>
    </xf>
    <xf numFmtId="4" fontId="12" fillId="73" borderId="37" applyNumberFormat="0" applyProtection="0">
      <alignment horizontal="right" vertical="center"/>
    </xf>
    <xf numFmtId="4" fontId="12" fillId="74" borderId="37" applyNumberFormat="0" applyProtection="0">
      <alignment horizontal="right" vertical="center"/>
    </xf>
    <xf numFmtId="4" fontId="12" fillId="74" borderId="37" applyNumberFormat="0" applyProtection="0">
      <alignment horizontal="right" vertical="center"/>
    </xf>
    <xf numFmtId="4" fontId="12" fillId="74" borderId="37" applyNumberFormat="0" applyProtection="0">
      <alignment horizontal="right" vertical="center"/>
    </xf>
    <xf numFmtId="4" fontId="12" fillId="75" borderId="37" applyNumberFormat="0" applyProtection="0">
      <alignment horizontal="right" vertical="center"/>
    </xf>
    <xf numFmtId="4" fontId="12" fillId="75" borderId="37" applyNumberFormat="0" applyProtection="0">
      <alignment horizontal="right" vertical="center"/>
    </xf>
    <xf numFmtId="4" fontId="12" fillId="75" borderId="37" applyNumberFormat="0" applyProtection="0">
      <alignment horizontal="right" vertical="center"/>
    </xf>
    <xf numFmtId="4" fontId="12" fillId="76" borderId="37" applyNumberFormat="0" applyProtection="0">
      <alignment horizontal="right" vertical="center"/>
    </xf>
    <xf numFmtId="4" fontId="12" fillId="76" borderId="37" applyNumberFormat="0" applyProtection="0">
      <alignment horizontal="right" vertical="center"/>
    </xf>
    <xf numFmtId="4" fontId="12" fillId="76" borderId="37" applyNumberFormat="0" applyProtection="0">
      <alignment horizontal="right" vertical="center"/>
    </xf>
    <xf numFmtId="4" fontId="12" fillId="77" borderId="37" applyNumberFormat="0" applyProtection="0">
      <alignment horizontal="right" vertical="center"/>
    </xf>
    <xf numFmtId="4" fontId="12" fillId="77" borderId="37" applyNumberFormat="0" applyProtection="0">
      <alignment horizontal="right" vertical="center"/>
    </xf>
    <xf numFmtId="4" fontId="12" fillId="77" borderId="37" applyNumberFormat="0" applyProtection="0">
      <alignment horizontal="right" vertical="center"/>
    </xf>
    <xf numFmtId="4" fontId="10" fillId="78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2" fillId="79" borderId="37" applyNumberFormat="0" applyProtection="0">
      <alignment horizontal="right" vertical="center"/>
    </xf>
    <xf numFmtId="0" fontId="9" fillId="55" borderId="33" applyNumberFormat="0" applyProtection="0">
      <alignment horizontal="left" vertical="center" indent="1"/>
    </xf>
    <xf numFmtId="4" fontId="12" fillId="79" borderId="37" applyNumberFormat="0" applyProtection="0">
      <alignment horizontal="right" vertical="center"/>
    </xf>
    <xf numFmtId="4" fontId="14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0" fontId="9" fillId="70" borderId="37" applyNumberFormat="0" applyProtection="0">
      <alignment horizontal="left" vertical="center" indent="1"/>
    </xf>
    <xf numFmtId="0" fontId="9" fillId="70" borderId="37" applyNumberFormat="0" applyProtection="0">
      <alignment horizontal="left" vertical="top" indent="1"/>
    </xf>
    <xf numFmtId="0" fontId="9" fillId="80" borderId="37" applyNumberFormat="0" applyProtection="0">
      <alignment horizontal="left" vertical="center" indent="1"/>
    </xf>
    <xf numFmtId="0" fontId="9" fillId="80" borderId="37" applyNumberFormat="0" applyProtection="0">
      <alignment horizontal="left" vertical="top" indent="1"/>
    </xf>
    <xf numFmtId="0" fontId="9" fillId="79" borderId="37" applyNumberFormat="0" applyProtection="0">
      <alignment horizontal="left" vertical="center" indent="1"/>
    </xf>
    <xf numFmtId="0" fontId="9" fillId="79" borderId="37" applyNumberFormat="0" applyProtection="0">
      <alignment horizontal="left" vertical="top" indent="1"/>
    </xf>
    <xf numFmtId="0" fontId="9" fillId="81" borderId="37" applyNumberFormat="0" applyProtection="0">
      <alignment horizontal="left" vertical="center" indent="1"/>
    </xf>
    <xf numFmtId="0" fontId="9" fillId="81" borderId="37" applyNumberFormat="0" applyProtection="0">
      <alignment horizontal="left" vertical="top" indent="1"/>
    </xf>
    <xf numFmtId="0" fontId="9" fillId="4" borderId="27" applyNumberFormat="0">
      <protection locked="0"/>
    </xf>
    <xf numFmtId="4" fontId="12" fillId="81" borderId="37" applyNumberFormat="0" applyProtection="0">
      <alignment vertical="center"/>
    </xf>
    <xf numFmtId="4" fontId="12" fillId="81" borderId="37" applyNumberFormat="0" applyProtection="0">
      <alignment vertical="center"/>
    </xf>
    <xf numFmtId="4" fontId="12" fillId="81" borderId="37" applyNumberFormat="0" applyProtection="0">
      <alignment vertical="center"/>
    </xf>
    <xf numFmtId="4" fontId="15" fillId="81" borderId="37" applyNumberFormat="0" applyProtection="0">
      <alignment vertical="center"/>
    </xf>
    <xf numFmtId="4" fontId="15" fillId="81" borderId="37" applyNumberFormat="0" applyProtection="0">
      <alignment vertical="center"/>
    </xf>
    <xf numFmtId="4" fontId="15" fillId="81" borderId="37" applyNumberFormat="0" applyProtection="0">
      <alignment vertical="center"/>
    </xf>
    <xf numFmtId="4" fontId="10" fillId="79" borderId="39" applyNumberFormat="0" applyProtection="0">
      <alignment horizontal="left" vertical="center" indent="1"/>
    </xf>
    <xf numFmtId="4" fontId="10" fillId="79" borderId="39" applyNumberFormat="0" applyProtection="0">
      <alignment horizontal="left" vertical="center" indent="1"/>
    </xf>
    <xf numFmtId="4" fontId="10" fillId="79" borderId="39" applyNumberFormat="0" applyProtection="0">
      <alignment horizontal="left" vertical="center" indent="1"/>
    </xf>
    <xf numFmtId="0" fontId="16" fillId="42" borderId="37" applyNumberFormat="0" applyProtection="0">
      <alignment horizontal="left" vertical="top" indent="1"/>
    </xf>
    <xf numFmtId="4" fontId="12" fillId="81" borderId="37" applyNumberFormat="0" applyProtection="0">
      <alignment horizontal="right" vertical="center"/>
    </xf>
    <xf numFmtId="4" fontId="12" fillId="81" borderId="37" applyNumberFormat="0" applyProtection="0">
      <alignment horizontal="right" vertical="center"/>
    </xf>
    <xf numFmtId="4" fontId="12" fillId="81" borderId="37" applyNumberFormat="0" applyProtection="0">
      <alignment horizontal="right" vertical="center"/>
    </xf>
    <xf numFmtId="4" fontId="15" fillId="81" borderId="37" applyNumberFormat="0" applyProtection="0">
      <alignment horizontal="right" vertical="center"/>
    </xf>
    <xf numFmtId="4" fontId="15" fillId="81" borderId="37" applyNumberFormat="0" applyProtection="0">
      <alignment horizontal="right" vertical="center"/>
    </xf>
    <xf numFmtId="4" fontId="15" fillId="81" borderId="37" applyNumberFormat="0" applyProtection="0">
      <alignment horizontal="right" vertical="center"/>
    </xf>
    <xf numFmtId="4" fontId="10" fillId="79" borderId="37" applyNumberFormat="0" applyProtection="0">
      <alignment horizontal="left" vertical="center" indent="1"/>
    </xf>
    <xf numFmtId="4" fontId="44" fillId="79" borderId="37" applyNumberFormat="0" applyProtection="0">
      <alignment horizontal="left" vertical="center" wrapText="1"/>
    </xf>
    <xf numFmtId="4" fontId="10" fillId="79" borderId="37" applyNumberFormat="0" applyProtection="0">
      <alignment horizontal="left" vertical="center" indent="1"/>
    </xf>
    <xf numFmtId="0" fontId="16" fillId="80" borderId="37" applyNumberFormat="0" applyProtection="0">
      <alignment horizontal="left" vertical="top" indent="1"/>
    </xf>
    <xf numFmtId="4" fontId="17" fillId="80" borderId="39" applyNumberFormat="0" applyProtection="0">
      <alignment horizontal="left" vertical="center" indent="1"/>
    </xf>
    <xf numFmtId="4" fontId="17" fillId="80" borderId="39" applyNumberFormat="0" applyProtection="0">
      <alignment horizontal="left" vertical="center" indent="1"/>
    </xf>
    <xf numFmtId="4" fontId="17" fillId="80" borderId="39" applyNumberFormat="0" applyProtection="0">
      <alignment horizontal="left" vertical="center" indent="1"/>
    </xf>
    <xf numFmtId="4" fontId="18" fillId="81" borderId="37" applyNumberFormat="0" applyProtection="0">
      <alignment horizontal="right" vertical="center"/>
    </xf>
    <xf numFmtId="4" fontId="18" fillId="81" borderId="37" applyNumberFormat="0" applyProtection="0">
      <alignment horizontal="right" vertical="center"/>
    </xf>
    <xf numFmtId="4" fontId="18" fillId="81" borderId="37" applyNumberFormat="0" applyProtection="0">
      <alignment horizontal="right" vertical="center"/>
    </xf>
    <xf numFmtId="260" fontId="141" fillId="0" borderId="0" applyFill="0" applyBorder="0">
      <alignment horizontal="right"/>
      <protection hidden="1"/>
    </xf>
    <xf numFmtId="0" fontId="47" fillId="0" borderId="0" applyFill="0" applyBorder="0" applyProtection="0">
      <alignment horizontal="right"/>
      <protection hidden="1"/>
    </xf>
    <xf numFmtId="0" fontId="47" fillId="0" borderId="0" applyFill="0" applyBorder="0" applyProtection="0">
      <alignment horizontal="right"/>
      <protection hidden="1"/>
    </xf>
    <xf numFmtId="260" fontId="141" fillId="0" borderId="0" applyFill="0" applyBorder="0">
      <alignment horizontal="right"/>
      <protection hidden="1"/>
    </xf>
    <xf numFmtId="260" fontId="141" fillId="0" borderId="0" applyFill="0" applyBorder="0">
      <alignment horizontal="right"/>
      <protection hidden="1"/>
    </xf>
    <xf numFmtId="0" fontId="45" fillId="47" borderId="27">
      <alignment horizontal="center" vertical="center" wrapText="1"/>
      <protection hidden="1"/>
    </xf>
    <xf numFmtId="0" fontId="45" fillId="47" borderId="27">
      <alignment horizontal="center" vertical="center" wrapText="1"/>
      <protection hidden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43" fillId="0" borderId="0" applyFont="0" applyFill="0" applyBorder="0" applyAlignment="0" applyProtection="0"/>
    <xf numFmtId="43" fontId="171" fillId="0" borderId="0" applyFont="0" applyFill="0" applyBorder="0" applyAlignment="0" applyProtection="0"/>
    <xf numFmtId="1" fontId="134" fillId="82" borderId="0" applyNumberFormat="0" applyFont="0" applyBorder="0" applyAlignment="0">
      <alignment horizontal="left"/>
    </xf>
    <xf numFmtId="172" fontId="62" fillId="0" borderId="5" applyFont="0" applyFill="0" applyBorder="0" applyAlignment="0" applyProtection="0">
      <alignment horizontal="right"/>
    </xf>
    <xf numFmtId="172" fontId="62" fillId="0" borderId="5" applyFont="0" applyFill="0" applyBorder="0" applyAlignment="0" applyProtection="0">
      <alignment horizontal="right"/>
    </xf>
    <xf numFmtId="172" fontId="62" fillId="0" borderId="5" applyFont="0" applyFill="0" applyBorder="0" applyAlignment="0" applyProtection="0">
      <alignment horizontal="right"/>
    </xf>
    <xf numFmtId="0" fontId="35" fillId="0" borderId="0" applyNumberFormat="0" applyFill="0" applyBorder="0" applyAlignment="0" applyProtection="0"/>
    <xf numFmtId="0" fontId="9" fillId="0" borderId="5"/>
    <xf numFmtId="0" fontId="9" fillId="0" borderId="5"/>
    <xf numFmtId="0" fontId="9" fillId="0" borderId="5"/>
    <xf numFmtId="0" fontId="73" fillId="0" borderId="0"/>
    <xf numFmtId="0" fontId="73" fillId="0" borderId="0"/>
    <xf numFmtId="38" fontId="142" fillId="0" borderId="0">
      <alignment horizontal="right" vertical="center"/>
    </xf>
    <xf numFmtId="0" fontId="4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261" fontId="143" fillId="0" borderId="0" applyNumberFormat="0" applyFill="0" applyBorder="0" applyAlignment="0" applyProtection="0">
      <alignment horizontal="right" vertical="center" wrapText="1"/>
    </xf>
    <xf numFmtId="0" fontId="144" fillId="0" borderId="0" applyNumberFormat="0" applyFill="0" applyBorder="0" applyAlignment="0" applyProtection="0"/>
    <xf numFmtId="0" fontId="145" fillId="0" borderId="0" applyNumberFormat="0" applyFill="0" applyBorder="0" applyAlignment="0" applyProtection="0">
      <protection locked="0"/>
    </xf>
    <xf numFmtId="0" fontId="146" fillId="0" borderId="16" applyNumberFormat="0" applyFill="0" applyProtection="0">
      <alignment horizontal="right"/>
    </xf>
    <xf numFmtId="0" fontId="146" fillId="0" borderId="16" applyNumberFormat="0" applyFill="0" applyProtection="0">
      <alignment horizontal="right"/>
    </xf>
    <xf numFmtId="0" fontId="146" fillId="0" borderId="16" applyNumberFormat="0" applyFill="0" applyProtection="0">
      <alignment horizontal="right"/>
    </xf>
    <xf numFmtId="0" fontId="147" fillId="0" borderId="0" applyNumberFormat="0" applyFill="0" applyBorder="0" applyProtection="0">
      <alignment horizontal="left" vertical="center"/>
    </xf>
    <xf numFmtId="0" fontId="147" fillId="0" borderId="0" applyNumberFormat="0" applyFill="0" applyBorder="0" applyProtection="0">
      <alignment horizontal="left" vertical="center"/>
    </xf>
    <xf numFmtId="0" fontId="147" fillId="0" borderId="0" applyNumberFormat="0" applyFill="0" applyBorder="0" applyProtection="0">
      <alignment horizontal="left" vertical="center"/>
    </xf>
    <xf numFmtId="171" fontId="73" fillId="0" borderId="11" applyNumberFormat="0" applyFont="0"/>
    <xf numFmtId="171" fontId="73" fillId="0" borderId="11" applyNumberFormat="0" applyFont="0"/>
    <xf numFmtId="171" fontId="73" fillId="0" borderId="11" applyNumberFormat="0" applyFont="0"/>
    <xf numFmtId="0" fontId="147" fillId="0" borderId="3" applyNumberFormat="0" applyFill="0" applyProtection="0">
      <alignment horizontal="left" vertical="center"/>
    </xf>
    <xf numFmtId="0" fontId="148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146" fillId="0" borderId="40" applyNumberFormat="0" applyProtection="0">
      <alignment horizontal="right"/>
    </xf>
    <xf numFmtId="0" fontId="146" fillId="0" borderId="40" applyNumberFormat="0" applyProtection="0">
      <alignment horizontal="right"/>
    </xf>
    <xf numFmtId="0" fontId="146" fillId="0" borderId="40" applyNumberFormat="0" applyProtection="0">
      <alignment horizontal="right"/>
    </xf>
    <xf numFmtId="0" fontId="90" fillId="0" borderId="5" applyNumberFormat="0" applyFill="0" applyProtection="0"/>
    <xf numFmtId="0" fontId="90" fillId="0" borderId="5" applyNumberFormat="0" applyFill="0" applyProtection="0"/>
    <xf numFmtId="0" fontId="90" fillId="0" borderId="5" applyNumberFormat="0" applyFill="0" applyProtection="0"/>
    <xf numFmtId="237" fontId="149" fillId="0" borderId="5" applyBorder="0" applyProtection="0">
      <alignment horizontal="right" vertical="center"/>
    </xf>
    <xf numFmtId="0" fontId="150" fillId="83" borderId="0" applyBorder="0" applyProtection="0">
      <alignment horizontal="centerContinuous" vertical="center"/>
    </xf>
    <xf numFmtId="0" fontId="150" fillId="84" borderId="5" applyBorder="0" applyProtection="0">
      <alignment horizontal="centerContinuous" vertical="center"/>
    </xf>
    <xf numFmtId="0" fontId="149" fillId="0" borderId="0" applyBorder="0" applyProtection="0">
      <alignment vertical="center"/>
    </xf>
    <xf numFmtId="0" fontId="151" fillId="18" borderId="41">
      <alignment vertical="top"/>
      <protection locked="0"/>
    </xf>
    <xf numFmtId="0" fontId="152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5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53" fillId="0" borderId="0" applyFill="0" applyBorder="0" applyProtection="0">
      <alignment horizontal="left"/>
    </xf>
    <xf numFmtId="0" fontId="99" fillId="0" borderId="17" applyFill="0" applyBorder="0" applyProtection="0">
      <alignment horizontal="left" vertical="top"/>
    </xf>
    <xf numFmtId="171" fontId="69" fillId="0" borderId="0" applyNumberFormat="0">
      <alignment horizontal="centerContinuous"/>
    </xf>
    <xf numFmtId="171" fontId="69" fillId="0" borderId="0" applyNumberFormat="0">
      <alignment horizontal="centerContinuous"/>
    </xf>
    <xf numFmtId="0" fontId="154" fillId="0" borderId="0"/>
    <xf numFmtId="0" fontId="155" fillId="0" borderId="0" applyNumberFormat="0" applyAlignment="0" applyProtection="0"/>
    <xf numFmtId="0" fontId="155" fillId="0" borderId="0" applyNumberFormat="0" applyAlignment="0" applyProtection="0"/>
    <xf numFmtId="171" fontId="9" fillId="0" borderId="0" applyNumberFormat="0" applyAlignment="0"/>
    <xf numFmtId="171" fontId="9" fillId="0" borderId="0" applyNumberFormat="0" applyAlignment="0"/>
    <xf numFmtId="171" fontId="9" fillId="0" borderId="0" applyNumberFormat="0" applyAlignment="0"/>
    <xf numFmtId="171" fontId="156" fillId="0" borderId="0">
      <alignment horizontal="centerContinuous"/>
    </xf>
    <xf numFmtId="171" fontId="156" fillId="0" borderId="0">
      <alignment horizontal="centerContinuous"/>
    </xf>
    <xf numFmtId="171" fontId="156" fillId="0" borderId="0">
      <alignment horizontal="centerContinuous"/>
    </xf>
    <xf numFmtId="0" fontId="157" fillId="0" borderId="0" applyNumberFormat="0" applyFill="0" applyBorder="0" applyProtection="0">
      <alignment vertical="center"/>
    </xf>
    <xf numFmtId="0" fontId="41" fillId="0" borderId="0" applyNumberFormat="0" applyFill="0" applyBorder="0" applyAlignment="0" applyProtection="0"/>
    <xf numFmtId="262" fontId="69" fillId="0" borderId="0" applyBorder="0" applyProtection="0">
      <alignment horizontal="right"/>
    </xf>
    <xf numFmtId="0" fontId="158" fillId="0" borderId="0" applyNumberFormat="0" applyFont="0" applyBorder="0" applyAlignment="0">
      <alignment horizontal="centerContinuous"/>
    </xf>
    <xf numFmtId="0" fontId="35" fillId="0" borderId="0" applyNumberFormat="0" applyFill="0" applyBorder="0" applyAlignment="0" applyProtection="0"/>
    <xf numFmtId="0" fontId="159" fillId="0" borderId="42"/>
    <xf numFmtId="0" fontId="160" fillId="0" borderId="3"/>
    <xf numFmtId="0" fontId="9" fillId="0" borderId="0" applyBorder="0"/>
    <xf numFmtId="0" fontId="63" fillId="0" borderId="0" applyBorder="0"/>
    <xf numFmtId="0" fontId="63" fillId="0" borderId="0" applyBorder="0"/>
    <xf numFmtId="0" fontId="9" fillId="0" borderId="0" applyBorder="0"/>
    <xf numFmtId="0" fontId="9" fillId="0" borderId="0" applyBorder="0"/>
    <xf numFmtId="1" fontId="62" fillId="85" borderId="0" applyNumberFormat="0" applyFont="0" applyBorder="0" applyProtection="0">
      <alignment horizontal="left"/>
    </xf>
    <xf numFmtId="0" fontId="35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30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65" fillId="0" borderId="0" applyNumberFormat="0" applyFill="0" applyBorder="0" applyAlignment="0"/>
    <xf numFmtId="0" fontId="65" fillId="0" borderId="0" applyNumberFormat="0" applyFill="0" applyBorder="0" applyAlignment="0"/>
    <xf numFmtId="0" fontId="26" fillId="0" borderId="43" applyNumberFormat="0" applyFill="0" applyAlignment="0" applyProtection="0"/>
    <xf numFmtId="0" fontId="26" fillId="0" borderId="44" applyNumberFormat="0" applyFill="0" applyAlignment="0" applyProtection="0"/>
    <xf numFmtId="0" fontId="26" fillId="0" borderId="45" applyNumberFormat="0" applyFill="0" applyAlignment="0" applyProtection="0"/>
    <xf numFmtId="165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263" fontId="19" fillId="0" borderId="0" applyBorder="0" applyProtection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224" fontId="9" fillId="0" borderId="0">
      <alignment horizontal="left"/>
      <protection locked="0"/>
    </xf>
    <xf numFmtId="224" fontId="9" fillId="0" borderId="0">
      <alignment horizontal="left"/>
      <protection locked="0"/>
    </xf>
    <xf numFmtId="224" fontId="9" fillId="0" borderId="0">
      <alignment horizontal="left"/>
      <protection locked="0"/>
    </xf>
    <xf numFmtId="0" fontId="9" fillId="86" borderId="35" applyNumberFormat="0" applyBorder="0" applyAlignment="0">
      <protection locked="0"/>
    </xf>
    <xf numFmtId="0" fontId="9" fillId="86" borderId="35" applyNumberFormat="0" applyBorder="0" applyAlignment="0">
      <protection locked="0"/>
    </xf>
    <xf numFmtId="0" fontId="9" fillId="86" borderId="35" applyNumberFormat="0" applyBorder="0" applyAlignment="0">
      <protection locked="0"/>
    </xf>
    <xf numFmtId="38" fontId="9" fillId="0" borderId="0" applyNumberFormat="0" applyBorder="0" applyAlignment="0">
      <protection locked="0"/>
    </xf>
    <xf numFmtId="38" fontId="9" fillId="0" borderId="0" applyNumberFormat="0" applyBorder="0" applyAlignment="0">
      <protection locked="0"/>
    </xf>
    <xf numFmtId="38" fontId="9" fillId="0" borderId="0" applyNumberFormat="0" applyBorder="0" applyAlignment="0">
      <protection locked="0"/>
    </xf>
    <xf numFmtId="171" fontId="161" fillId="0" borderId="0" applyNumberFormat="0" applyFill="0" applyBorder="0" applyAlignment="0" applyProtection="0"/>
    <xf numFmtId="171" fontId="161" fillId="0" borderId="0" applyNumberFormat="0" applyFill="0" applyBorder="0" applyAlignment="0" applyProtection="0"/>
    <xf numFmtId="171" fontId="161" fillId="0" borderId="0" applyNumberFormat="0" applyFill="0" applyBorder="0" applyAlignment="0" applyProtection="0"/>
    <xf numFmtId="264" fontId="9" fillId="0" borderId="0" applyNumberFormat="0"/>
    <xf numFmtId="264" fontId="9" fillId="0" borderId="0" applyNumberFormat="0"/>
    <xf numFmtId="264" fontId="9" fillId="0" borderId="0" applyNumberFormat="0"/>
    <xf numFmtId="0" fontId="162" fillId="87" borderId="46">
      <alignment horizontal="left"/>
    </xf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73" fillId="0" borderId="0"/>
    <xf numFmtId="0" fontId="73" fillId="0" borderId="0"/>
    <xf numFmtId="0" fontId="73" fillId="0" borderId="0"/>
    <xf numFmtId="0" fontId="163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164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165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1" fontId="166" fillId="0" borderId="3" applyFill="0" applyProtection="0">
      <alignment horizontal="right"/>
    </xf>
    <xf numFmtId="1" fontId="166" fillId="0" borderId="3" applyFill="0" applyProtection="0">
      <alignment horizontal="right"/>
    </xf>
    <xf numFmtId="1" fontId="166" fillId="0" borderId="3" applyFill="0" applyProtection="0">
      <alignment horizontal="right"/>
    </xf>
    <xf numFmtId="0" fontId="73" fillId="0" borderId="0"/>
    <xf numFmtId="0" fontId="73" fillId="0" borderId="0"/>
    <xf numFmtId="0" fontId="73" fillId="0" borderId="0"/>
    <xf numFmtId="0" fontId="167" fillId="0" borderId="0"/>
    <xf numFmtId="0" fontId="168" fillId="0" borderId="0"/>
    <xf numFmtId="0" fontId="169" fillId="0" borderId="0">
      <alignment vertical="center"/>
    </xf>
    <xf numFmtId="0" fontId="170" fillId="0" borderId="0"/>
    <xf numFmtId="4" fontId="10" fillId="79" borderId="76" applyNumberFormat="0" applyProtection="0">
      <alignment horizontal="left" vertical="center" indent="1"/>
    </xf>
    <xf numFmtId="0" fontId="31" fillId="35" borderId="61" applyNumberFormat="0" applyAlignment="0" applyProtection="0"/>
    <xf numFmtId="0" fontId="9" fillId="70" borderId="7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9" fillId="89" borderId="81" applyNumberFormat="0" applyProtection="0">
      <alignment horizontal="right" vertical="center"/>
    </xf>
    <xf numFmtId="4" fontId="19" fillId="15" borderId="81" applyNumberFormat="0" applyProtection="0">
      <alignment horizontal="left" vertical="center" indent="1"/>
    </xf>
    <xf numFmtId="0" fontId="9" fillId="34" borderId="68" applyNumberFormat="0" applyFont="0" applyAlignment="0" applyProtection="0"/>
    <xf numFmtId="4" fontId="17" fillId="80" borderId="60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44" fillId="79" borderId="50" applyNumberFormat="0" applyProtection="0">
      <alignment horizontal="left" vertical="center" wrapText="1"/>
    </xf>
    <xf numFmtId="0" fontId="21" fillId="15" borderId="0" applyNumberFormat="0" applyBorder="0" applyAlignment="0" applyProtection="0"/>
    <xf numFmtId="0" fontId="14" fillId="42" borderId="50" applyNumberFormat="0" applyProtection="0">
      <alignment horizontal="left" vertical="top" indent="1"/>
    </xf>
    <xf numFmtId="4" fontId="10" fillId="79" borderId="60" applyNumberFormat="0" applyProtection="0">
      <alignment horizontal="left" vertical="center" indent="1"/>
    </xf>
    <xf numFmtId="0" fontId="9" fillId="4" borderId="59" applyNumberFormat="0">
      <protection locked="0"/>
    </xf>
    <xf numFmtId="0" fontId="9" fillId="81" borderId="50" applyNumberFormat="0" applyProtection="0">
      <alignment horizontal="left" vertical="top" indent="1"/>
    </xf>
    <xf numFmtId="0" fontId="9" fillId="81" borderId="50" applyNumberFormat="0" applyProtection="0">
      <alignment horizontal="left" vertical="center" indent="1"/>
    </xf>
    <xf numFmtId="0" fontId="9" fillId="79" borderId="50" applyNumberFormat="0" applyProtection="0">
      <alignment horizontal="left" vertical="top" indent="1"/>
    </xf>
    <xf numFmtId="0" fontId="9" fillId="80" borderId="50" applyNumberFormat="0" applyProtection="0">
      <alignment horizontal="left" vertical="top" indent="1"/>
    </xf>
    <xf numFmtId="4" fontId="18" fillId="81" borderId="96" applyNumberFormat="0" applyProtection="0">
      <alignment horizontal="right" vertical="center"/>
    </xf>
    <xf numFmtId="0" fontId="9" fillId="70" borderId="50" applyNumberFormat="0" applyProtection="0">
      <alignment horizontal="left" vertical="top" indent="1"/>
    </xf>
    <xf numFmtId="0" fontId="9" fillId="70" borderId="50" applyNumberFormat="0" applyProtection="0">
      <alignment horizontal="left" vertical="center" indent="1"/>
    </xf>
    <xf numFmtId="0" fontId="9" fillId="81" borderId="76" applyNumberFormat="0" applyProtection="0">
      <alignment horizontal="left" vertical="center" indent="1"/>
    </xf>
    <xf numFmtId="4" fontId="12" fillId="68" borderId="70" applyNumberFormat="0" applyProtection="0">
      <alignment horizontal="right" vertical="center"/>
    </xf>
    <xf numFmtId="4" fontId="11" fillId="69" borderId="76" applyNumberFormat="0" applyProtection="0">
      <alignment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9" fillId="4" borderId="99" applyNumberFormat="0">
      <protection locked="0"/>
    </xf>
    <xf numFmtId="4" fontId="12" fillId="77" borderId="70" applyNumberFormat="0" applyProtection="0">
      <alignment horizontal="right" vertical="center"/>
    </xf>
    <xf numFmtId="4" fontId="10" fillId="79" borderId="78" applyNumberFormat="0" applyProtection="0">
      <alignment horizontal="left" vertical="center" indent="1"/>
    </xf>
    <xf numFmtId="0" fontId="37" fillId="4" borderId="6" applyNumberFormat="0" applyAlignment="0" applyProtection="0"/>
    <xf numFmtId="4" fontId="19" fillId="39" borderId="64" applyNumberFormat="0" applyProtection="0">
      <alignment horizontal="right" vertical="center"/>
    </xf>
    <xf numFmtId="0" fontId="9" fillId="81" borderId="70" applyNumberFormat="0" applyProtection="0">
      <alignment horizontal="left" vertical="top" indent="1"/>
    </xf>
    <xf numFmtId="0" fontId="24" fillId="44" borderId="67" applyNumberFormat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40" fillId="16" borderId="0" applyNumberFormat="0" applyBorder="0" applyAlignment="0" applyProtection="0"/>
    <xf numFmtId="0" fontId="9" fillId="0" borderId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4" fontId="178" fillId="41" borderId="64" applyNumberFormat="0" applyProtection="0">
      <alignment horizontal="right" vertical="center"/>
    </xf>
    <xf numFmtId="9" fontId="9" fillId="0" borderId="0" applyFont="0" applyFill="0" applyBorder="0" applyAlignment="0" applyProtection="0"/>
    <xf numFmtId="4" fontId="10" fillId="79" borderId="78" applyNumberFormat="0" applyProtection="0">
      <alignment horizontal="left" vertical="center" indent="1"/>
    </xf>
    <xf numFmtId="0" fontId="9" fillId="31" borderId="89" applyNumberFormat="0" applyProtection="0">
      <alignment horizontal="left" vertical="top" indent="1"/>
    </xf>
    <xf numFmtId="4" fontId="12" fillId="81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4" fontId="19" fillId="10" borderId="82" applyNumberFormat="0" applyProtection="0">
      <alignment horizontal="right" vertical="center"/>
    </xf>
    <xf numFmtId="4" fontId="12" fillId="74" borderId="89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4" fontId="12" fillId="81" borderId="76" applyNumberFormat="0" applyProtection="0">
      <alignment horizontal="right" vertical="center"/>
    </xf>
    <xf numFmtId="0" fontId="21" fillId="31" borderId="0" applyNumberFormat="0" applyBorder="0" applyAlignment="0" applyProtection="0"/>
    <xf numFmtId="4" fontId="19" fillId="15" borderId="64" applyNumberFormat="0" applyProtection="0">
      <alignment horizontal="left" vertical="center" indent="1"/>
    </xf>
    <xf numFmtId="0" fontId="37" fillId="4" borderId="48" applyNumberFormat="0" applyAlignment="0" applyProtection="0"/>
    <xf numFmtId="0" fontId="13" fillId="2" borderId="76" applyNumberFormat="0" applyProtection="0">
      <alignment horizontal="left" vertical="top" indent="1"/>
    </xf>
    <xf numFmtId="0" fontId="9" fillId="80" borderId="70" applyNumberFormat="0" applyProtection="0">
      <alignment horizontal="left" vertical="top" indent="1"/>
    </xf>
    <xf numFmtId="0" fontId="21" fillId="53" borderId="0" applyNumberFormat="0" applyBorder="0" applyAlignment="0" applyProtection="0"/>
    <xf numFmtId="0" fontId="9" fillId="70" borderId="89" applyNumberFormat="0" applyProtection="0">
      <alignment horizontal="left" vertical="center" indent="1"/>
    </xf>
    <xf numFmtId="0" fontId="9" fillId="4" borderId="77" applyNumberFormat="0">
      <protection locked="0"/>
    </xf>
    <xf numFmtId="4" fontId="180" fillId="86" borderId="65" applyNumberFormat="0" applyProtection="0">
      <alignment horizontal="left" vertical="center" indent="1"/>
    </xf>
    <xf numFmtId="4" fontId="12" fillId="79" borderId="89" applyNumberFormat="0" applyProtection="0">
      <alignment horizontal="right" vertical="center"/>
    </xf>
    <xf numFmtId="0" fontId="39" fillId="5" borderId="74" applyNumberFormat="0" applyAlignment="0" applyProtection="0"/>
    <xf numFmtId="4" fontId="12" fillId="68" borderId="96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9" fillId="4" borderId="47" applyNumberFormat="0">
      <protection locked="0"/>
    </xf>
    <xf numFmtId="0" fontId="9" fillId="4" borderId="27" applyNumberFormat="0">
      <protection locked="0"/>
    </xf>
    <xf numFmtId="0" fontId="176" fillId="104" borderId="64" applyNumberFormat="0" applyAlignment="0" applyProtection="0"/>
    <xf numFmtId="4" fontId="12" fillId="71" borderId="70" applyNumberFormat="0" applyProtection="0">
      <alignment horizontal="right" vertical="center"/>
    </xf>
    <xf numFmtId="0" fontId="14" fillId="42" borderId="37" applyNumberFormat="0" applyProtection="0">
      <alignment horizontal="left" vertical="top" indent="1"/>
    </xf>
    <xf numFmtId="0" fontId="9" fillId="55" borderId="83" applyNumberFormat="0" applyProtection="0">
      <alignment horizontal="left" vertical="center" indent="1"/>
    </xf>
    <xf numFmtId="4" fontId="12" fillId="79" borderId="76" applyNumberFormat="0" applyProtection="0">
      <alignment horizontal="right" vertical="center"/>
    </xf>
    <xf numFmtId="4" fontId="15" fillId="81" borderId="70" applyNumberFormat="0" applyProtection="0">
      <alignment horizontal="right" vertical="center"/>
    </xf>
    <xf numFmtId="0" fontId="21" fillId="31" borderId="0" applyNumberFormat="0" applyBorder="0" applyAlignment="0" applyProtection="0"/>
    <xf numFmtId="0" fontId="14" fillId="80" borderId="37" applyNumberFormat="0" applyProtection="0">
      <alignment horizontal="left" vertical="top" indent="1"/>
    </xf>
    <xf numFmtId="4" fontId="15" fillId="81" borderId="103" applyNumberFormat="0" applyProtection="0">
      <alignment vertical="center"/>
    </xf>
    <xf numFmtId="0" fontId="9" fillId="0" borderId="0"/>
    <xf numFmtId="0" fontId="9" fillId="70" borderId="96" applyNumberFormat="0" applyProtection="0">
      <alignment horizontal="left" vertical="top" indent="1"/>
    </xf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9" fillId="92" borderId="64" applyNumberFormat="0" applyProtection="0">
      <alignment horizontal="right" vertical="center"/>
    </xf>
    <xf numFmtId="0" fontId="13" fillId="2" borderId="70" applyNumberFormat="0" applyProtection="0">
      <alignment horizontal="left" vertical="top" indent="1"/>
    </xf>
    <xf numFmtId="4" fontId="12" fillId="76" borderId="96" applyNumberFormat="0" applyProtection="0">
      <alignment horizontal="right" vertical="center"/>
    </xf>
    <xf numFmtId="0" fontId="21" fillId="53" borderId="0" applyNumberFormat="0" applyBorder="0" applyAlignment="0" applyProtection="0"/>
    <xf numFmtId="4" fontId="10" fillId="69" borderId="76" applyNumberFormat="0" applyProtection="0">
      <alignment vertical="center"/>
    </xf>
    <xf numFmtId="0" fontId="21" fillId="52" borderId="0" applyNumberFormat="0" applyBorder="0" applyAlignment="0" applyProtection="0"/>
    <xf numFmtId="0" fontId="13" fillId="69" borderId="50" applyNumberFormat="0" applyProtection="0">
      <alignment horizontal="left" vertical="top" indent="1"/>
    </xf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31" fillId="35" borderId="6" applyNumberFormat="0" applyAlignment="0" applyProtection="0"/>
    <xf numFmtId="0" fontId="32" fillId="0" borderId="29" applyNumberFormat="0" applyFill="0" applyAlignment="0" applyProtection="0"/>
    <xf numFmtId="0" fontId="33" fillId="35" borderId="0" applyNumberFormat="0" applyBorder="0" applyAlignment="0" applyProtection="0"/>
    <xf numFmtId="0" fontId="9" fillId="34" borderId="31" applyNumberFormat="0" applyFont="0" applyAlignment="0" applyProtection="0"/>
    <xf numFmtId="0" fontId="36" fillId="0" borderId="0" applyNumberForma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2" fillId="89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2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3" fillId="24" borderId="0" applyNumberFormat="0" applyBorder="0" applyAlignment="0" applyProtection="0"/>
    <xf numFmtId="0" fontId="27" fillId="90" borderId="0" applyNumberFormat="0" applyBorder="0" applyAlignment="0" applyProtection="0"/>
    <xf numFmtId="0" fontId="24" fillId="44" borderId="48" applyNumberFormat="0" applyAlignment="0" applyProtection="0"/>
    <xf numFmtId="0" fontId="24" fillId="4" borderId="48" applyNumberFormat="0" applyAlignment="0" applyProtection="0"/>
    <xf numFmtId="0" fontId="25" fillId="45" borderId="7" applyNumberFormat="0" applyAlignment="0" applyProtection="0"/>
    <xf numFmtId="0" fontId="21" fillId="2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91" borderId="0" applyNumberFormat="0" applyBorder="0" applyAlignment="0" applyProtection="0"/>
    <xf numFmtId="0" fontId="21" fillId="15" borderId="0" applyNumberFormat="0" applyBorder="0" applyAlignment="0" applyProtection="0"/>
    <xf numFmtId="0" fontId="21" fillId="92" borderId="0" applyNumberFormat="0" applyBorder="0" applyAlignment="0" applyProtection="0"/>
    <xf numFmtId="0" fontId="39" fillId="5" borderId="48" applyNumberFormat="0" applyAlignment="0" applyProtection="0"/>
    <xf numFmtId="0" fontId="21" fillId="22" borderId="0" applyNumberFormat="0" applyBorder="0" applyAlignment="0" applyProtection="0"/>
    <xf numFmtId="0" fontId="28" fillId="0" borderId="19" applyNumberFormat="0" applyFill="0" applyAlignment="0" applyProtection="0"/>
    <xf numFmtId="0" fontId="30" fillId="0" borderId="24" applyNumberFormat="0" applyFill="0" applyAlignment="0" applyProtection="0"/>
    <xf numFmtId="0" fontId="71" fillId="53" borderId="0" applyNumberFormat="0" applyBorder="0" applyAlignment="0" applyProtection="0"/>
    <xf numFmtId="0" fontId="31" fillId="35" borderId="48" applyNumberFormat="0" applyAlignment="0" applyProtection="0"/>
    <xf numFmtId="0" fontId="21" fillId="17" borderId="0" applyNumberFormat="0" applyBorder="0" applyAlignment="0" applyProtection="0"/>
    <xf numFmtId="0" fontId="33" fillId="5" borderId="0" applyNumberFormat="0" applyBorder="0" applyAlignment="0" applyProtection="0"/>
    <xf numFmtId="0" fontId="9" fillId="0" borderId="0"/>
    <xf numFmtId="0" fontId="9" fillId="7" borderId="49" applyNumberFormat="0" applyFont="0" applyAlignment="0" applyProtection="0"/>
    <xf numFmtId="0" fontId="9" fillId="34" borderId="49" applyNumberFormat="0" applyFont="0" applyAlignment="0" applyProtection="0"/>
    <xf numFmtId="0" fontId="34" fillId="44" borderId="33" applyNumberFormat="0" applyAlignment="0" applyProtection="0"/>
    <xf numFmtId="0" fontId="34" fillId="4" borderId="33" applyNumberFormat="0" applyAlignment="0" applyProtection="0"/>
    <xf numFmtId="4" fontId="10" fillId="69" borderId="50" applyNumberFormat="0" applyProtection="0">
      <alignment vertical="center"/>
    </xf>
    <xf numFmtId="4" fontId="10" fillId="69" borderId="50" applyNumberFormat="0" applyProtection="0">
      <alignment vertical="center"/>
    </xf>
    <xf numFmtId="4" fontId="13" fillId="2" borderId="50" applyNumberFormat="0" applyProtection="0">
      <alignment vertical="center"/>
    </xf>
    <xf numFmtId="4" fontId="11" fillId="69" borderId="50" applyNumberFormat="0" applyProtection="0">
      <alignment vertical="center"/>
    </xf>
    <xf numFmtId="4" fontId="11" fillId="69" borderId="50" applyNumberFormat="0" applyProtection="0">
      <alignment vertical="center"/>
    </xf>
    <xf numFmtId="4" fontId="173" fillId="2" borderId="50" applyNumberFormat="0" applyProtection="0">
      <alignment vertical="center"/>
    </xf>
    <xf numFmtId="4" fontId="12" fillId="69" borderId="50" applyNumberFormat="0" applyProtection="0">
      <alignment horizontal="left" vertical="center" indent="1"/>
    </xf>
    <xf numFmtId="4" fontId="12" fillId="69" borderId="50" applyNumberFormat="0" applyProtection="0">
      <alignment horizontal="left" vertical="center" indent="1"/>
    </xf>
    <xf numFmtId="4" fontId="13" fillId="2" borderId="50" applyNumberFormat="0" applyProtection="0">
      <alignment horizontal="left" vertical="center" indent="1"/>
    </xf>
    <xf numFmtId="0" fontId="13" fillId="2" borderId="50" applyNumberFormat="0" applyProtection="0">
      <alignment horizontal="left" vertical="top" indent="1"/>
    </xf>
    <xf numFmtId="0" fontId="9" fillId="0" borderId="0"/>
    <xf numFmtId="4" fontId="13" fillId="89" borderId="0" applyNumberFormat="0" applyProtection="0">
      <alignment horizontal="left" vertical="center" indent="1"/>
    </xf>
    <xf numFmtId="4" fontId="12" fillId="68" borderId="50" applyNumberFormat="0" applyProtection="0">
      <alignment horizontal="right" vertical="center"/>
    </xf>
    <xf numFmtId="4" fontId="12" fillId="68" borderId="50" applyNumberFormat="0" applyProtection="0">
      <alignment horizontal="right" vertical="center"/>
    </xf>
    <xf numFmtId="4" fontId="14" fillId="39" borderId="50" applyNumberFormat="0" applyProtection="0">
      <alignment horizontal="right" vertical="center"/>
    </xf>
    <xf numFmtId="4" fontId="12" fillId="61" borderId="50" applyNumberFormat="0" applyProtection="0">
      <alignment horizontal="right" vertical="center"/>
    </xf>
    <xf numFmtId="4" fontId="12" fillId="61" borderId="50" applyNumberFormat="0" applyProtection="0">
      <alignment horizontal="right" vertical="center"/>
    </xf>
    <xf numFmtId="4" fontId="14" fillId="13" borderId="50" applyNumberFormat="0" applyProtection="0">
      <alignment horizontal="right" vertical="center"/>
    </xf>
    <xf numFmtId="4" fontId="12" fillId="71" borderId="50" applyNumberFormat="0" applyProtection="0">
      <alignment horizontal="right" vertical="center"/>
    </xf>
    <xf numFmtId="4" fontId="12" fillId="71" borderId="50" applyNumberFormat="0" applyProtection="0">
      <alignment horizontal="right" vertical="center"/>
    </xf>
    <xf numFmtId="4" fontId="14" fillId="10" borderId="50" applyNumberFormat="0" applyProtection="0">
      <alignment horizontal="right" vertical="center"/>
    </xf>
    <xf numFmtId="4" fontId="12" fillId="72" borderId="50" applyNumberFormat="0" applyProtection="0">
      <alignment horizontal="right" vertical="center"/>
    </xf>
    <xf numFmtId="4" fontId="12" fillId="72" borderId="50" applyNumberFormat="0" applyProtection="0">
      <alignment horizontal="right" vertical="center"/>
    </xf>
    <xf numFmtId="4" fontId="14" fillId="92" borderId="50" applyNumberFormat="0" applyProtection="0">
      <alignment horizontal="right" vertical="center"/>
    </xf>
    <xf numFmtId="4" fontId="12" fillId="73" borderId="50" applyNumberFormat="0" applyProtection="0">
      <alignment horizontal="right" vertical="center"/>
    </xf>
    <xf numFmtId="4" fontId="12" fillId="73" borderId="50" applyNumberFormat="0" applyProtection="0">
      <alignment horizontal="right" vertical="center"/>
    </xf>
    <xf numFmtId="4" fontId="14" fillId="93" borderId="50" applyNumberFormat="0" applyProtection="0">
      <alignment horizontal="right" vertical="center"/>
    </xf>
    <xf numFmtId="4" fontId="12" fillId="74" borderId="50" applyNumberFormat="0" applyProtection="0">
      <alignment horizontal="right" vertical="center"/>
    </xf>
    <xf numFmtId="4" fontId="12" fillId="74" borderId="50" applyNumberFormat="0" applyProtection="0">
      <alignment horizontal="right" vertical="center"/>
    </xf>
    <xf numFmtId="4" fontId="14" fillId="36" borderId="50" applyNumberFormat="0" applyProtection="0">
      <alignment horizontal="right" vertical="center"/>
    </xf>
    <xf numFmtId="4" fontId="12" fillId="75" borderId="50" applyNumberFormat="0" applyProtection="0">
      <alignment horizontal="right" vertical="center"/>
    </xf>
    <xf numFmtId="4" fontId="12" fillId="75" borderId="50" applyNumberFormat="0" applyProtection="0">
      <alignment horizontal="right" vertical="center"/>
    </xf>
    <xf numFmtId="4" fontId="14" fillId="29" borderId="50" applyNumberFormat="0" applyProtection="0">
      <alignment horizontal="right" vertical="center"/>
    </xf>
    <xf numFmtId="4" fontId="12" fillId="76" borderId="50" applyNumberFormat="0" applyProtection="0">
      <alignment horizontal="right" vertical="center"/>
    </xf>
    <xf numFmtId="4" fontId="12" fillId="76" borderId="50" applyNumberFormat="0" applyProtection="0">
      <alignment horizontal="right" vertical="center"/>
    </xf>
    <xf numFmtId="4" fontId="14" fillId="90" borderId="50" applyNumberFormat="0" applyProtection="0">
      <alignment horizontal="right" vertical="center"/>
    </xf>
    <xf numFmtId="4" fontId="12" fillId="77" borderId="50" applyNumberFormat="0" applyProtection="0">
      <alignment horizontal="right" vertical="center"/>
    </xf>
    <xf numFmtId="4" fontId="12" fillId="77" borderId="50" applyNumberFormat="0" applyProtection="0">
      <alignment horizontal="right" vertical="center"/>
    </xf>
    <xf numFmtId="4" fontId="14" fillId="94" borderId="50" applyNumberFormat="0" applyProtection="0">
      <alignment horizontal="right" vertical="center"/>
    </xf>
    <xf numFmtId="0" fontId="9" fillId="70" borderId="70" applyNumberFormat="0" applyProtection="0">
      <alignment horizontal="left" vertical="top" indent="1"/>
    </xf>
    <xf numFmtId="4" fontId="13" fillId="95" borderId="38" applyNumberFormat="0" applyProtection="0">
      <alignment horizontal="left" vertical="center" indent="1"/>
    </xf>
    <xf numFmtId="0" fontId="14" fillId="42" borderId="89" applyNumberFormat="0" applyProtection="0">
      <alignment horizontal="left" vertical="top" indent="1"/>
    </xf>
    <xf numFmtId="4" fontId="14" fillId="96" borderId="0" applyNumberFormat="0" applyProtection="0">
      <alignment horizontal="left" vertical="center" indent="1"/>
    </xf>
    <xf numFmtId="4" fontId="178" fillId="42" borderId="77" applyNumberFormat="0" applyProtection="0">
      <alignment vertical="center"/>
    </xf>
    <xf numFmtId="4" fontId="10" fillId="31" borderId="0" applyNumberFormat="0" applyProtection="0">
      <alignment horizontal="left" vertical="center" indent="1"/>
    </xf>
    <xf numFmtId="4" fontId="12" fillId="79" borderId="50" applyNumberFormat="0" applyProtection="0">
      <alignment horizontal="right" vertical="center"/>
    </xf>
    <xf numFmtId="4" fontId="12" fillId="79" borderId="50" applyNumberFormat="0" applyProtection="0">
      <alignment horizontal="right" vertical="center"/>
    </xf>
    <xf numFmtId="4" fontId="14" fillId="89" borderId="50" applyNumberFormat="0" applyProtection="0">
      <alignment horizontal="right" vertical="center"/>
    </xf>
    <xf numFmtId="0" fontId="9" fillId="0" borderId="0"/>
    <xf numFmtId="4" fontId="14" fillId="96" borderId="0" applyNumberFormat="0" applyProtection="0">
      <alignment horizontal="left" vertical="center" indent="1"/>
    </xf>
    <xf numFmtId="4" fontId="12" fillId="73" borderId="76" applyNumberFormat="0" applyProtection="0">
      <alignment horizontal="right" vertical="center"/>
    </xf>
    <xf numFmtId="4" fontId="14" fillId="89" borderId="0" applyNumberFormat="0" applyProtection="0">
      <alignment horizontal="left" vertical="center" indent="1"/>
    </xf>
    <xf numFmtId="0" fontId="9" fillId="31" borderId="50" applyNumberFormat="0" applyProtection="0">
      <alignment horizontal="left" vertical="center" indent="1"/>
    </xf>
    <xf numFmtId="0" fontId="9" fillId="0" borderId="0"/>
    <xf numFmtId="0" fontId="9" fillId="31" borderId="50" applyNumberFormat="0" applyProtection="0">
      <alignment horizontal="left" vertical="top" indent="1"/>
    </xf>
    <xf numFmtId="0" fontId="9" fillId="0" borderId="0"/>
    <xf numFmtId="0" fontId="9" fillId="80" borderId="50" applyNumberFormat="0" applyProtection="0">
      <alignment horizontal="left" vertical="center" indent="1"/>
    </xf>
    <xf numFmtId="0" fontId="9" fillId="0" borderId="0"/>
    <xf numFmtId="0" fontId="9" fillId="89" borderId="50" applyNumberFormat="0" applyProtection="0">
      <alignment horizontal="left" vertical="center" indent="1"/>
    </xf>
    <xf numFmtId="0" fontId="9" fillId="89" borderId="50" applyNumberFormat="0" applyProtection="0">
      <alignment horizontal="left" vertical="top" indent="1"/>
    </xf>
    <xf numFmtId="0" fontId="9" fillId="0" borderId="0"/>
    <xf numFmtId="0" fontId="9" fillId="79" borderId="50" applyNumberFormat="0" applyProtection="0">
      <alignment horizontal="left" vertical="center" indent="1"/>
    </xf>
    <xf numFmtId="0" fontId="9" fillId="0" borderId="0"/>
    <xf numFmtId="0" fontId="9" fillId="14" borderId="50" applyNumberFormat="0" applyProtection="0">
      <alignment horizontal="left" vertical="center" indent="1"/>
    </xf>
    <xf numFmtId="0" fontId="9" fillId="14" borderId="50" applyNumberFormat="0" applyProtection="0">
      <alignment horizontal="left" vertical="top" indent="1"/>
    </xf>
    <xf numFmtId="0" fontId="9" fillId="0" borderId="0"/>
    <xf numFmtId="0" fontId="9" fillId="96" borderId="50" applyNumberFormat="0" applyProtection="0">
      <alignment horizontal="left" vertical="center" indent="1"/>
    </xf>
    <xf numFmtId="0" fontId="9" fillId="0" borderId="0"/>
    <xf numFmtId="0" fontId="9" fillId="96" borderId="50" applyNumberFormat="0" applyProtection="0">
      <alignment horizontal="left" vertical="top" indent="1"/>
    </xf>
    <xf numFmtId="0" fontId="9" fillId="0" borderId="0"/>
    <xf numFmtId="0" fontId="9" fillId="4" borderId="47" applyNumberFormat="0">
      <protection locked="0"/>
    </xf>
    <xf numFmtId="0" fontId="9" fillId="0" borderId="0"/>
    <xf numFmtId="4" fontId="12" fillId="81" borderId="50" applyNumberFormat="0" applyProtection="0">
      <alignment vertical="center"/>
    </xf>
    <xf numFmtId="4" fontId="12" fillId="81" borderId="50" applyNumberFormat="0" applyProtection="0">
      <alignment vertical="center"/>
    </xf>
    <xf numFmtId="4" fontId="14" fillId="7" borderId="50" applyNumberFormat="0" applyProtection="0">
      <alignment vertical="center"/>
    </xf>
    <xf numFmtId="4" fontId="15" fillId="81" borderId="50" applyNumberFormat="0" applyProtection="0">
      <alignment vertical="center"/>
    </xf>
    <xf numFmtId="4" fontId="15" fillId="81" borderId="50" applyNumberFormat="0" applyProtection="0">
      <alignment vertical="center"/>
    </xf>
    <xf numFmtId="4" fontId="174" fillId="7" borderId="50" applyNumberFormat="0" applyProtection="0">
      <alignment vertical="center"/>
    </xf>
    <xf numFmtId="4" fontId="10" fillId="79" borderId="39" applyNumberFormat="0" applyProtection="0">
      <alignment horizontal="left" vertical="center" indent="1"/>
    </xf>
    <xf numFmtId="4" fontId="181" fillId="4" borderId="81" applyNumberFormat="0" applyProtection="0">
      <alignment horizontal="right" vertical="center"/>
    </xf>
    <xf numFmtId="4" fontId="14" fillId="7" borderId="50" applyNumberFormat="0" applyProtection="0">
      <alignment horizontal="left" vertical="center" indent="1"/>
    </xf>
    <xf numFmtId="0" fontId="14" fillId="7" borderId="50" applyNumberFormat="0" applyProtection="0">
      <alignment horizontal="left" vertical="top" indent="1"/>
    </xf>
    <xf numFmtId="0" fontId="9" fillId="0" borderId="0"/>
    <xf numFmtId="4" fontId="12" fillId="81" borderId="50" applyNumberFormat="0" applyProtection="0">
      <alignment horizontal="right" vertical="center"/>
    </xf>
    <xf numFmtId="4" fontId="12" fillId="81" borderId="50" applyNumberFormat="0" applyProtection="0">
      <alignment horizontal="right" vertical="center"/>
    </xf>
    <xf numFmtId="4" fontId="14" fillId="96" borderId="50" applyNumberFormat="0" applyProtection="0">
      <alignment horizontal="right" vertical="center"/>
    </xf>
    <xf numFmtId="4" fontId="15" fillId="81" borderId="50" applyNumberFormat="0" applyProtection="0">
      <alignment horizontal="right" vertical="center"/>
    </xf>
    <xf numFmtId="4" fontId="15" fillId="81" borderId="50" applyNumberFormat="0" applyProtection="0">
      <alignment horizontal="right" vertical="center"/>
    </xf>
    <xf numFmtId="4" fontId="174" fillId="96" borderId="50" applyNumberFormat="0" applyProtection="0">
      <alignment horizontal="right" vertical="center"/>
    </xf>
    <xf numFmtId="4" fontId="10" fillId="79" borderId="50" applyNumberFormat="0" applyProtection="0">
      <alignment horizontal="left" vertical="center" indent="1"/>
    </xf>
    <xf numFmtId="4" fontId="10" fillId="79" borderId="50" applyNumberFormat="0" applyProtection="0">
      <alignment horizontal="left" vertical="center" indent="1"/>
    </xf>
    <xf numFmtId="4" fontId="14" fillId="89" borderId="50" applyNumberFormat="0" applyProtection="0">
      <alignment horizontal="left" vertical="center" indent="1"/>
    </xf>
    <xf numFmtId="0" fontId="14" fillId="80" borderId="50" applyNumberFormat="0" applyProtection="0">
      <alignment horizontal="left" vertical="top" indent="1"/>
    </xf>
    <xf numFmtId="0" fontId="9" fillId="0" borderId="0"/>
    <xf numFmtId="0" fontId="14" fillId="89" borderId="50" applyNumberFormat="0" applyProtection="0">
      <alignment horizontal="left" vertical="top" indent="1"/>
    </xf>
    <xf numFmtId="4" fontId="17" fillId="80" borderId="39" applyNumberFormat="0" applyProtection="0">
      <alignment horizontal="left" vertical="center" indent="1"/>
    </xf>
    <xf numFmtId="4" fontId="17" fillId="86" borderId="0" applyNumberFormat="0" applyProtection="0">
      <alignment horizontal="left" vertical="center" indent="1"/>
    </xf>
    <xf numFmtId="4" fontId="18" fillId="81" borderId="50" applyNumberFormat="0" applyProtection="0">
      <alignment horizontal="right" vertical="center"/>
    </xf>
    <xf numFmtId="4" fontId="18" fillId="81" borderId="50" applyNumberFormat="0" applyProtection="0">
      <alignment horizontal="right" vertical="center"/>
    </xf>
    <xf numFmtId="4" fontId="175" fillId="96" borderId="50" applyNumberFormat="0" applyProtection="0">
      <alignment horizontal="right" vertical="center"/>
    </xf>
    <xf numFmtId="0" fontId="28" fillId="0" borderId="21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26" fillId="0" borderId="43" applyNumberFormat="0" applyFill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0" fontId="21" fillId="15" borderId="0" applyNumberFormat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9" fillId="31" borderId="53" applyBorder="0"/>
    <xf numFmtId="0" fontId="19" fillId="38" borderId="47"/>
    <xf numFmtId="265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" fontId="12" fillId="74" borderId="76" applyNumberFormat="0" applyProtection="0">
      <alignment horizontal="right" vertical="center"/>
    </xf>
    <xf numFmtId="0" fontId="9" fillId="34" borderId="49" applyNumberFormat="0" applyFont="0" applyAlignment="0" applyProtection="0"/>
    <xf numFmtId="4" fontId="10" fillId="31" borderId="0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4" fillId="89" borderId="0" applyNumberFormat="0" applyProtection="0">
      <alignment horizontal="left" vertical="center" indent="1"/>
    </xf>
    <xf numFmtId="0" fontId="9" fillId="31" borderId="50" applyNumberFormat="0" applyProtection="0">
      <alignment horizontal="left" vertical="center" indent="1"/>
    </xf>
    <xf numFmtId="0" fontId="9" fillId="31" borderId="50" applyNumberFormat="0" applyProtection="0">
      <alignment horizontal="left" vertical="top" indent="1"/>
    </xf>
    <xf numFmtId="0" fontId="9" fillId="89" borderId="50" applyNumberFormat="0" applyProtection="0">
      <alignment horizontal="left" vertical="center" indent="1"/>
    </xf>
    <xf numFmtId="0" fontId="9" fillId="89" borderId="50" applyNumberFormat="0" applyProtection="0">
      <alignment horizontal="left" vertical="top" indent="1"/>
    </xf>
    <xf numFmtId="0" fontId="9" fillId="14" borderId="50" applyNumberFormat="0" applyProtection="0">
      <alignment horizontal="left" vertical="center" indent="1"/>
    </xf>
    <xf numFmtId="0" fontId="9" fillId="14" borderId="50" applyNumberFormat="0" applyProtection="0">
      <alignment horizontal="left" vertical="top" indent="1"/>
    </xf>
    <xf numFmtId="0" fontId="9" fillId="96" borderId="50" applyNumberFormat="0" applyProtection="0">
      <alignment horizontal="left" vertical="center" indent="1"/>
    </xf>
    <xf numFmtId="0" fontId="9" fillId="96" borderId="50" applyNumberFormat="0" applyProtection="0">
      <alignment horizontal="left" vertical="top" indent="1"/>
    </xf>
    <xf numFmtId="0" fontId="9" fillId="4" borderId="47" applyNumberFormat="0">
      <protection locked="0"/>
    </xf>
    <xf numFmtId="0" fontId="22" fillId="97" borderId="0" applyNumberFormat="0" applyBorder="0" applyAlignment="0" applyProtection="0"/>
    <xf numFmtId="0" fontId="22" fillId="28" borderId="0" applyNumberFormat="0" applyBorder="0" applyAlignment="0" applyProtection="0"/>
    <xf numFmtId="0" fontId="21" fillId="98" borderId="0" applyNumberFormat="0" applyBorder="0" applyAlignment="0" applyProtection="0"/>
    <xf numFmtId="0" fontId="22" fillId="99" borderId="0" applyNumberFormat="0" applyBorder="0" applyAlignment="0" applyProtection="0"/>
    <xf numFmtId="0" fontId="22" fillId="27" borderId="0" applyNumberFormat="0" applyBorder="0" applyAlignment="0" applyProtection="0"/>
    <xf numFmtId="0" fontId="21" fillId="24" borderId="0" applyNumberFormat="0" applyBorder="0" applyAlignment="0" applyProtection="0"/>
    <xf numFmtId="0" fontId="22" fillId="100" borderId="0" applyNumberFormat="0" applyBorder="0" applyAlignment="0" applyProtection="0"/>
    <xf numFmtId="0" fontId="22" fillId="101" borderId="0" applyNumberFormat="0" applyBorder="0" applyAlignment="0" applyProtection="0"/>
    <xf numFmtId="0" fontId="21" fillId="102" borderId="0" applyNumberFormat="0" applyBorder="0" applyAlignment="0" applyProtection="0"/>
    <xf numFmtId="0" fontId="22" fillId="99" borderId="0" applyNumberFormat="0" applyBorder="0" applyAlignment="0" applyProtection="0"/>
    <xf numFmtId="0" fontId="22" fillId="25" borderId="0" applyNumberFormat="0" applyBorder="0" applyAlignment="0" applyProtection="0"/>
    <xf numFmtId="0" fontId="21" fillId="27" borderId="0" applyNumberFormat="0" applyBorder="0" applyAlignment="0" applyProtection="0"/>
    <xf numFmtId="0" fontId="22" fillId="26" borderId="0" applyNumberFormat="0" applyBorder="0" applyAlignment="0" applyProtection="0"/>
    <xf numFmtId="0" fontId="21" fillId="98" borderId="0" applyNumberFormat="0" applyBorder="0" applyAlignment="0" applyProtection="0"/>
    <xf numFmtId="0" fontId="22" fillId="35" borderId="0" applyNumberFormat="0" applyBorder="0" applyAlignment="0" applyProtection="0"/>
    <xf numFmtId="0" fontId="21" fillId="103" borderId="0" applyNumberFormat="0" applyBorder="0" applyAlignment="0" applyProtection="0"/>
    <xf numFmtId="0" fontId="22" fillId="101" borderId="0" applyNumberFormat="0" applyBorder="0" applyAlignment="0" applyProtection="0"/>
    <xf numFmtId="0" fontId="176" fillId="104" borderId="54" applyNumberFormat="0" applyAlignment="0" applyProtection="0"/>
    <xf numFmtId="0" fontId="25" fillId="105" borderId="7" applyNumberFormat="0" applyAlignment="0" applyProtection="0"/>
    <xf numFmtId="0" fontId="27" fillId="0" borderId="55" applyNumberFormat="0" applyFill="0" applyAlignment="0" applyProtection="0"/>
    <xf numFmtId="0" fontId="26" fillId="106" borderId="0" applyNumberFormat="0" applyBorder="0" applyAlignment="0" applyProtection="0"/>
    <xf numFmtId="0" fontId="26" fillId="10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108" borderId="0" applyNumberFormat="0" applyBorder="0" applyAlignment="0" applyProtection="0"/>
    <xf numFmtId="0" fontId="21" fillId="105" borderId="0" applyNumberFormat="0" applyBorder="0" applyAlignment="0" applyProtection="0"/>
    <xf numFmtId="0" fontId="21" fillId="98" borderId="0" applyNumberFormat="0" applyBorder="0" applyAlignment="0" applyProtection="0"/>
    <xf numFmtId="0" fontId="21" fillId="109" borderId="0" applyNumberFormat="0" applyBorder="0" applyAlignment="0" applyProtection="0"/>
    <xf numFmtId="0" fontId="31" fillId="35" borderId="54" applyNumberFormat="0" applyAlignment="0" applyProtection="0"/>
    <xf numFmtId="0" fontId="177" fillId="34" borderId="0" applyNumberFormat="0" applyBorder="0" applyAlignment="0" applyProtection="0"/>
    <xf numFmtId="0" fontId="27" fillId="35" borderId="0" applyNumberFormat="0" applyBorder="0" applyAlignment="0" applyProtection="0"/>
    <xf numFmtId="0" fontId="19" fillId="110" borderId="0"/>
    <xf numFmtId="0" fontId="19" fillId="34" borderId="54" applyNumberFormat="0" applyFont="0" applyAlignment="0" applyProtection="0"/>
    <xf numFmtId="0" fontId="34" fillId="104" borderId="33" applyNumberFormat="0" applyAlignment="0" applyProtection="0"/>
    <xf numFmtId="4" fontId="19" fillId="2" borderId="54" applyNumberFormat="0" applyProtection="0">
      <alignment vertical="center"/>
    </xf>
    <xf numFmtId="4" fontId="178" fillId="69" borderId="54" applyNumberFormat="0" applyProtection="0">
      <alignment vertical="center"/>
    </xf>
    <xf numFmtId="4" fontId="19" fillId="69" borderId="54" applyNumberFormat="0" applyProtection="0">
      <alignment horizontal="left" vertical="center" indent="1"/>
    </xf>
    <xf numFmtId="0" fontId="179" fillId="2" borderId="50" applyNumberFormat="0" applyProtection="0">
      <alignment horizontal="left" vertical="top" indent="1"/>
    </xf>
    <xf numFmtId="4" fontId="19" fillId="15" borderId="54" applyNumberFormat="0" applyProtection="0">
      <alignment horizontal="left" vertical="center" indent="1"/>
    </xf>
    <xf numFmtId="4" fontId="19" fillId="39" borderId="54" applyNumberFormat="0" applyProtection="0">
      <alignment horizontal="right" vertical="center"/>
    </xf>
    <xf numFmtId="4" fontId="19" fillId="111" borderId="54" applyNumberFormat="0" applyProtection="0">
      <alignment horizontal="right" vertical="center"/>
    </xf>
    <xf numFmtId="4" fontId="19" fillId="10" borderId="56" applyNumberFormat="0" applyProtection="0">
      <alignment horizontal="right" vertical="center"/>
    </xf>
    <xf numFmtId="4" fontId="19" fillId="92" borderId="54" applyNumberFormat="0" applyProtection="0">
      <alignment horizontal="right" vertical="center"/>
    </xf>
    <xf numFmtId="4" fontId="19" fillId="93" borderId="54" applyNumberFormat="0" applyProtection="0">
      <alignment horizontal="right" vertical="center"/>
    </xf>
    <xf numFmtId="4" fontId="19" fillId="36" borderId="54" applyNumberFormat="0" applyProtection="0">
      <alignment horizontal="right" vertical="center"/>
    </xf>
    <xf numFmtId="4" fontId="19" fillId="29" borderId="54" applyNumberFormat="0" applyProtection="0">
      <alignment horizontal="right" vertical="center"/>
    </xf>
    <xf numFmtId="4" fontId="19" fillId="90" borderId="54" applyNumberFormat="0" applyProtection="0">
      <alignment horizontal="right" vertical="center"/>
    </xf>
    <xf numFmtId="4" fontId="19" fillId="94" borderId="54" applyNumberFormat="0" applyProtection="0">
      <alignment horizontal="right" vertical="center"/>
    </xf>
    <xf numFmtId="4" fontId="19" fillId="95" borderId="56" applyNumberFormat="0" applyProtection="0">
      <alignment horizontal="left" vertical="center" indent="1"/>
    </xf>
    <xf numFmtId="4" fontId="9" fillId="31" borderId="56" applyNumberFormat="0" applyProtection="0">
      <alignment horizontal="left" vertical="center" indent="1"/>
    </xf>
    <xf numFmtId="4" fontId="19" fillId="89" borderId="54" applyNumberFormat="0" applyProtection="0">
      <alignment horizontal="right" vertical="center"/>
    </xf>
    <xf numFmtId="4" fontId="155" fillId="7" borderId="50" applyNumberFormat="0" applyProtection="0">
      <alignment vertical="center"/>
    </xf>
    <xf numFmtId="4" fontId="178" fillId="42" borderId="47" applyNumberFormat="0" applyProtection="0">
      <alignment vertical="center"/>
    </xf>
    <xf numFmtId="4" fontId="155" fillId="12" borderId="50" applyNumberFormat="0" applyProtection="0">
      <alignment horizontal="left" vertical="center" indent="1"/>
    </xf>
    <xf numFmtId="0" fontId="155" fillId="7" borderId="50" applyNumberFormat="0" applyProtection="0">
      <alignment horizontal="left" vertical="top" indent="1"/>
    </xf>
    <xf numFmtId="4" fontId="19" fillId="0" borderId="54" applyNumberFormat="0" applyProtection="0">
      <alignment horizontal="right" vertical="center"/>
    </xf>
    <xf numFmtId="4" fontId="178" fillId="41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0" fontId="155" fillId="89" borderId="50" applyNumberFormat="0" applyProtection="0">
      <alignment horizontal="left" vertical="top" indent="1"/>
    </xf>
    <xf numFmtId="4" fontId="180" fillId="86" borderId="56" applyNumberFormat="0" applyProtection="0">
      <alignment horizontal="left" vertical="center" indent="1"/>
    </xf>
    <xf numFmtId="4" fontId="181" fillId="4" borderId="54" applyNumberFormat="0" applyProtection="0">
      <alignment horizontal="right" vertical="center"/>
    </xf>
    <xf numFmtId="0" fontId="38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0" borderId="57" applyNumberFormat="0" applyFill="0" applyAlignment="0" applyProtection="0"/>
    <xf numFmtId="0" fontId="30" fillId="0" borderId="58" applyNumberFormat="0" applyFill="0" applyAlignment="0" applyProtection="0"/>
    <xf numFmtId="0" fontId="30" fillId="0" borderId="0" applyNumberFormat="0" applyFill="0" applyBorder="0" applyAlignment="0" applyProtection="0"/>
    <xf numFmtId="0" fontId="26" fillId="0" borderId="43" applyNumberFormat="0" applyFill="0" applyAlignment="0" applyProtection="0"/>
    <xf numFmtId="265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44" borderId="33" applyNumberFormat="0" applyAlignment="0" applyProtection="0"/>
    <xf numFmtId="0" fontId="34" fillId="4" borderId="33" applyNumberFormat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34" fillId="104" borderId="33" applyNumberFormat="0" applyAlignment="0" applyProtection="0"/>
    <xf numFmtId="0" fontId="9" fillId="70" borderId="70" applyNumberFormat="0" applyProtection="0">
      <alignment horizontal="left" vertical="center" indent="1"/>
    </xf>
    <xf numFmtId="4" fontId="18" fillId="81" borderId="76" applyNumberFormat="0" applyProtection="0">
      <alignment horizontal="right" vertical="center"/>
    </xf>
    <xf numFmtId="4" fontId="12" fillId="75" borderId="76" applyNumberFormat="0" applyProtection="0">
      <alignment horizontal="right" vertical="center"/>
    </xf>
    <xf numFmtId="0" fontId="9" fillId="79" borderId="70" applyNumberFormat="0" applyProtection="0">
      <alignment horizontal="left" vertical="top" indent="1"/>
    </xf>
    <xf numFmtId="0" fontId="9" fillId="55" borderId="69" applyNumberFormat="0" applyProtection="0">
      <alignment horizontal="left" vertical="center" indent="1"/>
    </xf>
    <xf numFmtId="0" fontId="14" fillId="80" borderId="70" applyNumberFormat="0" applyProtection="0">
      <alignment horizontal="left" vertical="top" indent="1"/>
    </xf>
    <xf numFmtId="0" fontId="31" fillId="35" borderId="48" applyNumberFormat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6" fillId="0" borderId="79" applyNumberFormat="0" applyFill="0" applyAlignment="0" applyProtection="0"/>
    <xf numFmtId="0" fontId="9" fillId="34" borderId="49" applyNumberFormat="0" applyFont="0" applyAlignment="0" applyProtection="0"/>
    <xf numFmtId="0" fontId="24" fillId="4" borderId="111" applyNumberFormat="0" applyAlignment="0" applyProtection="0"/>
    <xf numFmtId="0" fontId="24" fillId="44" borderId="74" applyNumberFormat="0" applyAlignment="0" applyProtection="0"/>
    <xf numFmtId="4" fontId="15" fillId="81" borderId="96" applyNumberFormat="0" applyProtection="0">
      <alignment vertical="center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9" fillId="34" borderId="88" applyNumberFormat="0" applyFont="0" applyAlignment="0" applyProtection="0"/>
    <xf numFmtId="0" fontId="69" fillId="31" borderId="80" applyBorder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4" fontId="19" fillId="36" borderId="81" applyNumberFormat="0" applyProtection="0">
      <alignment horizontal="right" vertical="center"/>
    </xf>
    <xf numFmtId="0" fontId="9" fillId="89" borderId="76" applyNumberFormat="0" applyProtection="0">
      <alignment horizontal="left" vertical="top" indent="1"/>
    </xf>
    <xf numFmtId="4" fontId="10" fillId="79" borderId="100" applyNumberFormat="0" applyProtection="0">
      <alignment horizontal="left" vertical="center" indent="1"/>
    </xf>
    <xf numFmtId="4" fontId="12" fillId="76" borderId="76" applyNumberFormat="0" applyProtection="0">
      <alignment horizontal="right" vertical="center"/>
    </xf>
    <xf numFmtId="0" fontId="9" fillId="81" borderId="89" applyNumberFormat="0" applyProtection="0">
      <alignment horizontal="left" vertical="center" indent="1"/>
    </xf>
    <xf numFmtId="4" fontId="12" fillId="69" borderId="70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4" fontId="15" fillId="81" borderId="76" applyNumberFormat="0" applyProtection="0">
      <alignment vertical="center"/>
    </xf>
    <xf numFmtId="0" fontId="21" fillId="52" borderId="0" applyNumberFormat="0" applyBorder="0" applyAlignment="0" applyProtection="0"/>
    <xf numFmtId="0" fontId="9" fillId="81" borderId="76" applyNumberFormat="0" applyProtection="0">
      <alignment horizontal="left" vertical="top" indent="1"/>
    </xf>
    <xf numFmtId="0" fontId="9" fillId="96" borderId="89" applyNumberFormat="0" applyProtection="0">
      <alignment horizontal="left" vertical="center" indent="1"/>
    </xf>
    <xf numFmtId="0" fontId="31" fillId="35" borderId="64" applyNumberFormat="0" applyAlignment="0" applyProtection="0"/>
    <xf numFmtId="0" fontId="24" fillId="44" borderId="61" applyNumberFormat="0" applyAlignment="0" applyProtection="0"/>
    <xf numFmtId="0" fontId="24" fillId="4" borderId="61" applyNumberFormat="0" applyAlignment="0" applyProtection="0"/>
    <xf numFmtId="0" fontId="9" fillId="96" borderId="76" applyNumberFormat="0" applyProtection="0">
      <alignment horizontal="left" vertical="top" indent="1"/>
    </xf>
    <xf numFmtId="4" fontId="12" fillId="69" borderId="76" applyNumberFormat="0" applyProtection="0">
      <alignment horizontal="left" vertical="center" indent="1"/>
    </xf>
    <xf numFmtId="0" fontId="9" fillId="79" borderId="76" applyNumberFormat="0" applyProtection="0">
      <alignment horizontal="left" vertical="center" indent="1"/>
    </xf>
    <xf numFmtId="0" fontId="9" fillId="81" borderId="70" applyNumberFormat="0" applyProtection="0">
      <alignment horizontal="left" vertical="center" indent="1"/>
    </xf>
    <xf numFmtId="0" fontId="13" fillId="69" borderId="70" applyNumberFormat="0" applyProtection="0">
      <alignment horizontal="left" vertical="top" indent="1"/>
    </xf>
    <xf numFmtId="4" fontId="12" fillId="81" borderId="70" applyNumberFormat="0" applyProtection="0">
      <alignment vertical="center"/>
    </xf>
    <xf numFmtId="0" fontId="9" fillId="89" borderId="76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39" fillId="5" borderId="61" applyNumberFormat="0" applyAlignment="0" applyProtection="0"/>
    <xf numFmtId="0" fontId="9" fillId="34" borderId="68" applyNumberFormat="0" applyFont="0" applyAlignment="0" applyProtection="0"/>
    <xf numFmtId="4" fontId="181" fillId="4" borderId="64" applyNumberFormat="0" applyProtection="0">
      <alignment horizontal="right" vertical="center"/>
    </xf>
    <xf numFmtId="4" fontId="15" fillId="81" borderId="76" applyNumberFormat="0" applyProtection="0">
      <alignment horizontal="right" vertical="center"/>
    </xf>
    <xf numFmtId="0" fontId="31" fillId="35" borderId="61" applyNumberFormat="0" applyAlignment="0" applyProtection="0"/>
    <xf numFmtId="4" fontId="19" fillId="94" borderId="81" applyNumberFormat="0" applyProtection="0">
      <alignment horizontal="right" vertical="center"/>
    </xf>
    <xf numFmtId="0" fontId="9" fillId="14" borderId="96" applyNumberFormat="0" applyProtection="0">
      <alignment horizontal="left" vertical="top" indent="1"/>
    </xf>
    <xf numFmtId="0" fontId="9" fillId="0" borderId="0"/>
    <xf numFmtId="0" fontId="9" fillId="7" borderId="62" applyNumberFormat="0" applyFont="0" applyAlignment="0" applyProtection="0"/>
    <xf numFmtId="0" fontId="9" fillId="34" borderId="62" applyNumberFormat="0" applyFont="0" applyAlignment="0" applyProtection="0"/>
    <xf numFmtId="4" fontId="12" fillId="73" borderId="70" applyNumberFormat="0" applyProtection="0">
      <alignment horizontal="right" vertical="center"/>
    </xf>
    <xf numFmtId="0" fontId="9" fillId="31" borderId="76" applyNumberFormat="0" applyProtection="0">
      <alignment horizontal="left" vertical="center" indent="1"/>
    </xf>
    <xf numFmtId="4" fontId="10" fillId="69" borderId="63" applyNumberFormat="0" applyProtection="0">
      <alignment vertical="center"/>
    </xf>
    <xf numFmtId="4" fontId="10" fillId="69" borderId="63" applyNumberFormat="0" applyProtection="0">
      <alignment vertical="center"/>
    </xf>
    <xf numFmtId="4" fontId="11" fillId="69" borderId="63" applyNumberFormat="0" applyProtection="0">
      <alignment vertical="center"/>
    </xf>
    <xf numFmtId="4" fontId="11" fillId="69" borderId="63" applyNumberFormat="0" applyProtection="0">
      <alignment vertical="center"/>
    </xf>
    <xf numFmtId="4" fontId="12" fillId="69" borderId="63" applyNumberFormat="0" applyProtection="0">
      <alignment horizontal="left" vertical="center" indent="1"/>
    </xf>
    <xf numFmtId="4" fontId="12" fillId="69" borderId="63" applyNumberFormat="0" applyProtection="0">
      <alignment horizontal="left" vertical="center" indent="1"/>
    </xf>
    <xf numFmtId="0" fontId="13" fillId="2" borderId="63" applyNumberFormat="0" applyProtection="0">
      <alignment horizontal="left" vertical="top" indent="1"/>
    </xf>
    <xf numFmtId="4" fontId="12" fillId="76" borderId="76" applyNumberFormat="0" applyProtection="0">
      <alignment horizontal="right" vertical="center"/>
    </xf>
    <xf numFmtId="0" fontId="9" fillId="31" borderId="76" applyNumberFormat="0" applyProtection="0">
      <alignment horizontal="left" vertical="top" indent="1"/>
    </xf>
    <xf numFmtId="4" fontId="10" fillId="79" borderId="70" applyNumberFormat="0" applyProtection="0">
      <alignment horizontal="left" vertical="center" indent="1"/>
    </xf>
    <xf numFmtId="4" fontId="12" fillId="68" borderId="63" applyNumberFormat="0" applyProtection="0">
      <alignment horizontal="right" vertical="center"/>
    </xf>
    <xf numFmtId="4" fontId="12" fillId="68" borderId="63" applyNumberFormat="0" applyProtection="0">
      <alignment horizontal="right" vertical="center"/>
    </xf>
    <xf numFmtId="4" fontId="12" fillId="61" borderId="63" applyNumberFormat="0" applyProtection="0">
      <alignment horizontal="right" vertical="center"/>
    </xf>
    <xf numFmtId="4" fontId="12" fillId="61" borderId="63" applyNumberFormat="0" applyProtection="0">
      <alignment horizontal="right" vertical="center"/>
    </xf>
    <xf numFmtId="4" fontId="12" fillId="71" borderId="63" applyNumberFormat="0" applyProtection="0">
      <alignment horizontal="right" vertical="center"/>
    </xf>
    <xf numFmtId="4" fontId="12" fillId="71" borderId="63" applyNumberFormat="0" applyProtection="0">
      <alignment horizontal="right" vertical="center"/>
    </xf>
    <xf numFmtId="4" fontId="12" fillId="72" borderId="63" applyNumberFormat="0" applyProtection="0">
      <alignment horizontal="right" vertical="center"/>
    </xf>
    <xf numFmtId="4" fontId="12" fillId="72" borderId="63" applyNumberFormat="0" applyProtection="0">
      <alignment horizontal="right" vertical="center"/>
    </xf>
    <xf numFmtId="4" fontId="12" fillId="73" borderId="63" applyNumberFormat="0" applyProtection="0">
      <alignment horizontal="right" vertical="center"/>
    </xf>
    <xf numFmtId="4" fontId="12" fillId="73" borderId="63" applyNumberFormat="0" applyProtection="0">
      <alignment horizontal="right" vertical="center"/>
    </xf>
    <xf numFmtId="4" fontId="12" fillId="74" borderId="63" applyNumberFormat="0" applyProtection="0">
      <alignment horizontal="right" vertical="center"/>
    </xf>
    <xf numFmtId="4" fontId="12" fillId="74" borderId="63" applyNumberFormat="0" applyProtection="0">
      <alignment horizontal="right" vertical="center"/>
    </xf>
    <xf numFmtId="4" fontId="12" fillId="75" borderId="63" applyNumberFormat="0" applyProtection="0">
      <alignment horizontal="right" vertical="center"/>
    </xf>
    <xf numFmtId="4" fontId="12" fillId="75" borderId="63" applyNumberFormat="0" applyProtection="0">
      <alignment horizontal="right" vertical="center"/>
    </xf>
    <xf numFmtId="4" fontId="12" fillId="76" borderId="63" applyNumberFormat="0" applyProtection="0">
      <alignment horizontal="right" vertical="center"/>
    </xf>
    <xf numFmtId="4" fontId="12" fillId="76" borderId="63" applyNumberFormat="0" applyProtection="0">
      <alignment horizontal="right" vertical="center"/>
    </xf>
    <xf numFmtId="4" fontId="12" fillId="77" borderId="63" applyNumberFormat="0" applyProtection="0">
      <alignment horizontal="right" vertical="center"/>
    </xf>
    <xf numFmtId="4" fontId="12" fillId="77" borderId="63" applyNumberFormat="0" applyProtection="0">
      <alignment horizontal="right" vertical="center"/>
    </xf>
    <xf numFmtId="4" fontId="10" fillId="79" borderId="107" applyNumberFormat="0" applyProtection="0">
      <alignment horizontal="left" vertical="center" indent="1"/>
    </xf>
    <xf numFmtId="0" fontId="14" fillId="42" borderId="76" applyNumberFormat="0" applyProtection="0">
      <alignment horizontal="left" vertical="top" indent="1"/>
    </xf>
    <xf numFmtId="0" fontId="155" fillId="89" borderId="76" applyNumberFormat="0" applyProtection="0">
      <alignment horizontal="left" vertical="top" indent="1"/>
    </xf>
    <xf numFmtId="4" fontId="12" fillId="81" borderId="70" applyNumberFormat="0" applyProtection="0">
      <alignment horizontal="right" vertical="center"/>
    </xf>
    <xf numFmtId="4" fontId="12" fillId="71" borderId="76" applyNumberFormat="0" applyProtection="0">
      <alignment horizontal="right" vertical="center"/>
    </xf>
    <xf numFmtId="0" fontId="9" fillId="31" borderId="96" applyNumberFormat="0" applyProtection="0">
      <alignment horizontal="left" vertical="top" indent="1"/>
    </xf>
    <xf numFmtId="4" fontId="12" fillId="79" borderId="63" applyNumberFormat="0" applyProtection="0">
      <alignment horizontal="right" vertical="center"/>
    </xf>
    <xf numFmtId="4" fontId="12" fillId="79" borderId="63" applyNumberFormat="0" applyProtection="0">
      <alignment horizontal="right" vertical="center"/>
    </xf>
    <xf numFmtId="0" fontId="21" fillId="53" borderId="0" applyNumberFormat="0" applyBorder="0" applyAlignment="0" applyProtection="0"/>
    <xf numFmtId="4" fontId="12" fillId="77" borderId="76" applyNumberFormat="0" applyProtection="0">
      <alignment horizontal="right" vertical="center"/>
    </xf>
    <xf numFmtId="4" fontId="12" fillId="72" borderId="76" applyNumberFormat="0" applyProtection="0">
      <alignment horizontal="right" vertical="center"/>
    </xf>
    <xf numFmtId="0" fontId="21" fillId="31" borderId="0" applyNumberFormat="0" applyBorder="0" applyAlignment="0" applyProtection="0"/>
    <xf numFmtId="0" fontId="9" fillId="31" borderId="63" applyNumberFormat="0" applyProtection="0">
      <alignment horizontal="left" vertical="center" indent="1"/>
    </xf>
    <xf numFmtId="0" fontId="9" fillId="31" borderId="63" applyNumberFormat="0" applyProtection="0">
      <alignment horizontal="left" vertical="top" indent="1"/>
    </xf>
    <xf numFmtId="0" fontId="31" fillId="35" borderId="81" applyNumberFormat="0" applyAlignment="0" applyProtection="0"/>
    <xf numFmtId="0" fontId="9" fillId="80" borderId="63" applyNumberFormat="0" applyProtection="0">
      <alignment horizontal="left" vertical="center" indent="1"/>
    </xf>
    <xf numFmtId="4" fontId="12" fillId="79" borderId="70" applyNumberFormat="0" applyProtection="0">
      <alignment horizontal="right" vertical="center"/>
    </xf>
    <xf numFmtId="0" fontId="9" fillId="89" borderId="63" applyNumberFormat="0" applyProtection="0">
      <alignment horizontal="left" vertical="top" indent="1"/>
    </xf>
    <xf numFmtId="4" fontId="15" fillId="81" borderId="70" applyNumberFormat="0" applyProtection="0">
      <alignment vertical="center"/>
    </xf>
    <xf numFmtId="0" fontId="9" fillId="79" borderId="63" applyNumberFormat="0" applyProtection="0">
      <alignment horizontal="left" vertical="center" indent="1"/>
    </xf>
    <xf numFmtId="0" fontId="34" fillId="4" borderId="83" applyNumberFormat="0" applyAlignment="0" applyProtection="0"/>
    <xf numFmtId="0" fontId="9" fillId="14" borderId="63" applyNumberFormat="0" applyProtection="0">
      <alignment horizontal="left" vertical="top" indent="1"/>
    </xf>
    <xf numFmtId="4" fontId="19" fillId="29" borderId="81" applyNumberFormat="0" applyProtection="0">
      <alignment horizontal="right" vertical="center"/>
    </xf>
    <xf numFmtId="0" fontId="9" fillId="96" borderId="63" applyNumberFormat="0" applyProtection="0">
      <alignment horizontal="left" vertical="center" indent="1"/>
    </xf>
    <xf numFmtId="0" fontId="34" fillId="44" borderId="69" applyNumberFormat="0" applyAlignment="0" applyProtection="0"/>
    <xf numFmtId="0" fontId="9" fillId="96" borderId="63" applyNumberFormat="0" applyProtection="0">
      <alignment horizontal="left" vertical="top" indent="1"/>
    </xf>
    <xf numFmtId="4" fontId="10" fillId="79" borderId="93" applyNumberFormat="0" applyProtection="0">
      <alignment horizontal="left" vertical="center" indent="1"/>
    </xf>
    <xf numFmtId="0" fontId="9" fillId="4" borderId="59" applyNumberFormat="0">
      <protection locked="0"/>
    </xf>
    <xf numFmtId="0" fontId="21" fillId="15" borderId="0" applyNumberFormat="0" applyBorder="0" applyAlignment="0" applyProtection="0"/>
    <xf numFmtId="4" fontId="12" fillId="81" borderId="63" applyNumberFormat="0" applyProtection="0">
      <alignment vertical="center"/>
    </xf>
    <xf numFmtId="4" fontId="12" fillId="81" borderId="63" applyNumberFormat="0" applyProtection="0">
      <alignment vertical="center"/>
    </xf>
    <xf numFmtId="4" fontId="15" fillId="81" borderId="63" applyNumberFormat="0" applyProtection="0">
      <alignment vertical="center"/>
    </xf>
    <xf numFmtId="4" fontId="15" fillId="81" borderId="63" applyNumberFormat="0" applyProtection="0">
      <alignment vertical="center"/>
    </xf>
    <xf numFmtId="4" fontId="10" fillId="79" borderId="60" applyNumberFormat="0" applyProtection="0">
      <alignment horizontal="left" vertical="center" indent="1"/>
    </xf>
    <xf numFmtId="4" fontId="10" fillId="79" borderId="60" applyNumberFormat="0" applyProtection="0">
      <alignment horizontal="left" vertical="center" indent="1"/>
    </xf>
    <xf numFmtId="0" fontId="14" fillId="7" borderId="63" applyNumberFormat="0" applyProtection="0">
      <alignment horizontal="left" vertical="top" indent="1"/>
    </xf>
    <xf numFmtId="0" fontId="31" fillId="35" borderId="74" applyNumberFormat="0" applyAlignment="0" applyProtection="0"/>
    <xf numFmtId="4" fontId="12" fillId="81" borderId="63" applyNumberFormat="0" applyProtection="0">
      <alignment horizontal="right" vertical="center"/>
    </xf>
    <xf numFmtId="4" fontId="12" fillId="81" borderId="63" applyNumberFormat="0" applyProtection="0">
      <alignment horizontal="right" vertical="center"/>
    </xf>
    <xf numFmtId="4" fontId="15" fillId="81" borderId="63" applyNumberFormat="0" applyProtection="0">
      <alignment horizontal="right" vertical="center"/>
    </xf>
    <xf numFmtId="4" fontId="15" fillId="81" borderId="63" applyNumberFormat="0" applyProtection="0">
      <alignment horizontal="right" vertical="center"/>
    </xf>
    <xf numFmtId="4" fontId="10" fillId="79" borderId="63" applyNumberFormat="0" applyProtection="0">
      <alignment horizontal="left" vertical="center" indent="1"/>
    </xf>
    <xf numFmtId="4" fontId="10" fillId="79" borderId="63" applyNumberFormat="0" applyProtection="0">
      <alignment horizontal="left" vertical="center" indent="1"/>
    </xf>
    <xf numFmtId="0" fontId="14" fillId="80" borderId="63" applyNumberFormat="0" applyProtection="0">
      <alignment horizontal="left" vertical="top" indent="1"/>
    </xf>
    <xf numFmtId="0" fontId="21" fillId="52" borderId="0" applyNumberFormat="0" applyBorder="0" applyAlignment="0" applyProtection="0"/>
    <xf numFmtId="4" fontId="17" fillId="80" borderId="60" applyNumberFormat="0" applyProtection="0">
      <alignment horizontal="left" vertical="center" indent="1"/>
    </xf>
    <xf numFmtId="4" fontId="17" fillId="80" borderId="60" applyNumberFormat="0" applyProtection="0">
      <alignment horizontal="left" vertical="center" indent="1"/>
    </xf>
    <xf numFmtId="4" fontId="18" fillId="81" borderId="63" applyNumberFormat="0" applyProtection="0">
      <alignment horizontal="right" vertical="center"/>
    </xf>
    <xf numFmtId="4" fontId="18" fillId="81" borderId="63" applyNumberFormat="0" applyProtection="0">
      <alignment horizontal="right" vertical="center"/>
    </xf>
    <xf numFmtId="4" fontId="18" fillId="81" borderId="70" applyNumberFormat="0" applyProtection="0">
      <alignment horizontal="right" vertical="center"/>
    </xf>
    <xf numFmtId="4" fontId="19" fillId="92" borderId="81" applyNumberFormat="0" applyProtection="0">
      <alignment horizontal="right" vertical="center"/>
    </xf>
    <xf numFmtId="4" fontId="12" fillId="72" borderId="76" applyNumberFormat="0" applyProtection="0">
      <alignment horizontal="right" vertical="center"/>
    </xf>
    <xf numFmtId="0" fontId="21" fillId="53" borderId="0" applyNumberFormat="0" applyBorder="0" applyAlignment="0" applyProtection="0"/>
    <xf numFmtId="4" fontId="10" fillId="69" borderId="70" applyNumberFormat="0" applyProtection="0">
      <alignment vertical="center"/>
    </xf>
    <xf numFmtId="4" fontId="12" fillId="69" borderId="76" applyNumberFormat="0" applyProtection="0">
      <alignment horizontal="left" vertical="center" indent="1"/>
    </xf>
    <xf numFmtId="0" fontId="37" fillId="4" borderId="74" applyNumberFormat="0" applyAlignment="0" applyProtection="0"/>
    <xf numFmtId="0" fontId="9" fillId="4" borderId="92" applyNumberFormat="0">
      <protection locked="0"/>
    </xf>
    <xf numFmtId="4" fontId="17" fillId="80" borderId="71" applyNumberFormat="0" applyProtection="0">
      <alignment horizontal="left" vertical="center" indent="1"/>
    </xf>
    <xf numFmtId="0" fontId="31" fillId="35" borderId="67" applyNumberFormat="0" applyAlignment="0" applyProtection="0"/>
    <xf numFmtId="4" fontId="11" fillId="69" borderId="70" applyNumberFormat="0" applyProtection="0">
      <alignment vertical="center"/>
    </xf>
    <xf numFmtId="4" fontId="10" fillId="79" borderId="93" applyNumberFormat="0" applyProtection="0">
      <alignment horizontal="left" vertical="center" indent="1"/>
    </xf>
    <xf numFmtId="0" fontId="9" fillId="7" borderId="75" applyNumberFormat="0" applyFont="0" applyAlignment="0" applyProtection="0"/>
    <xf numFmtId="0" fontId="21" fillId="15" borderId="0" applyNumberFormat="0" applyBorder="0" applyAlignment="0" applyProtection="0"/>
    <xf numFmtId="4" fontId="12" fillId="75" borderId="76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96" borderId="96" applyNumberFormat="0" applyProtection="0">
      <alignment horizontal="left" vertical="top" indent="1"/>
    </xf>
    <xf numFmtId="4" fontId="12" fillId="72" borderId="70" applyNumberFormat="0" applyProtection="0">
      <alignment horizontal="right" vertical="center"/>
    </xf>
    <xf numFmtId="0" fontId="19" fillId="38" borderId="59"/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0" fontId="9" fillId="34" borderId="62" applyNumberFormat="0" applyFont="0" applyAlignment="0" applyProtection="0"/>
    <xf numFmtId="4" fontId="12" fillId="81" borderId="76" applyNumberFormat="0" applyProtection="0">
      <alignment horizontal="right" vertical="center"/>
    </xf>
    <xf numFmtId="0" fontId="9" fillId="31" borderId="63" applyNumberFormat="0" applyProtection="0">
      <alignment horizontal="left" vertical="center" indent="1"/>
    </xf>
    <xf numFmtId="0" fontId="9" fillId="31" borderId="63" applyNumberFormat="0" applyProtection="0">
      <alignment horizontal="left" vertical="top" indent="1"/>
    </xf>
    <xf numFmtId="0" fontId="9" fillId="89" borderId="63" applyNumberFormat="0" applyProtection="0">
      <alignment horizontal="left" vertical="center" indent="1"/>
    </xf>
    <xf numFmtId="0" fontId="9" fillId="89" borderId="63" applyNumberFormat="0" applyProtection="0">
      <alignment horizontal="left" vertical="top" indent="1"/>
    </xf>
    <xf numFmtId="0" fontId="9" fillId="14" borderId="63" applyNumberFormat="0" applyProtection="0">
      <alignment horizontal="left" vertical="center" indent="1"/>
    </xf>
    <xf numFmtId="0" fontId="9" fillId="14" borderId="63" applyNumberFormat="0" applyProtection="0">
      <alignment horizontal="left" vertical="top" indent="1"/>
    </xf>
    <xf numFmtId="0" fontId="9" fillId="96" borderId="63" applyNumberFormat="0" applyProtection="0">
      <alignment horizontal="left" vertical="center" indent="1"/>
    </xf>
    <xf numFmtId="0" fontId="9" fillId="96" borderId="63" applyNumberFormat="0" applyProtection="0">
      <alignment horizontal="left" vertical="top" indent="1"/>
    </xf>
    <xf numFmtId="0" fontId="9" fillId="4" borderId="59" applyNumberFormat="0">
      <protection locked="0"/>
    </xf>
    <xf numFmtId="0" fontId="9" fillId="89" borderId="89" applyNumberFormat="0" applyProtection="0">
      <alignment horizontal="left" vertical="top" indent="1"/>
    </xf>
    <xf numFmtId="4" fontId="10" fillId="69" borderId="89" applyNumberFormat="0" applyProtection="0">
      <alignment vertical="center"/>
    </xf>
    <xf numFmtId="0" fontId="9" fillId="70" borderId="76" applyNumberFormat="0" applyProtection="0">
      <alignment horizontal="left" vertical="center" indent="1"/>
    </xf>
    <xf numFmtId="0" fontId="19" fillId="38" borderId="92"/>
    <xf numFmtId="0" fontId="19" fillId="34" borderId="64" applyNumberFormat="0" applyFont="0" applyAlignment="0" applyProtection="0"/>
    <xf numFmtId="4" fontId="12" fillId="81" borderId="96" applyNumberFormat="0" applyProtection="0">
      <alignment horizontal="right" vertical="center"/>
    </xf>
    <xf numFmtId="0" fontId="21" fillId="15" borderId="0" applyNumberFormat="0" applyBorder="0" applyAlignment="0" applyProtection="0"/>
    <xf numFmtId="4" fontId="11" fillId="69" borderId="76" applyNumberFormat="0" applyProtection="0">
      <alignment vertical="center"/>
    </xf>
    <xf numFmtId="4" fontId="10" fillId="69" borderId="76" applyNumberFormat="0" applyProtection="0">
      <alignment vertical="center"/>
    </xf>
    <xf numFmtId="0" fontId="9" fillId="80" borderId="76" applyNumberFormat="0" applyProtection="0">
      <alignment horizontal="left" vertical="center" indent="1"/>
    </xf>
    <xf numFmtId="4" fontId="155" fillId="12" borderId="96" applyNumberFormat="0" applyProtection="0">
      <alignment horizontal="left" vertical="center" indent="1"/>
    </xf>
    <xf numFmtId="0" fontId="19" fillId="38" borderId="99"/>
    <xf numFmtId="4" fontId="12" fillId="68" borderId="76" applyNumberFormat="0" applyProtection="0">
      <alignment horizontal="right" vertical="center"/>
    </xf>
    <xf numFmtId="0" fontId="34" fillId="104" borderId="69" applyNumberFormat="0" applyAlignment="0" applyProtection="0"/>
    <xf numFmtId="4" fontId="155" fillId="12" borderId="76" applyNumberFormat="0" applyProtection="0">
      <alignment horizontal="left" vertical="center" indent="1"/>
    </xf>
    <xf numFmtId="4" fontId="155" fillId="7" borderId="76" applyNumberFormat="0" applyProtection="0">
      <alignment vertical="center"/>
    </xf>
    <xf numFmtId="0" fontId="39" fillId="5" borderId="67" applyNumberFormat="0" applyAlignment="0" applyProtection="0"/>
    <xf numFmtId="0" fontId="9" fillId="89" borderId="103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9" fillId="0" borderId="0"/>
    <xf numFmtId="0" fontId="24" fillId="4" borderId="74" applyNumberFormat="0" applyAlignment="0" applyProtection="0"/>
    <xf numFmtId="4" fontId="19" fillId="15" borderId="81" applyNumberFormat="0" applyProtection="0">
      <alignment horizontal="left" vertical="center" indent="1"/>
    </xf>
    <xf numFmtId="0" fontId="9" fillId="4" borderId="73" applyNumberFormat="0">
      <protection locked="0"/>
    </xf>
    <xf numFmtId="4" fontId="15" fillId="81" borderId="76" applyNumberFormat="0" applyProtection="0">
      <alignment vertical="center"/>
    </xf>
    <xf numFmtId="0" fontId="9" fillId="89" borderId="113" applyNumberFormat="0" applyProtection="0">
      <alignment horizontal="left" vertical="top" indent="1"/>
    </xf>
    <xf numFmtId="4" fontId="12" fillId="61" borderId="76" applyNumberFormat="0" applyProtection="0">
      <alignment horizontal="right" vertical="center"/>
    </xf>
    <xf numFmtId="0" fontId="9" fillId="0" borderId="0"/>
    <xf numFmtId="4" fontId="19" fillId="95" borderId="65" applyNumberFormat="0" applyProtection="0">
      <alignment horizontal="left" vertical="center" indent="1"/>
    </xf>
    <xf numFmtId="4" fontId="44" fillId="79" borderId="70" applyNumberFormat="0" applyProtection="0">
      <alignment horizontal="left" vertical="center" wrapText="1"/>
    </xf>
    <xf numFmtId="0" fontId="24" fillId="44" borderId="87" applyNumberFormat="0" applyAlignment="0" applyProtection="0"/>
    <xf numFmtId="0" fontId="21" fillId="15" borderId="0" applyNumberFormat="0" applyBorder="0" applyAlignment="0" applyProtection="0"/>
    <xf numFmtId="0" fontId="9" fillId="14" borderId="76" applyNumberFormat="0" applyProtection="0">
      <alignment horizontal="left" vertical="center" indent="1"/>
    </xf>
    <xf numFmtId="4" fontId="12" fillId="74" borderId="70" applyNumberFormat="0" applyProtection="0">
      <alignment horizontal="right" vertical="center"/>
    </xf>
    <xf numFmtId="0" fontId="179" fillId="2" borderId="63" applyNumberFormat="0" applyProtection="0">
      <alignment horizontal="left" vertical="top" indent="1"/>
    </xf>
    <xf numFmtId="0" fontId="9" fillId="0" borderId="0"/>
    <xf numFmtId="0" fontId="9" fillId="14" borderId="89" applyNumberFormat="0" applyProtection="0">
      <alignment horizontal="left" vertical="top" indent="1"/>
    </xf>
    <xf numFmtId="4" fontId="19" fillId="111" borderId="81" applyNumberFormat="0" applyProtection="0">
      <alignment horizontal="right" vertical="center"/>
    </xf>
    <xf numFmtId="0" fontId="9" fillId="4" borderId="77" applyNumberFormat="0">
      <protection locked="0"/>
    </xf>
    <xf numFmtId="4" fontId="12" fillId="71" borderId="76" applyNumberFormat="0" applyProtection="0">
      <alignment horizontal="right" vertical="center"/>
    </xf>
    <xf numFmtId="0" fontId="21" fillId="52" borderId="0" applyNumberFormat="0" applyBorder="0" applyAlignment="0" applyProtection="0"/>
    <xf numFmtId="4" fontId="12" fillId="69" borderId="70" applyNumberFormat="0" applyProtection="0">
      <alignment horizontal="left" vertical="center" indent="1"/>
    </xf>
    <xf numFmtId="0" fontId="13" fillId="2" borderId="96" applyNumberFormat="0" applyProtection="0">
      <alignment horizontal="left" vertical="top" indent="1"/>
    </xf>
    <xf numFmtId="0" fontId="9" fillId="79" borderId="89" applyNumberFormat="0" applyProtection="0">
      <alignment horizontal="left" vertical="center" indent="1"/>
    </xf>
    <xf numFmtId="0" fontId="9" fillId="31" borderId="89" applyNumberFormat="0" applyProtection="0">
      <alignment horizontal="left" vertical="center" indent="1"/>
    </xf>
    <xf numFmtId="4" fontId="11" fillId="69" borderId="113" applyNumberFormat="0" applyProtection="0">
      <alignment vertical="center"/>
    </xf>
    <xf numFmtId="4" fontId="180" fillId="86" borderId="82" applyNumberFormat="0" applyProtection="0">
      <alignment horizontal="left" vertical="center" indent="1"/>
    </xf>
    <xf numFmtId="4" fontId="155" fillId="7" borderId="63" applyNumberFormat="0" applyProtection="0">
      <alignment vertical="center"/>
    </xf>
    <xf numFmtId="4" fontId="178" fillId="42" borderId="59" applyNumberFormat="0" applyProtection="0">
      <alignment vertical="center"/>
    </xf>
    <xf numFmtId="4" fontId="155" fillId="12" borderId="63" applyNumberFormat="0" applyProtection="0">
      <alignment horizontal="left" vertical="center" indent="1"/>
    </xf>
    <xf numFmtId="0" fontId="155" fillId="7" borderId="63" applyNumberFormat="0" applyProtection="0">
      <alignment horizontal="left" vertical="top" indent="1"/>
    </xf>
    <xf numFmtId="4" fontId="19" fillId="0" borderId="81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31" borderId="0" applyNumberFormat="0" applyBorder="0" applyAlignment="0" applyProtection="0"/>
    <xf numFmtId="0" fontId="155" fillId="89" borderId="6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9" fillId="31" borderId="65" applyNumberFormat="0" applyProtection="0">
      <alignment horizontal="left" vertical="center" indent="1"/>
    </xf>
    <xf numFmtId="0" fontId="13" fillId="69" borderId="76" applyNumberFormat="0" applyProtection="0">
      <alignment horizontal="left" vertical="top" indent="1"/>
    </xf>
    <xf numFmtId="4" fontId="17" fillId="80" borderId="78" applyNumberFormat="0" applyProtection="0">
      <alignment horizontal="left" vertical="center" indent="1"/>
    </xf>
    <xf numFmtId="4" fontId="12" fillId="74" borderId="96" applyNumberFormat="0" applyProtection="0">
      <alignment horizontal="right" vertical="center"/>
    </xf>
    <xf numFmtId="0" fontId="9" fillId="34" borderId="75" applyNumberFormat="0" applyFont="0" applyAlignment="0" applyProtection="0"/>
    <xf numFmtId="4" fontId="18" fillId="81" borderId="76" applyNumberFormat="0" applyProtection="0">
      <alignment horizontal="right" vertical="center"/>
    </xf>
    <xf numFmtId="0" fontId="9" fillId="79" borderId="76" applyNumberFormat="0" applyProtection="0">
      <alignment horizontal="left" vertical="top" indent="1"/>
    </xf>
    <xf numFmtId="4" fontId="178" fillId="69" borderId="64" applyNumberFormat="0" applyProtection="0">
      <alignment vertical="center"/>
    </xf>
    <xf numFmtId="0" fontId="21" fillId="15" borderId="0" applyNumberFormat="0" applyBorder="0" applyAlignment="0" applyProtection="0"/>
    <xf numFmtId="0" fontId="9" fillId="79" borderId="96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9" fillId="0" borderId="0"/>
    <xf numFmtId="0" fontId="21" fillId="31" borderId="0" applyNumberFormat="0" applyBorder="0" applyAlignment="0" applyProtection="0"/>
    <xf numFmtId="4" fontId="19" fillId="89" borderId="64" applyNumberFormat="0" applyProtection="0">
      <alignment horizontal="right" vertical="center"/>
    </xf>
    <xf numFmtId="0" fontId="9" fillId="31" borderId="113" applyNumberFormat="0" applyProtection="0">
      <alignment horizontal="left" vertical="center" indent="1"/>
    </xf>
    <xf numFmtId="4" fontId="12" fillId="61" borderId="76" applyNumberFormat="0" applyProtection="0">
      <alignment horizontal="right" vertical="center"/>
    </xf>
    <xf numFmtId="0" fontId="37" fillId="4" borderId="61" applyNumberFormat="0" applyAlignment="0" applyProtection="0"/>
    <xf numFmtId="4" fontId="9" fillId="31" borderId="82" applyNumberFormat="0" applyProtection="0">
      <alignment horizontal="left" vertical="center" indent="1"/>
    </xf>
    <xf numFmtId="0" fontId="26" fillId="0" borderId="72" applyNumberFormat="0" applyFill="0" applyAlignment="0" applyProtection="0"/>
    <xf numFmtId="4" fontId="18" fillId="81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4" fontId="12" fillId="68" borderId="70" applyNumberFormat="0" applyProtection="0">
      <alignment horizontal="right" vertical="center"/>
    </xf>
    <xf numFmtId="0" fontId="9" fillId="0" borderId="0"/>
    <xf numFmtId="4" fontId="155" fillId="7" borderId="96" applyNumberFormat="0" applyProtection="0">
      <alignment vertical="center"/>
    </xf>
    <xf numFmtId="4" fontId="12" fillId="81" borderId="76" applyNumberFormat="0" applyProtection="0">
      <alignment vertical="center"/>
    </xf>
    <xf numFmtId="0" fontId="21" fillId="52" borderId="0" applyNumberFormat="0" applyBorder="0" applyAlignment="0" applyProtection="0"/>
    <xf numFmtId="0" fontId="34" fillId="4" borderId="69" applyNumberFormat="0" applyAlignment="0" applyProtection="0"/>
    <xf numFmtId="4" fontId="12" fillId="69" borderId="113" applyNumberFormat="0" applyProtection="0">
      <alignment horizontal="left" vertical="center" indent="1"/>
    </xf>
    <xf numFmtId="0" fontId="176" fillId="104" borderId="81" applyNumberFormat="0" applyAlignment="0" applyProtection="0"/>
    <xf numFmtId="4" fontId="12" fillId="77" borderId="89" applyNumberFormat="0" applyProtection="0">
      <alignment horizontal="right" vertical="center"/>
    </xf>
    <xf numFmtId="4" fontId="19" fillId="95" borderId="82" applyNumberFormat="0" applyProtection="0">
      <alignment horizontal="left" vertical="center" indent="1"/>
    </xf>
    <xf numFmtId="4" fontId="12" fillId="74" borderId="76" applyNumberFormat="0" applyProtection="0">
      <alignment horizontal="right" vertical="center"/>
    </xf>
    <xf numFmtId="4" fontId="12" fillId="61" borderId="89" applyNumberFormat="0" applyProtection="0">
      <alignment horizontal="right" vertical="center"/>
    </xf>
    <xf numFmtId="0" fontId="26" fillId="0" borderId="79" applyNumberFormat="0" applyFill="0" applyAlignment="0" applyProtection="0"/>
    <xf numFmtId="0" fontId="9" fillId="34" borderId="75" applyNumberFormat="0" applyFont="0" applyAlignment="0" applyProtection="0"/>
    <xf numFmtId="0" fontId="21" fillId="31" borderId="0" applyNumberFormat="0" applyBorder="0" applyAlignment="0" applyProtection="0"/>
    <xf numFmtId="0" fontId="9" fillId="14" borderId="76" applyNumberFormat="0" applyProtection="0">
      <alignment horizontal="left" vertical="top" indent="1"/>
    </xf>
    <xf numFmtId="0" fontId="179" fillId="2" borderId="76" applyNumberFormat="0" applyProtection="0">
      <alignment horizontal="left" vertical="top" indent="1"/>
    </xf>
    <xf numFmtId="0" fontId="19" fillId="38" borderId="27"/>
    <xf numFmtId="4" fontId="178" fillId="69" borderId="81" applyNumberFormat="0" applyProtection="0">
      <alignment vertical="center"/>
    </xf>
    <xf numFmtId="4" fontId="19" fillId="0" borderId="64" applyNumberFormat="0" applyProtection="0">
      <alignment horizontal="right" vertical="center"/>
    </xf>
    <xf numFmtId="0" fontId="31" fillId="35" borderId="87" applyNumberFormat="0" applyAlignment="0" applyProtection="0"/>
    <xf numFmtId="4" fontId="19" fillId="93" borderId="64" applyNumberFormat="0" applyProtection="0">
      <alignment horizontal="right" vertical="center"/>
    </xf>
    <xf numFmtId="4" fontId="10" fillId="69" borderId="96" applyNumberFormat="0" applyProtection="0">
      <alignment vertical="center"/>
    </xf>
    <xf numFmtId="0" fontId="9" fillId="0" borderId="0"/>
    <xf numFmtId="0" fontId="9" fillId="34" borderId="75" applyNumberFormat="0" applyFont="0" applyAlignment="0" applyProtection="0"/>
    <xf numFmtId="0" fontId="37" fillId="4" borderId="67" applyNumberFormat="0" applyAlignment="0" applyProtection="0"/>
    <xf numFmtId="4" fontId="19" fillId="89" borderId="104" applyNumberFormat="0" applyProtection="0">
      <alignment horizontal="right" vertical="center"/>
    </xf>
    <xf numFmtId="4" fontId="9" fillId="31" borderId="98" applyNumberFormat="0" applyProtection="0">
      <alignment horizontal="left" vertical="center" indent="1"/>
    </xf>
    <xf numFmtId="4" fontId="12" fillId="68" borderId="70" applyNumberFormat="0" applyProtection="0">
      <alignment horizontal="right" vertical="center"/>
    </xf>
    <xf numFmtId="0" fontId="14" fillId="80" borderId="76" applyNumberFormat="0" applyProtection="0">
      <alignment horizontal="left" vertical="top" indent="1"/>
    </xf>
    <xf numFmtId="0" fontId="9" fillId="4" borderId="27" applyNumberFormat="0">
      <protection locked="0"/>
    </xf>
    <xf numFmtId="0" fontId="9" fillId="34" borderId="95" applyNumberFormat="0" applyFont="0" applyAlignment="0" applyProtection="0"/>
    <xf numFmtId="4" fontId="10" fillId="79" borderId="76" applyNumberFormat="0" applyProtection="0">
      <alignment horizontal="left" vertical="center" indent="1"/>
    </xf>
    <xf numFmtId="0" fontId="9" fillId="96" borderId="76" applyNumberFormat="0" applyProtection="0">
      <alignment horizontal="left" vertical="top" indent="1"/>
    </xf>
    <xf numFmtId="4" fontId="11" fillId="69" borderId="70" applyNumberFormat="0" applyProtection="0">
      <alignment vertical="center"/>
    </xf>
    <xf numFmtId="4" fontId="10" fillId="69" borderId="70" applyNumberFormat="0" applyProtection="0">
      <alignment vertical="center"/>
    </xf>
    <xf numFmtId="0" fontId="34" fillId="4" borderId="69" applyNumberFormat="0" applyAlignment="0" applyProtection="0"/>
    <xf numFmtId="0" fontId="21" fillId="31" borderId="0" applyNumberFormat="0" applyBorder="0" applyAlignment="0" applyProtection="0"/>
    <xf numFmtId="4" fontId="10" fillId="79" borderId="71" applyNumberFormat="0" applyProtection="0">
      <alignment horizontal="left" vertical="center" indent="1"/>
    </xf>
    <xf numFmtId="4" fontId="19" fillId="90" borderId="64" applyNumberFormat="0" applyProtection="0">
      <alignment horizontal="right" vertical="center"/>
    </xf>
    <xf numFmtId="0" fontId="9" fillId="80" borderId="76" applyNumberFormat="0" applyProtection="0">
      <alignment horizontal="left" vertical="top" indent="1"/>
    </xf>
    <xf numFmtId="4" fontId="12" fillId="61" borderId="70" applyNumberFormat="0" applyProtection="0">
      <alignment horizontal="right" vertical="center"/>
    </xf>
    <xf numFmtId="4" fontId="12" fillId="73" borderId="89" applyNumberFormat="0" applyProtection="0">
      <alignment horizontal="right" vertical="center"/>
    </xf>
    <xf numFmtId="0" fontId="14" fillId="42" borderId="96" applyNumberFormat="0" applyProtection="0">
      <alignment horizontal="left" vertical="top" indent="1"/>
    </xf>
    <xf numFmtId="0" fontId="31" fillId="35" borderId="74" applyNumberFormat="0" applyAlignment="0" applyProtection="0"/>
    <xf numFmtId="4" fontId="12" fillId="77" borderId="89" applyNumberFormat="0" applyProtection="0">
      <alignment horizontal="right" vertical="center"/>
    </xf>
    <xf numFmtId="4" fontId="12" fillId="71" borderId="103" applyNumberFormat="0" applyProtection="0">
      <alignment horizontal="right" vertical="center"/>
    </xf>
    <xf numFmtId="4" fontId="19" fillId="36" borderId="64" applyNumberFormat="0" applyProtection="0">
      <alignment horizontal="right" vertical="center"/>
    </xf>
    <xf numFmtId="4" fontId="19" fillId="29" borderId="64" applyNumberFormat="0" applyProtection="0">
      <alignment horizontal="right" vertical="center"/>
    </xf>
    <xf numFmtId="0" fontId="21" fillId="15" borderId="0" applyNumberFormat="0" applyBorder="0" applyAlignment="0" applyProtection="0"/>
    <xf numFmtId="4" fontId="19" fillId="90" borderId="81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4" fontId="12" fillId="79" borderId="89" applyNumberFormat="0" applyProtection="0">
      <alignment horizontal="right" vertical="center"/>
    </xf>
    <xf numFmtId="0" fontId="155" fillId="7" borderId="76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4" fontId="178" fillId="41" borderId="81" applyNumberFormat="0" applyProtection="0">
      <alignment horizontal="right" vertical="center"/>
    </xf>
    <xf numFmtId="4" fontId="12" fillId="69" borderId="70" applyNumberFormat="0" applyProtection="0">
      <alignment horizontal="left" vertical="center" indent="1"/>
    </xf>
    <xf numFmtId="4" fontId="19" fillId="92" borderId="104" applyNumberFormat="0" applyProtection="0">
      <alignment horizontal="right" vertical="center"/>
    </xf>
    <xf numFmtId="4" fontId="11" fillId="69" borderId="89" applyNumberFormat="0" applyProtection="0">
      <alignment vertical="center"/>
    </xf>
    <xf numFmtId="0" fontId="9" fillId="7" borderId="95" applyNumberFormat="0" applyFont="0" applyAlignment="0" applyProtection="0"/>
    <xf numFmtId="4" fontId="12" fillId="68" borderId="76" applyNumberFormat="0" applyProtection="0">
      <alignment horizontal="right" vertical="center"/>
    </xf>
    <xf numFmtId="4" fontId="12" fillId="81" borderId="76" applyNumberFormat="0" applyProtection="0">
      <alignment vertical="center"/>
    </xf>
    <xf numFmtId="0" fontId="9" fillId="31" borderId="76" applyNumberFormat="0" applyProtection="0">
      <alignment horizontal="left" vertical="center" indent="1"/>
    </xf>
    <xf numFmtId="4" fontId="19" fillId="10" borderId="98" applyNumberFormat="0" applyProtection="0">
      <alignment horizontal="right" vertical="center"/>
    </xf>
    <xf numFmtId="0" fontId="21" fillId="52" borderId="0" applyNumberFormat="0" applyBorder="0" applyAlignment="0" applyProtection="0"/>
    <xf numFmtId="4" fontId="12" fillId="68" borderId="89" applyNumberFormat="0" applyProtection="0">
      <alignment horizontal="right" vertical="center"/>
    </xf>
    <xf numFmtId="0" fontId="21" fillId="31" borderId="0" applyNumberFormat="0" applyBorder="0" applyAlignment="0" applyProtection="0"/>
    <xf numFmtId="4" fontId="12" fillId="76" borderId="89" applyNumberFormat="0" applyProtection="0">
      <alignment horizontal="right" vertical="center"/>
    </xf>
    <xf numFmtId="4" fontId="19" fillId="2" borderId="64" applyNumberFormat="0" applyProtection="0">
      <alignment vertical="center"/>
    </xf>
    <xf numFmtId="4" fontId="17" fillId="80" borderId="78" applyNumberFormat="0" applyProtection="0">
      <alignment horizontal="left" vertical="center" indent="1"/>
    </xf>
    <xf numFmtId="4" fontId="178" fillId="42" borderId="27" applyNumberFormat="0" applyProtection="0">
      <alignment vertical="center"/>
    </xf>
    <xf numFmtId="4" fontId="19" fillId="2" borderId="81" applyNumberFormat="0" applyProtection="0">
      <alignment vertical="center"/>
    </xf>
    <xf numFmtId="0" fontId="9" fillId="80" borderId="89" applyNumberFormat="0" applyProtection="0">
      <alignment horizontal="left" vertical="center" indent="1"/>
    </xf>
    <xf numFmtId="4" fontId="19" fillId="15" borderId="64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2" fillId="71" borderId="89" applyNumberFormat="0" applyProtection="0">
      <alignment horizontal="right" vertical="center"/>
    </xf>
    <xf numFmtId="0" fontId="21" fillId="15" borderId="0" applyNumberFormat="0" applyBorder="0" applyAlignment="0" applyProtection="0"/>
    <xf numFmtId="4" fontId="12" fillId="79" borderId="76" applyNumberFormat="0" applyProtection="0">
      <alignment horizontal="right" vertical="center"/>
    </xf>
    <xf numFmtId="0" fontId="31" fillId="35" borderId="104" applyNumberFormat="0" applyAlignment="0" applyProtection="0"/>
    <xf numFmtId="0" fontId="9" fillId="4" borderId="66" applyNumberFormat="0">
      <protection locked="0"/>
    </xf>
    <xf numFmtId="0" fontId="21" fillId="31" borderId="0" applyNumberFormat="0" applyBorder="0" applyAlignment="0" applyProtection="0"/>
    <xf numFmtId="4" fontId="19" fillId="39" borderId="81" applyNumberFormat="0" applyProtection="0">
      <alignment horizontal="right" vertical="center"/>
    </xf>
    <xf numFmtId="4" fontId="19" fillId="111" borderId="64" applyNumberFormat="0" applyProtection="0">
      <alignment horizontal="right" vertical="center"/>
    </xf>
    <xf numFmtId="4" fontId="19" fillId="69" borderId="81" applyNumberFormat="0" applyProtection="0">
      <alignment horizontal="left" vertical="center" indent="1"/>
    </xf>
    <xf numFmtId="0" fontId="9" fillId="0" borderId="0"/>
    <xf numFmtId="0" fontId="14" fillId="42" borderId="70" applyNumberFormat="0" applyProtection="0">
      <alignment horizontal="left" vertical="top" indent="1"/>
    </xf>
    <xf numFmtId="0" fontId="13" fillId="69" borderId="103" applyNumberFormat="0" applyProtection="0">
      <alignment horizontal="left" vertical="top" indent="1"/>
    </xf>
    <xf numFmtId="0" fontId="37" fillId="4" borderId="94" applyNumberFormat="0" applyAlignment="0" applyProtection="0"/>
    <xf numFmtId="4" fontId="12" fillId="77" borderId="113" applyNumberFormat="0" applyProtection="0">
      <alignment horizontal="right" vertical="center"/>
    </xf>
    <xf numFmtId="4" fontId="12" fillId="81" borderId="103" applyNumberFormat="0" applyProtection="0">
      <alignment horizontal="right" vertical="center"/>
    </xf>
    <xf numFmtId="0" fontId="9" fillId="89" borderId="76" applyNumberFormat="0" applyProtection="0">
      <alignment horizontal="left" vertical="center" indent="1"/>
    </xf>
    <xf numFmtId="0" fontId="176" fillId="104" borderId="104" applyNumberFormat="0" applyAlignment="0" applyProtection="0"/>
    <xf numFmtId="0" fontId="9" fillId="0" borderId="0"/>
    <xf numFmtId="4" fontId="12" fillId="76" borderId="70" applyNumberFormat="0" applyProtection="0">
      <alignment horizontal="right" vertical="center"/>
    </xf>
    <xf numFmtId="4" fontId="44" fillId="79" borderId="96" applyNumberFormat="0" applyProtection="0">
      <alignment horizontal="left" vertical="center" wrapText="1"/>
    </xf>
    <xf numFmtId="0" fontId="14" fillId="7" borderId="76" applyNumberFormat="0" applyProtection="0">
      <alignment horizontal="left" vertical="top" indent="1"/>
    </xf>
    <xf numFmtId="4" fontId="15" fillId="81" borderId="76" applyNumberFormat="0" applyProtection="0">
      <alignment horizontal="right" vertical="center"/>
    </xf>
    <xf numFmtId="4" fontId="19" fillId="94" borderId="64" applyNumberFormat="0" applyProtection="0">
      <alignment horizontal="right" vertical="center"/>
    </xf>
    <xf numFmtId="4" fontId="17" fillId="80" borderId="117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2" fillId="61" borderId="103" applyNumberFormat="0" applyProtection="0">
      <alignment horizontal="right" vertical="center"/>
    </xf>
    <xf numFmtId="4" fontId="12" fillId="73" borderId="76" applyNumberFormat="0" applyProtection="0">
      <alignment horizontal="right" vertical="center"/>
    </xf>
    <xf numFmtId="0" fontId="9" fillId="80" borderId="70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2" fillId="77" borderId="76" applyNumberFormat="0" applyProtection="0">
      <alignment horizontal="right" vertical="center"/>
    </xf>
    <xf numFmtId="0" fontId="39" fillId="5" borderId="87" applyNumberFormat="0" applyAlignment="0" applyProtection="0"/>
    <xf numFmtId="0" fontId="34" fillId="44" borderId="83" applyNumberFormat="0" applyAlignment="0" applyProtection="0"/>
    <xf numFmtId="4" fontId="19" fillId="93" borderId="81" applyNumberFormat="0" applyProtection="0">
      <alignment horizontal="right" vertical="center"/>
    </xf>
    <xf numFmtId="0" fontId="21" fillId="52" borderId="0" applyNumberFormat="0" applyBorder="0" applyAlignment="0" applyProtection="0"/>
    <xf numFmtId="4" fontId="19" fillId="10" borderId="65" applyNumberFormat="0" applyProtection="0">
      <alignment horizontal="right" vertical="center"/>
    </xf>
    <xf numFmtId="0" fontId="9" fillId="34" borderId="95" applyNumberFormat="0" applyFont="0" applyAlignment="0" applyProtection="0"/>
    <xf numFmtId="4" fontId="19" fillId="69" borderId="64" applyNumberFormat="0" applyProtection="0">
      <alignment horizontal="left" vertical="center" indent="1"/>
    </xf>
    <xf numFmtId="0" fontId="21" fillId="31" borderId="0" applyNumberFormat="0" applyBorder="0" applyAlignment="0" applyProtection="0"/>
    <xf numFmtId="0" fontId="19" fillId="38" borderId="77"/>
    <xf numFmtId="0" fontId="9" fillId="34" borderId="62" applyNumberFormat="0" applyFont="0" applyAlignment="0" applyProtection="0"/>
    <xf numFmtId="4" fontId="12" fillId="75" borderId="89" applyNumberFormat="0" applyProtection="0">
      <alignment horizontal="right" vertical="center"/>
    </xf>
    <xf numFmtId="0" fontId="9" fillId="31" borderId="76" applyNumberFormat="0" applyProtection="0">
      <alignment horizontal="left" vertical="top" indent="1"/>
    </xf>
    <xf numFmtId="0" fontId="24" fillId="4" borderId="67" applyNumberFormat="0" applyAlignment="0" applyProtection="0"/>
    <xf numFmtId="4" fontId="44" fillId="79" borderId="89" applyNumberFormat="0" applyProtection="0">
      <alignment horizontal="left" vertical="center" wrapText="1"/>
    </xf>
    <xf numFmtId="4" fontId="17" fillId="80" borderId="100" applyNumberFormat="0" applyProtection="0">
      <alignment horizontal="left" vertical="center" indent="1"/>
    </xf>
    <xf numFmtId="0" fontId="9" fillId="81" borderId="96" applyNumberFormat="0" applyProtection="0">
      <alignment horizontal="left" vertical="center" indent="1"/>
    </xf>
    <xf numFmtId="0" fontId="9" fillId="79" borderId="70" applyNumberFormat="0" applyProtection="0">
      <alignment horizontal="left" vertical="center" indent="1"/>
    </xf>
    <xf numFmtId="0" fontId="13" fillId="2" borderId="89" applyNumberFormat="0" applyProtection="0">
      <alignment horizontal="left" vertical="top" indent="1"/>
    </xf>
    <xf numFmtId="4" fontId="12" fillId="81" borderId="96" applyNumberFormat="0" applyProtection="0">
      <alignment vertical="center"/>
    </xf>
    <xf numFmtId="4" fontId="12" fillId="75" borderId="70" applyNumberFormat="0" applyProtection="0">
      <alignment horizontal="right" vertical="center"/>
    </xf>
    <xf numFmtId="4" fontId="12" fillId="61" borderId="70" applyNumberFormat="0" applyProtection="0">
      <alignment horizontal="right" vertical="center"/>
    </xf>
    <xf numFmtId="4" fontId="10" fillId="69" borderId="70" applyNumberFormat="0" applyProtection="0">
      <alignment vertical="center"/>
    </xf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4" fontId="44" fillId="79" borderId="76" applyNumberFormat="0" applyProtection="0">
      <alignment horizontal="left" vertical="center" wrapText="1"/>
    </xf>
    <xf numFmtId="0" fontId="31" fillId="35" borderId="67" applyNumberFormat="0" applyAlignment="0" applyProtection="0"/>
    <xf numFmtId="0" fontId="9" fillId="7" borderId="68" applyNumberFormat="0" applyFont="0" applyAlignment="0" applyProtection="0"/>
    <xf numFmtId="0" fontId="34" fillId="4" borderId="83" applyNumberFormat="0" applyAlignment="0" applyProtection="0"/>
    <xf numFmtId="4" fontId="11" fillId="69" borderId="70" applyNumberFormat="0" applyProtection="0">
      <alignment vertical="center"/>
    </xf>
    <xf numFmtId="4" fontId="12" fillId="61" borderId="70" applyNumberFormat="0" applyProtection="0">
      <alignment horizontal="right" vertical="center"/>
    </xf>
    <xf numFmtId="4" fontId="12" fillId="72" borderId="89" applyNumberFormat="0" applyProtection="0">
      <alignment horizontal="right" vertical="center"/>
    </xf>
    <xf numFmtId="4" fontId="12" fillId="71" borderId="70" applyNumberFormat="0" applyProtection="0">
      <alignment horizontal="right" vertical="center"/>
    </xf>
    <xf numFmtId="0" fontId="9" fillId="14" borderId="76" applyNumberFormat="0" applyProtection="0">
      <alignment horizontal="left" vertical="top" indent="1"/>
    </xf>
    <xf numFmtId="0" fontId="9" fillId="0" borderId="0"/>
    <xf numFmtId="0" fontId="9" fillId="96" borderId="76" applyNumberFormat="0" applyProtection="0">
      <alignment horizontal="left" vertical="center" indent="1"/>
    </xf>
    <xf numFmtId="4" fontId="12" fillId="69" borderId="89" applyNumberFormat="0" applyProtection="0">
      <alignment horizontal="left" vertical="center" indent="1"/>
    </xf>
    <xf numFmtId="0" fontId="19" fillId="34" borderId="81" applyNumberFormat="0" applyFont="0" applyAlignment="0" applyProtection="0"/>
    <xf numFmtId="0" fontId="9" fillId="96" borderId="76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34" fillId="44" borderId="83" applyNumberFormat="0" applyAlignment="0" applyProtection="0"/>
    <xf numFmtId="0" fontId="34" fillId="4" borderId="83" applyNumberFormat="0" applyAlignment="0" applyProtection="0"/>
    <xf numFmtId="0" fontId="13" fillId="69" borderId="89" applyNumberFormat="0" applyProtection="0">
      <alignment horizontal="left" vertical="top" indent="1"/>
    </xf>
    <xf numFmtId="4" fontId="12" fillId="81" borderId="103" applyNumberFormat="0" applyProtection="0">
      <alignment vertical="center"/>
    </xf>
    <xf numFmtId="0" fontId="9" fillId="4" borderId="106" applyNumberFormat="0">
      <protection locked="0"/>
    </xf>
    <xf numFmtId="4" fontId="19" fillId="111" borderId="104" applyNumberFormat="0" applyProtection="0">
      <alignment horizontal="right" vertical="center"/>
    </xf>
    <xf numFmtId="0" fontId="34" fillId="104" borderId="83" applyNumberFormat="0" applyAlignment="0" applyProtection="0"/>
    <xf numFmtId="4" fontId="12" fillId="71" borderId="70" applyNumberFormat="0" applyProtection="0">
      <alignment horizontal="right" vertical="center"/>
    </xf>
    <xf numFmtId="4" fontId="12" fillId="72" borderId="70" applyNumberFormat="0" applyProtection="0">
      <alignment horizontal="right" vertical="center"/>
    </xf>
    <xf numFmtId="4" fontId="12" fillId="72" borderId="70" applyNumberFormat="0" applyProtection="0">
      <alignment horizontal="right" vertical="center"/>
    </xf>
    <xf numFmtId="4" fontId="12" fillId="73" borderId="70" applyNumberFormat="0" applyProtection="0">
      <alignment horizontal="right" vertical="center"/>
    </xf>
    <xf numFmtId="4" fontId="12" fillId="73" borderId="70" applyNumberFormat="0" applyProtection="0">
      <alignment horizontal="right" vertical="center"/>
    </xf>
    <xf numFmtId="4" fontId="12" fillId="74" borderId="70" applyNumberFormat="0" applyProtection="0">
      <alignment horizontal="right" vertical="center"/>
    </xf>
    <xf numFmtId="4" fontId="12" fillId="74" borderId="70" applyNumberFormat="0" applyProtection="0">
      <alignment horizontal="right" vertical="center"/>
    </xf>
    <xf numFmtId="4" fontId="12" fillId="75" borderId="70" applyNumberFormat="0" applyProtection="0">
      <alignment horizontal="right" vertical="center"/>
    </xf>
    <xf numFmtId="4" fontId="12" fillId="75" borderId="70" applyNumberFormat="0" applyProtection="0">
      <alignment horizontal="right" vertical="center"/>
    </xf>
    <xf numFmtId="4" fontId="12" fillId="76" borderId="70" applyNumberFormat="0" applyProtection="0">
      <alignment horizontal="right" vertical="center"/>
    </xf>
    <xf numFmtId="4" fontId="12" fillId="76" borderId="70" applyNumberFormat="0" applyProtection="0">
      <alignment horizontal="right" vertical="center"/>
    </xf>
    <xf numFmtId="4" fontId="12" fillId="77" borderId="70" applyNumberFormat="0" applyProtection="0">
      <alignment horizontal="right" vertical="center"/>
    </xf>
    <xf numFmtId="4" fontId="12" fillId="77" borderId="70" applyNumberFormat="0" applyProtection="0">
      <alignment horizontal="right" vertical="center"/>
    </xf>
    <xf numFmtId="0" fontId="9" fillId="70" borderId="89" applyNumberFormat="0" applyProtection="0">
      <alignment horizontal="left" vertical="top" indent="1"/>
    </xf>
    <xf numFmtId="0" fontId="9" fillId="80" borderId="89" applyNumberFormat="0" applyProtection="0">
      <alignment horizontal="left" vertical="top" indent="1"/>
    </xf>
    <xf numFmtId="0" fontId="9" fillId="81" borderId="89" applyNumberFormat="0" applyProtection="0">
      <alignment horizontal="left" vertical="top" indent="1"/>
    </xf>
    <xf numFmtId="4" fontId="12" fillId="77" borderId="96" applyNumberFormat="0" applyProtection="0">
      <alignment horizontal="right" vertical="center"/>
    </xf>
    <xf numFmtId="4" fontId="12" fillId="79" borderId="70" applyNumberFormat="0" applyProtection="0">
      <alignment horizontal="right" vertical="center"/>
    </xf>
    <xf numFmtId="4" fontId="12" fillId="79" borderId="70" applyNumberFormat="0" applyProtection="0">
      <alignment horizontal="right" vertical="center"/>
    </xf>
    <xf numFmtId="4" fontId="17" fillId="80" borderId="93" applyNumberFormat="0" applyProtection="0">
      <alignment horizontal="left" vertical="center" indent="1"/>
    </xf>
    <xf numFmtId="0" fontId="9" fillId="31" borderId="103" applyNumberFormat="0" applyProtection="0">
      <alignment horizontal="left" vertical="center" indent="1"/>
    </xf>
    <xf numFmtId="4" fontId="19" fillId="111" borderId="97" applyNumberFormat="0" applyProtection="0">
      <alignment horizontal="right" vertical="center"/>
    </xf>
    <xf numFmtId="0" fontId="9" fillId="31" borderId="70" applyNumberFormat="0" applyProtection="0">
      <alignment horizontal="left" vertical="center" indent="1"/>
    </xf>
    <xf numFmtId="4" fontId="19" fillId="92" borderId="97" applyNumberFormat="0" applyProtection="0">
      <alignment horizontal="right" vertical="center"/>
    </xf>
    <xf numFmtId="0" fontId="9" fillId="31" borderId="70" applyNumberFormat="0" applyProtection="0">
      <alignment horizontal="left" vertical="top" indent="1"/>
    </xf>
    <xf numFmtId="4" fontId="19" fillId="94" borderId="97" applyNumberFormat="0" applyProtection="0">
      <alignment horizontal="right" vertical="center"/>
    </xf>
    <xf numFmtId="0" fontId="9" fillId="80" borderId="70" applyNumberFormat="0" applyProtection="0">
      <alignment horizontal="left" vertical="center" indent="1"/>
    </xf>
    <xf numFmtId="0" fontId="9" fillId="89" borderId="70" applyNumberFormat="0" applyProtection="0">
      <alignment horizontal="left" vertical="top" indent="1"/>
    </xf>
    <xf numFmtId="4" fontId="19" fillId="36" borderId="97" applyNumberFormat="0" applyProtection="0">
      <alignment horizontal="right" vertical="center"/>
    </xf>
    <xf numFmtId="0" fontId="9" fillId="79" borderId="70" applyNumberFormat="0" applyProtection="0">
      <alignment horizontal="left" vertical="center" indent="1"/>
    </xf>
    <xf numFmtId="0" fontId="24" fillId="44" borderId="94" applyNumberFormat="0" applyAlignment="0" applyProtection="0"/>
    <xf numFmtId="0" fontId="9" fillId="14" borderId="70" applyNumberFormat="0" applyProtection="0">
      <alignment horizontal="left" vertical="top" indent="1"/>
    </xf>
    <xf numFmtId="0" fontId="9" fillId="96" borderId="70" applyNumberFormat="0" applyProtection="0">
      <alignment horizontal="left" vertical="center" indent="1"/>
    </xf>
    <xf numFmtId="4" fontId="18" fillId="81" borderId="96" applyNumberFormat="0" applyProtection="0">
      <alignment horizontal="right" vertical="center"/>
    </xf>
    <xf numFmtId="0" fontId="9" fillId="96" borderId="70" applyNumberFormat="0" applyProtection="0">
      <alignment horizontal="left" vertical="top" indent="1"/>
    </xf>
    <xf numFmtId="0" fontId="21" fillId="53" borderId="0" applyNumberFormat="0" applyBorder="0" applyAlignment="0" applyProtection="0"/>
    <xf numFmtId="4" fontId="12" fillId="81" borderId="70" applyNumberFormat="0" applyProtection="0">
      <alignment vertical="center"/>
    </xf>
    <xf numFmtId="4" fontId="12" fillId="81" borderId="70" applyNumberFormat="0" applyProtection="0">
      <alignment vertical="center"/>
    </xf>
    <xf numFmtId="4" fontId="15" fillId="81" borderId="70" applyNumberFormat="0" applyProtection="0">
      <alignment vertical="center"/>
    </xf>
    <xf numFmtId="4" fontId="15" fillId="81" borderId="70" applyNumberFormat="0" applyProtection="0">
      <alignment vertical="center"/>
    </xf>
    <xf numFmtId="4" fontId="10" fillId="79" borderId="71" applyNumberFormat="0" applyProtection="0">
      <alignment horizontal="left" vertical="center" indent="1"/>
    </xf>
    <xf numFmtId="4" fontId="10" fillId="79" borderId="71" applyNumberFormat="0" applyProtection="0">
      <alignment horizontal="left" vertical="center" indent="1"/>
    </xf>
    <xf numFmtId="0" fontId="14" fillId="7" borderId="70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2" fillId="81" borderId="70" applyNumberFormat="0" applyProtection="0">
      <alignment horizontal="right" vertical="center"/>
    </xf>
    <xf numFmtId="4" fontId="12" fillId="81" borderId="70" applyNumberFormat="0" applyProtection="0">
      <alignment horizontal="right" vertical="center"/>
    </xf>
    <xf numFmtId="4" fontId="15" fillId="81" borderId="70" applyNumberFormat="0" applyProtection="0">
      <alignment horizontal="right" vertical="center"/>
    </xf>
    <xf numFmtId="4" fontId="15" fillId="81" borderId="70" applyNumberFormat="0" applyProtection="0">
      <alignment horizontal="right" vertical="center"/>
    </xf>
    <xf numFmtId="4" fontId="10" fillId="79" borderId="70" applyNumberFormat="0" applyProtection="0">
      <alignment horizontal="left" vertical="center" indent="1"/>
    </xf>
    <xf numFmtId="4" fontId="10" fillId="79" borderId="70" applyNumberFormat="0" applyProtection="0">
      <alignment horizontal="left" vertical="center" indent="1"/>
    </xf>
    <xf numFmtId="0" fontId="14" fillId="80" borderId="70" applyNumberFormat="0" applyProtection="0">
      <alignment horizontal="left" vertical="top" indent="1"/>
    </xf>
    <xf numFmtId="4" fontId="17" fillId="80" borderId="71" applyNumberFormat="0" applyProtection="0">
      <alignment horizontal="left" vertical="center" indent="1"/>
    </xf>
    <xf numFmtId="4" fontId="17" fillId="80" borderId="71" applyNumberFormat="0" applyProtection="0">
      <alignment horizontal="left" vertical="center" indent="1"/>
    </xf>
    <xf numFmtId="4" fontId="18" fillId="81" borderId="70" applyNumberFormat="0" applyProtection="0">
      <alignment horizontal="right" vertical="center"/>
    </xf>
    <xf numFmtId="4" fontId="18" fillId="81" borderId="70" applyNumberFormat="0" applyProtection="0">
      <alignment horizontal="right" vertical="center"/>
    </xf>
    <xf numFmtId="0" fontId="13" fillId="69" borderId="113" applyNumberFormat="0" applyProtection="0">
      <alignment horizontal="left" vertical="top" indent="1"/>
    </xf>
    <xf numFmtId="0" fontId="14" fillId="80" borderId="113" applyNumberFormat="0" applyProtection="0">
      <alignment horizontal="left" vertical="top" indent="1"/>
    </xf>
    <xf numFmtId="4" fontId="10" fillId="79" borderId="93" applyNumberFormat="0" applyProtection="0">
      <alignment horizontal="left" vertical="center" indent="1"/>
    </xf>
    <xf numFmtId="4" fontId="12" fillId="72" borderId="96" applyNumberFormat="0" applyProtection="0">
      <alignment horizontal="right" vertical="center"/>
    </xf>
    <xf numFmtId="0" fontId="26" fillId="0" borderId="72" applyNumberFormat="0" applyFill="0" applyAlignment="0" applyProtection="0"/>
    <xf numFmtId="4" fontId="12" fillId="69" borderId="103" applyNumberFormat="0" applyProtection="0">
      <alignment horizontal="left" vertical="center" indent="1"/>
    </xf>
    <xf numFmtId="0" fontId="31" fillId="35" borderId="101" applyNumberFormat="0" applyAlignment="0" applyProtection="0"/>
    <xf numFmtId="4" fontId="12" fillId="61" borderId="96" applyNumberFormat="0" applyProtection="0">
      <alignment horizontal="right" vertical="center"/>
    </xf>
    <xf numFmtId="0" fontId="21" fillId="31" borderId="0" applyNumberFormat="0" applyBorder="0" applyAlignment="0" applyProtection="0"/>
    <xf numFmtId="4" fontId="15" fillId="81" borderId="96" applyNumberFormat="0" applyProtection="0">
      <alignment horizontal="right" vertical="center"/>
    </xf>
    <xf numFmtId="0" fontId="9" fillId="0" borderId="0"/>
    <xf numFmtId="4" fontId="19" fillId="94" borderId="104" applyNumberFormat="0" applyProtection="0">
      <alignment horizontal="right" vertical="center"/>
    </xf>
    <xf numFmtId="0" fontId="179" fillId="2" borderId="103" applyNumberFormat="0" applyProtection="0">
      <alignment horizontal="left" vertical="top" indent="1"/>
    </xf>
    <xf numFmtId="4" fontId="19" fillId="95" borderId="98" applyNumberFormat="0" applyProtection="0">
      <alignment horizontal="left" vertical="center" indent="1"/>
    </xf>
    <xf numFmtId="4" fontId="180" fillId="86" borderId="98" applyNumberFormat="0" applyProtection="0">
      <alignment horizontal="left" vertical="center" indent="1"/>
    </xf>
    <xf numFmtId="0" fontId="31" fillId="35" borderId="94" applyNumberFormat="0" applyAlignment="0" applyProtection="0"/>
    <xf numFmtId="0" fontId="69" fillId="31" borderId="84" applyBorder="0"/>
    <xf numFmtId="0" fontId="9" fillId="34" borderId="102" applyNumberFormat="0" applyFont="0" applyAlignment="0" applyProtection="0"/>
    <xf numFmtId="4" fontId="12" fillId="75" borderId="96" applyNumberFormat="0" applyProtection="0">
      <alignment horizontal="right" vertical="center"/>
    </xf>
    <xf numFmtId="0" fontId="9" fillId="34" borderId="68" applyNumberFormat="0" applyFont="0" applyAlignment="0" applyProtection="0"/>
    <xf numFmtId="0" fontId="9" fillId="31" borderId="96" applyNumberFormat="0" applyProtection="0">
      <alignment horizontal="left" vertical="top" indent="1"/>
    </xf>
    <xf numFmtId="0" fontId="179" fillId="2" borderId="96" applyNumberFormat="0" applyProtection="0">
      <alignment horizontal="left" vertical="top" indent="1"/>
    </xf>
    <xf numFmtId="0" fontId="9" fillId="31" borderId="70" applyNumberFormat="0" applyProtection="0">
      <alignment horizontal="left" vertical="center" indent="1"/>
    </xf>
    <xf numFmtId="0" fontId="9" fillId="31" borderId="70" applyNumberFormat="0" applyProtection="0">
      <alignment horizontal="left" vertical="top" indent="1"/>
    </xf>
    <xf numFmtId="0" fontId="9" fillId="89" borderId="70" applyNumberFormat="0" applyProtection="0">
      <alignment horizontal="left" vertical="center" indent="1"/>
    </xf>
    <xf numFmtId="0" fontId="9" fillId="89" borderId="70" applyNumberFormat="0" applyProtection="0">
      <alignment horizontal="left" vertical="top" indent="1"/>
    </xf>
    <xf numFmtId="0" fontId="9" fillId="14" borderId="70" applyNumberFormat="0" applyProtection="0">
      <alignment horizontal="left" vertical="center" indent="1"/>
    </xf>
    <xf numFmtId="0" fontId="9" fillId="14" borderId="70" applyNumberFormat="0" applyProtection="0">
      <alignment horizontal="left" vertical="top" indent="1"/>
    </xf>
    <xf numFmtId="0" fontId="9" fillId="96" borderId="70" applyNumberFormat="0" applyProtection="0">
      <alignment horizontal="left" vertical="center" indent="1"/>
    </xf>
    <xf numFmtId="0" fontId="9" fillId="96" borderId="70" applyNumberFormat="0" applyProtection="0">
      <alignment horizontal="left" vertical="top" indent="1"/>
    </xf>
    <xf numFmtId="0" fontId="21" fillId="31" borderId="0" applyNumberFormat="0" applyBorder="0" applyAlignment="0" applyProtection="0"/>
    <xf numFmtId="4" fontId="12" fillId="76" borderId="89" applyNumberFormat="0" applyProtection="0">
      <alignment horizontal="right" vertical="center"/>
    </xf>
    <xf numFmtId="4" fontId="12" fillId="75" borderId="89" applyNumberFormat="0" applyProtection="0">
      <alignment horizontal="right" vertical="center"/>
    </xf>
    <xf numFmtId="4" fontId="12" fillId="73" borderId="89" applyNumberFormat="0" applyProtection="0">
      <alignment horizontal="right" vertical="center"/>
    </xf>
    <xf numFmtId="4" fontId="12" fillId="72" borderId="89" applyNumberFormat="0" applyProtection="0">
      <alignment horizontal="right" vertical="center"/>
    </xf>
    <xf numFmtId="4" fontId="12" fillId="61" borderId="89" applyNumberFormat="0" applyProtection="0">
      <alignment horizontal="right" vertical="center"/>
    </xf>
    <xf numFmtId="4" fontId="12" fillId="68" borderId="89" applyNumberFormat="0" applyProtection="0">
      <alignment horizontal="right" vertical="center"/>
    </xf>
    <xf numFmtId="4" fontId="12" fillId="69" borderId="89" applyNumberFormat="0" applyProtection="0">
      <alignment horizontal="left" vertical="center" indent="1"/>
    </xf>
    <xf numFmtId="4" fontId="11" fillId="69" borderId="89" applyNumberFormat="0" applyProtection="0">
      <alignment vertical="center"/>
    </xf>
    <xf numFmtId="0" fontId="21" fillId="52" borderId="0" applyNumberFormat="0" applyBorder="0" applyAlignment="0" applyProtection="0"/>
    <xf numFmtId="0" fontId="9" fillId="7" borderId="88" applyNumberFormat="0" applyFont="0" applyAlignment="0" applyProtection="0"/>
    <xf numFmtId="0" fontId="176" fillId="104" borderId="85" applyNumberFormat="0" applyAlignment="0" applyProtection="0"/>
    <xf numFmtId="0" fontId="24" fillId="4" borderId="87" applyNumberFormat="0" applyAlignment="0" applyProtection="0"/>
    <xf numFmtId="4" fontId="12" fillId="61" borderId="96" applyNumberFormat="0" applyProtection="0">
      <alignment horizontal="right" vertical="center"/>
    </xf>
    <xf numFmtId="4" fontId="12" fillId="72" borderId="96" applyNumberFormat="0" applyProtection="0">
      <alignment horizontal="right" vertical="center"/>
    </xf>
    <xf numFmtId="0" fontId="9" fillId="96" borderId="103" applyNumberFormat="0" applyProtection="0">
      <alignment horizontal="left" vertical="top" indent="1"/>
    </xf>
    <xf numFmtId="0" fontId="9" fillId="31" borderId="96" applyNumberFormat="0" applyProtection="0">
      <alignment horizontal="left" vertical="center" indent="1"/>
    </xf>
    <xf numFmtId="4" fontId="18" fillId="81" borderId="10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1" fillId="69" borderId="96" applyNumberFormat="0" applyProtection="0">
      <alignment vertical="center"/>
    </xf>
    <xf numFmtId="0" fontId="31" fillId="35" borderId="85" applyNumberFormat="0" applyAlignment="0" applyProtection="0"/>
    <xf numFmtId="4" fontId="12" fillId="81" borderId="103" applyNumberFormat="0" applyProtection="0">
      <alignment vertical="center"/>
    </xf>
    <xf numFmtId="0" fontId="19" fillId="34" borderId="85" applyNumberFormat="0" applyFont="0" applyAlignment="0" applyProtection="0"/>
    <xf numFmtId="4" fontId="19" fillId="2" borderId="85" applyNumberFormat="0" applyProtection="0">
      <alignment vertical="center"/>
    </xf>
    <xf numFmtId="4" fontId="178" fillId="69" borderId="85" applyNumberFormat="0" applyProtection="0">
      <alignment vertical="center"/>
    </xf>
    <xf numFmtId="4" fontId="19" fillId="69" borderId="85" applyNumberFormat="0" applyProtection="0">
      <alignment horizontal="left" vertical="center" indent="1"/>
    </xf>
    <xf numFmtId="0" fontId="179" fillId="2" borderId="70" applyNumberFormat="0" applyProtection="0">
      <alignment horizontal="left" vertical="top" indent="1"/>
    </xf>
    <xf numFmtId="4" fontId="19" fillId="15" borderId="85" applyNumberFormat="0" applyProtection="0">
      <alignment horizontal="left" vertical="center" indent="1"/>
    </xf>
    <xf numFmtId="4" fontId="19" fillId="39" borderId="85" applyNumberFormat="0" applyProtection="0">
      <alignment horizontal="right" vertical="center"/>
    </xf>
    <xf numFmtId="4" fontId="19" fillId="111" borderId="85" applyNumberFormat="0" applyProtection="0">
      <alignment horizontal="right" vertical="center"/>
    </xf>
    <xf numFmtId="4" fontId="19" fillId="10" borderId="86" applyNumberFormat="0" applyProtection="0">
      <alignment horizontal="right" vertical="center"/>
    </xf>
    <xf numFmtId="4" fontId="19" fillId="92" borderId="85" applyNumberFormat="0" applyProtection="0">
      <alignment horizontal="right" vertical="center"/>
    </xf>
    <xf numFmtId="4" fontId="19" fillId="93" borderId="85" applyNumberFormat="0" applyProtection="0">
      <alignment horizontal="right" vertical="center"/>
    </xf>
    <xf numFmtId="4" fontId="19" fillId="36" borderId="85" applyNumberFormat="0" applyProtection="0">
      <alignment horizontal="right" vertical="center"/>
    </xf>
    <xf numFmtId="4" fontId="19" fillId="29" borderId="85" applyNumberFormat="0" applyProtection="0">
      <alignment horizontal="right" vertical="center"/>
    </xf>
    <xf numFmtId="4" fontId="19" fillId="90" borderId="85" applyNumberFormat="0" applyProtection="0">
      <alignment horizontal="right" vertical="center"/>
    </xf>
    <xf numFmtId="4" fontId="19" fillId="94" borderId="85" applyNumberFormat="0" applyProtection="0">
      <alignment horizontal="right" vertical="center"/>
    </xf>
    <xf numFmtId="4" fontId="19" fillId="95" borderId="86" applyNumberFormat="0" applyProtection="0">
      <alignment horizontal="left" vertical="center" indent="1"/>
    </xf>
    <xf numFmtId="4" fontId="9" fillId="31" borderId="86" applyNumberFormat="0" applyProtection="0">
      <alignment horizontal="left" vertical="center" indent="1"/>
    </xf>
    <xf numFmtId="4" fontId="19" fillId="89" borderId="85" applyNumberFormat="0" applyProtection="0">
      <alignment horizontal="right" vertical="center"/>
    </xf>
    <xf numFmtId="4" fontId="155" fillId="7" borderId="70" applyNumberFormat="0" applyProtection="0">
      <alignment vertical="center"/>
    </xf>
    <xf numFmtId="0" fontId="21" fillId="52" borderId="0" applyNumberFormat="0" applyBorder="0" applyAlignment="0" applyProtection="0"/>
    <xf numFmtId="4" fontId="155" fillId="12" borderId="70" applyNumberFormat="0" applyProtection="0">
      <alignment horizontal="left" vertical="center" indent="1"/>
    </xf>
    <xf numFmtId="0" fontId="155" fillId="7" borderId="70" applyNumberFormat="0" applyProtection="0">
      <alignment horizontal="left" vertical="top" indent="1"/>
    </xf>
    <xf numFmtId="4" fontId="19" fillId="0" borderId="85" applyNumberFormat="0" applyProtection="0">
      <alignment horizontal="right" vertical="center"/>
    </xf>
    <xf numFmtId="4" fontId="178" fillId="41" borderId="85" applyNumberFormat="0" applyProtection="0">
      <alignment horizontal="right" vertical="center"/>
    </xf>
    <xf numFmtId="4" fontId="19" fillId="15" borderId="85" applyNumberFormat="0" applyProtection="0">
      <alignment horizontal="left" vertical="center" indent="1"/>
    </xf>
    <xf numFmtId="0" fontId="155" fillId="89" borderId="70" applyNumberFormat="0" applyProtection="0">
      <alignment horizontal="left" vertical="top" indent="1"/>
    </xf>
    <xf numFmtId="4" fontId="180" fillId="86" borderId="86" applyNumberFormat="0" applyProtection="0">
      <alignment horizontal="left" vertical="center" indent="1"/>
    </xf>
    <xf numFmtId="4" fontId="181" fillId="4" borderId="85" applyNumberFormat="0" applyProtection="0">
      <alignment horizontal="right" vertical="center"/>
    </xf>
    <xf numFmtId="0" fontId="21" fillId="15" borderId="0" applyNumberFormat="0" applyBorder="0" applyAlignment="0" applyProtection="0"/>
    <xf numFmtId="4" fontId="12" fillId="71" borderId="96" applyNumberFormat="0" applyProtection="0">
      <alignment horizontal="right" vertical="center"/>
    </xf>
    <xf numFmtId="0" fontId="26" fillId="0" borderId="72" applyNumberFormat="0" applyFill="0" applyAlignment="0" applyProtection="0"/>
    <xf numFmtId="0" fontId="13" fillId="2" borderId="113" applyNumberFormat="0" applyProtection="0">
      <alignment horizontal="left" vertical="top" indent="1"/>
    </xf>
    <xf numFmtId="0" fontId="9" fillId="7" borderId="102" applyNumberFormat="0" applyFont="0" applyAlignment="0" applyProtection="0"/>
    <xf numFmtId="0" fontId="34" fillId="44" borderId="69" applyNumberFormat="0" applyAlignment="0" applyProtection="0"/>
    <xf numFmtId="0" fontId="34" fillId="4" borderId="69" applyNumberFormat="0" applyAlignment="0" applyProtection="0"/>
    <xf numFmtId="0" fontId="9" fillId="89" borderId="103" applyNumberFormat="0" applyProtection="0">
      <alignment horizontal="left" vertical="center" indent="1"/>
    </xf>
    <xf numFmtId="4" fontId="10" fillId="69" borderId="89" applyNumberFormat="0" applyProtection="0">
      <alignment vertical="center"/>
    </xf>
    <xf numFmtId="4" fontId="12" fillId="71" borderId="89" applyNumberFormat="0" applyProtection="0">
      <alignment horizontal="right" vertical="center"/>
    </xf>
    <xf numFmtId="4" fontId="12" fillId="74" borderId="89" applyNumberFormat="0" applyProtection="0">
      <alignment horizontal="right" vertical="center"/>
    </xf>
    <xf numFmtId="4" fontId="19" fillId="39" borderId="97" applyNumberFormat="0" applyProtection="0">
      <alignment horizontal="right" vertical="center"/>
    </xf>
    <xf numFmtId="0" fontId="34" fillId="104" borderId="69" applyNumberFormat="0" applyAlignment="0" applyProtection="0"/>
    <xf numFmtId="0" fontId="9" fillId="96" borderId="89" applyNumberFormat="0" applyProtection="0">
      <alignment horizontal="left" vertical="top" indent="1"/>
    </xf>
    <xf numFmtId="4" fontId="11" fillId="69" borderId="103" applyNumberFormat="0" applyProtection="0">
      <alignment vertical="center"/>
    </xf>
    <xf numFmtId="0" fontId="9" fillId="4" borderId="66" applyNumberFormat="0">
      <protection locked="0"/>
    </xf>
    <xf numFmtId="4" fontId="12" fillId="71" borderId="103" applyNumberFormat="0" applyProtection="0">
      <alignment horizontal="right" vertical="center"/>
    </xf>
    <xf numFmtId="4" fontId="12" fillId="81" borderId="89" applyNumberFormat="0" applyProtection="0">
      <alignment vertical="center"/>
    </xf>
    <xf numFmtId="4" fontId="12" fillId="81" borderId="89" applyNumberFormat="0" applyProtection="0">
      <alignment vertical="center"/>
    </xf>
    <xf numFmtId="4" fontId="15" fillId="81" borderId="89" applyNumberFormat="0" applyProtection="0">
      <alignment vertical="center"/>
    </xf>
    <xf numFmtId="4" fontId="15" fillId="81" borderId="89" applyNumberFormat="0" applyProtection="0">
      <alignment vertical="center"/>
    </xf>
    <xf numFmtId="0" fontId="14" fillId="7" borderId="89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2" fillId="81" borderId="89" applyNumberFormat="0" applyProtection="0">
      <alignment horizontal="right" vertical="center"/>
    </xf>
    <xf numFmtId="4" fontId="12" fillId="81" borderId="89" applyNumberFormat="0" applyProtection="0">
      <alignment horizontal="right" vertical="center"/>
    </xf>
    <xf numFmtId="4" fontId="15" fillId="81" borderId="89" applyNumberFormat="0" applyProtection="0">
      <alignment horizontal="right" vertical="center"/>
    </xf>
    <xf numFmtId="4" fontId="15" fillId="81" borderId="89" applyNumberFormat="0" applyProtection="0">
      <alignment horizontal="right" vertical="center"/>
    </xf>
    <xf numFmtId="4" fontId="10" fillId="79" borderId="89" applyNumberFormat="0" applyProtection="0">
      <alignment horizontal="left" vertical="center" indent="1"/>
    </xf>
    <xf numFmtId="4" fontId="10" fillId="79" borderId="89" applyNumberFormat="0" applyProtection="0">
      <alignment horizontal="left" vertical="center" indent="1"/>
    </xf>
    <xf numFmtId="0" fontId="14" fillId="80" borderId="89" applyNumberFormat="0" applyProtection="0">
      <alignment horizontal="left" vertical="top" indent="1"/>
    </xf>
    <xf numFmtId="4" fontId="15" fillId="81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0" fontId="37" fillId="4" borderId="87" applyNumberFormat="0" applyAlignment="0" applyProtection="0"/>
    <xf numFmtId="0" fontId="9" fillId="89" borderId="113" applyNumberFormat="0" applyProtection="0">
      <alignment horizontal="left" vertical="top" indent="1"/>
    </xf>
    <xf numFmtId="4" fontId="18" fillId="81" borderId="89" applyNumberFormat="0" applyProtection="0">
      <alignment horizontal="right" vertical="center"/>
    </xf>
    <xf numFmtId="4" fontId="18" fillId="81" borderId="89" applyNumberFormat="0" applyProtection="0">
      <alignment horizontal="right" vertical="center"/>
    </xf>
    <xf numFmtId="4" fontId="15" fillId="81" borderId="96" applyNumberFormat="0" applyProtection="0">
      <alignment vertical="center"/>
    </xf>
    <xf numFmtId="4" fontId="12" fillId="79" borderId="96" applyNumberFormat="0" applyProtection="0">
      <alignment horizontal="right" vertical="center"/>
    </xf>
    <xf numFmtId="4" fontId="12" fillId="73" borderId="96" applyNumberFormat="0" applyProtection="0">
      <alignment horizontal="right" vertical="center"/>
    </xf>
    <xf numFmtId="0" fontId="9" fillId="80" borderId="113" applyNumberFormat="0" applyProtection="0">
      <alignment horizontal="left" vertical="center" indent="1"/>
    </xf>
    <xf numFmtId="0" fontId="9" fillId="34" borderId="88" applyNumberFormat="0" applyFont="0" applyAlignment="0" applyProtection="0"/>
    <xf numFmtId="0" fontId="21" fillId="52" borderId="0" applyNumberFormat="0" applyBorder="0" applyAlignment="0" applyProtection="0"/>
    <xf numFmtId="0" fontId="9" fillId="96" borderId="103" applyNumberFormat="0" applyProtection="0">
      <alignment horizontal="left" vertical="center" indent="1"/>
    </xf>
    <xf numFmtId="0" fontId="9" fillId="0" borderId="0"/>
    <xf numFmtId="0" fontId="9" fillId="4" borderId="106" applyNumberFormat="0">
      <protection locked="0"/>
    </xf>
    <xf numFmtId="0" fontId="21" fillId="52" borderId="0" applyNumberFormat="0" applyBorder="0" applyAlignment="0" applyProtection="0"/>
    <xf numFmtId="0" fontId="9" fillId="81" borderId="103" applyNumberFormat="0" applyProtection="0">
      <alignment horizontal="left" vertical="center" indent="1"/>
    </xf>
    <xf numFmtId="0" fontId="31" fillId="35" borderId="87" applyNumberFormat="0" applyAlignment="0" applyProtection="0"/>
    <xf numFmtId="0" fontId="24" fillId="4" borderId="101" applyNumberFormat="0" applyAlignment="0" applyProtection="0"/>
    <xf numFmtId="0" fontId="19" fillId="38" borderId="66"/>
    <xf numFmtId="4" fontId="12" fillId="68" borderId="103" applyNumberFormat="0" applyProtection="0">
      <alignment horizontal="right" vertical="center"/>
    </xf>
    <xf numFmtId="0" fontId="176" fillId="104" borderId="97" applyNumberFormat="0" applyAlignment="0" applyProtection="0"/>
    <xf numFmtId="4" fontId="11" fillId="69" borderId="103" applyNumberFormat="0" applyProtection="0">
      <alignment vertical="center"/>
    </xf>
    <xf numFmtId="4" fontId="15" fillId="81" borderId="103" applyNumberFormat="0" applyProtection="0">
      <alignment horizontal="right" vertical="center"/>
    </xf>
    <xf numFmtId="0" fontId="9" fillId="34" borderId="88" applyNumberFormat="0" applyFont="0" applyAlignment="0" applyProtection="0"/>
    <xf numFmtId="0" fontId="9" fillId="79" borderId="89" applyNumberFormat="0" applyProtection="0">
      <alignment horizontal="left" vertical="top" indent="1"/>
    </xf>
    <xf numFmtId="4" fontId="15" fillId="81" borderId="96" applyNumberFormat="0" applyProtection="0">
      <alignment horizontal="right" vertical="center"/>
    </xf>
    <xf numFmtId="0" fontId="9" fillId="31" borderId="89" applyNumberFormat="0" applyProtection="0">
      <alignment horizontal="left" vertical="center" indent="1"/>
    </xf>
    <xf numFmtId="0" fontId="9" fillId="31" borderId="89" applyNumberFormat="0" applyProtection="0">
      <alignment horizontal="left" vertical="top" indent="1"/>
    </xf>
    <xf numFmtId="0" fontId="9" fillId="89" borderId="89" applyNumberFormat="0" applyProtection="0">
      <alignment horizontal="left" vertical="center" indent="1"/>
    </xf>
    <xf numFmtId="0" fontId="9" fillId="89" borderId="89" applyNumberFormat="0" applyProtection="0">
      <alignment horizontal="left" vertical="top" indent="1"/>
    </xf>
    <xf numFmtId="0" fontId="9" fillId="14" borderId="89" applyNumberFormat="0" applyProtection="0">
      <alignment horizontal="left" vertical="center" indent="1"/>
    </xf>
    <xf numFmtId="0" fontId="9" fillId="14" borderId="89" applyNumberFormat="0" applyProtection="0">
      <alignment horizontal="left" vertical="top" indent="1"/>
    </xf>
    <xf numFmtId="0" fontId="9" fillId="96" borderId="89" applyNumberFormat="0" applyProtection="0">
      <alignment horizontal="left" vertical="center" indent="1"/>
    </xf>
    <xf numFmtId="0" fontId="9" fillId="96" borderId="89" applyNumberFormat="0" applyProtection="0">
      <alignment horizontal="left" vertical="top" indent="1"/>
    </xf>
    <xf numFmtId="0" fontId="9" fillId="4" borderId="66" applyNumberFormat="0">
      <protection locked="0"/>
    </xf>
    <xf numFmtId="0" fontId="21" fillId="52" borderId="0" applyNumberFormat="0" applyBorder="0" applyAlignment="0" applyProtection="0"/>
    <xf numFmtId="0" fontId="14" fillId="7" borderId="96" applyNumberFormat="0" applyProtection="0">
      <alignment horizontal="left" vertical="top" indent="1"/>
    </xf>
    <xf numFmtId="0" fontId="9" fillId="96" borderId="96" applyNumberFormat="0" applyProtection="0">
      <alignment horizontal="left" vertical="center" indent="1"/>
    </xf>
    <xf numFmtId="4" fontId="19" fillId="0" borderId="97" applyNumberFormat="0" applyProtection="0">
      <alignment horizontal="right" vertical="center"/>
    </xf>
    <xf numFmtId="4" fontId="19" fillId="93" borderId="97" applyNumberFormat="0" applyProtection="0">
      <alignment horizontal="right" vertical="center"/>
    </xf>
    <xf numFmtId="4" fontId="19" fillId="15" borderId="97" applyNumberFormat="0" applyProtection="0">
      <alignment horizontal="left" vertical="center" indent="1"/>
    </xf>
    <xf numFmtId="0" fontId="9" fillId="89" borderId="9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2" fillId="81" borderId="113" applyNumberFormat="0" applyProtection="0">
      <alignment vertical="center"/>
    </xf>
    <xf numFmtId="0" fontId="14" fillId="80" borderId="96" applyNumberFormat="0" applyProtection="0">
      <alignment horizontal="left" vertical="top" indent="1"/>
    </xf>
    <xf numFmtId="4" fontId="10" fillId="79" borderId="100" applyNumberFormat="0" applyProtection="0">
      <alignment horizontal="left" vertical="center" indent="1"/>
    </xf>
    <xf numFmtId="4" fontId="12" fillId="75" borderId="96" applyNumberFormat="0" applyProtection="0">
      <alignment horizontal="right" vertical="center"/>
    </xf>
    <xf numFmtId="0" fontId="176" fillId="104" borderId="90" applyNumberFormat="0" applyAlignment="0" applyProtection="0"/>
    <xf numFmtId="4" fontId="11" fillId="69" borderId="96" applyNumberFormat="0" applyProtection="0">
      <alignment vertical="center"/>
    </xf>
    <xf numFmtId="0" fontId="9" fillId="55" borderId="110" applyNumberFormat="0" applyProtection="0">
      <alignment horizontal="left" vertical="center" indent="1"/>
    </xf>
    <xf numFmtId="4" fontId="19" fillId="0" borderId="104" applyNumberFormat="0" applyProtection="0">
      <alignment horizontal="right" vertical="center"/>
    </xf>
    <xf numFmtId="4" fontId="178" fillId="42" borderId="99" applyNumberFormat="0" applyProtection="0">
      <alignment vertical="center"/>
    </xf>
    <xf numFmtId="0" fontId="19" fillId="38" borderId="106"/>
    <xf numFmtId="0" fontId="21" fillId="31" borderId="0" applyNumberFormat="0" applyBorder="0" applyAlignment="0" applyProtection="0"/>
    <xf numFmtId="4" fontId="19" fillId="15" borderId="104" applyNumberFormat="0" applyProtection="0">
      <alignment horizontal="left" vertical="center" indent="1"/>
    </xf>
    <xf numFmtId="0" fontId="31" fillId="35" borderId="90" applyNumberFormat="0" applyAlignment="0" applyProtection="0"/>
    <xf numFmtId="0" fontId="13" fillId="69" borderId="96" applyNumberFormat="0" applyProtection="0">
      <alignment horizontal="left" vertical="top" indent="1"/>
    </xf>
    <xf numFmtId="0" fontId="19" fillId="34" borderId="90" applyNumberFormat="0" applyFont="0" applyAlignment="0" applyProtection="0"/>
    <xf numFmtId="4" fontId="19" fillId="2" borderId="90" applyNumberFormat="0" applyProtection="0">
      <alignment vertical="center"/>
    </xf>
    <xf numFmtId="4" fontId="178" fillId="69" borderId="90" applyNumberFormat="0" applyProtection="0">
      <alignment vertical="center"/>
    </xf>
    <xf numFmtId="4" fontId="19" fillId="69" borderId="90" applyNumberFormat="0" applyProtection="0">
      <alignment horizontal="left" vertical="center" indent="1"/>
    </xf>
    <xf numFmtId="0" fontId="179" fillId="2" borderId="89" applyNumberFormat="0" applyProtection="0">
      <alignment horizontal="left" vertical="top" indent="1"/>
    </xf>
    <xf numFmtId="4" fontId="19" fillId="15" borderId="90" applyNumberFormat="0" applyProtection="0">
      <alignment horizontal="left" vertical="center" indent="1"/>
    </xf>
    <xf numFmtId="4" fontId="19" fillId="39" borderId="90" applyNumberFormat="0" applyProtection="0">
      <alignment horizontal="right" vertical="center"/>
    </xf>
    <xf numFmtId="4" fontId="19" fillId="111" borderId="90" applyNumberFormat="0" applyProtection="0">
      <alignment horizontal="right" vertical="center"/>
    </xf>
    <xf numFmtId="4" fontId="19" fillId="10" borderId="91" applyNumberFormat="0" applyProtection="0">
      <alignment horizontal="right" vertical="center"/>
    </xf>
    <xf numFmtId="4" fontId="19" fillId="92" borderId="90" applyNumberFormat="0" applyProtection="0">
      <alignment horizontal="right" vertical="center"/>
    </xf>
    <xf numFmtId="4" fontId="19" fillId="93" borderId="90" applyNumberFormat="0" applyProtection="0">
      <alignment horizontal="right" vertical="center"/>
    </xf>
    <xf numFmtId="4" fontId="19" fillId="36" borderId="90" applyNumberFormat="0" applyProtection="0">
      <alignment horizontal="right" vertical="center"/>
    </xf>
    <xf numFmtId="4" fontId="19" fillId="29" borderId="90" applyNumberFormat="0" applyProtection="0">
      <alignment horizontal="right" vertical="center"/>
    </xf>
    <xf numFmtId="4" fontId="19" fillId="90" borderId="90" applyNumberFormat="0" applyProtection="0">
      <alignment horizontal="right" vertical="center"/>
    </xf>
    <xf numFmtId="4" fontId="19" fillId="94" borderId="90" applyNumberFormat="0" applyProtection="0">
      <alignment horizontal="right" vertical="center"/>
    </xf>
    <xf numFmtId="4" fontId="19" fillId="95" borderId="91" applyNumberFormat="0" applyProtection="0">
      <alignment horizontal="left" vertical="center" indent="1"/>
    </xf>
    <xf numFmtId="4" fontId="9" fillId="31" borderId="91" applyNumberFormat="0" applyProtection="0">
      <alignment horizontal="left" vertical="center" indent="1"/>
    </xf>
    <xf numFmtId="4" fontId="19" fillId="89" borderId="90" applyNumberFormat="0" applyProtection="0">
      <alignment horizontal="right" vertical="center"/>
    </xf>
    <xf numFmtId="4" fontId="155" fillId="7" borderId="89" applyNumberFormat="0" applyProtection="0">
      <alignment vertical="center"/>
    </xf>
    <xf numFmtId="4" fontId="178" fillId="42" borderId="66" applyNumberFormat="0" applyProtection="0">
      <alignment vertical="center"/>
    </xf>
    <xf numFmtId="4" fontId="155" fillId="12" borderId="89" applyNumberFormat="0" applyProtection="0">
      <alignment horizontal="left" vertical="center" indent="1"/>
    </xf>
    <xf numFmtId="0" fontId="155" fillId="7" borderId="89" applyNumberFormat="0" applyProtection="0">
      <alignment horizontal="left" vertical="top" indent="1"/>
    </xf>
    <xf numFmtId="4" fontId="19" fillId="0" borderId="90" applyNumberFormat="0" applyProtection="0">
      <alignment horizontal="right" vertical="center"/>
    </xf>
    <xf numFmtId="4" fontId="178" fillId="41" borderId="90" applyNumberFormat="0" applyProtection="0">
      <alignment horizontal="right" vertical="center"/>
    </xf>
    <xf numFmtId="4" fontId="19" fillId="15" borderId="90" applyNumberFormat="0" applyProtection="0">
      <alignment horizontal="left" vertical="center" indent="1"/>
    </xf>
    <xf numFmtId="0" fontId="155" fillId="89" borderId="89" applyNumberFormat="0" applyProtection="0">
      <alignment horizontal="left" vertical="top" indent="1"/>
    </xf>
    <xf numFmtId="4" fontId="180" fillId="86" borderId="91" applyNumberFormat="0" applyProtection="0">
      <alignment horizontal="left" vertical="center" indent="1"/>
    </xf>
    <xf numFmtId="4" fontId="181" fillId="4" borderId="90" applyNumberFormat="0" applyProtection="0">
      <alignment horizontal="right" vertical="center"/>
    </xf>
    <xf numFmtId="0" fontId="9" fillId="34" borderId="95" applyNumberFormat="0" applyFont="0" applyAlignment="0" applyProtection="0"/>
    <xf numFmtId="4" fontId="10" fillId="79" borderId="96" applyNumberFormat="0" applyProtection="0">
      <alignment horizontal="left" vertical="center" indent="1"/>
    </xf>
    <xf numFmtId="4" fontId="12" fillId="76" borderId="96" applyNumberFormat="0" applyProtection="0">
      <alignment horizontal="right" vertical="center"/>
    </xf>
    <xf numFmtId="4" fontId="12" fillId="69" borderId="96" applyNumberFormat="0" applyProtection="0">
      <alignment horizontal="left" vertical="center" indent="1"/>
    </xf>
    <xf numFmtId="4" fontId="12" fillId="74" borderId="103" applyNumberFormat="0" applyProtection="0">
      <alignment horizontal="right" vertical="center"/>
    </xf>
    <xf numFmtId="4" fontId="19" fillId="2" borderId="97" applyNumberFormat="0" applyProtection="0">
      <alignment vertical="center"/>
    </xf>
    <xf numFmtId="0" fontId="39" fillId="5" borderId="94" applyNumberFormat="0" applyAlignment="0" applyProtection="0"/>
    <xf numFmtId="4" fontId="12" fillId="71" borderId="96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14" borderId="96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21" fillId="53" borderId="0" applyNumberFormat="0" applyBorder="0" applyAlignment="0" applyProtection="0"/>
    <xf numFmtId="0" fontId="21" fillId="52" borderId="0" applyNumberFormat="0" applyBorder="0" applyAlignment="0" applyProtection="0"/>
    <xf numFmtId="4" fontId="12" fillId="68" borderId="113" applyNumberFormat="0" applyProtection="0">
      <alignment horizontal="right" vertical="center"/>
    </xf>
    <xf numFmtId="0" fontId="21" fillId="15" borderId="0" applyNumberFormat="0" applyBorder="0" applyAlignment="0" applyProtection="0"/>
    <xf numFmtId="4" fontId="17" fillId="80" borderId="93" applyNumberFormat="0" applyProtection="0">
      <alignment horizontal="left" vertical="center" indent="1"/>
    </xf>
    <xf numFmtId="4" fontId="17" fillId="80" borderId="93" applyNumberFormat="0" applyProtection="0">
      <alignment horizontal="left" vertical="center" indent="1"/>
    </xf>
    <xf numFmtId="4" fontId="15" fillId="81" borderId="10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0" fontId="9" fillId="96" borderId="96" applyNumberFormat="0" applyProtection="0">
      <alignment horizontal="left" vertical="center" indent="1"/>
    </xf>
    <xf numFmtId="0" fontId="9" fillId="80" borderId="103" applyNumberFormat="0" applyProtection="0">
      <alignment horizontal="left" vertical="center" indent="1"/>
    </xf>
    <xf numFmtId="4" fontId="178" fillId="42" borderId="92" applyNumberFormat="0" applyProtection="0">
      <alignment vertical="center"/>
    </xf>
    <xf numFmtId="4" fontId="178" fillId="41" borderId="97" applyNumberFormat="0" applyProtection="0">
      <alignment horizontal="right" vertical="center"/>
    </xf>
    <xf numFmtId="4" fontId="181" fillId="4" borderId="97" applyNumberFormat="0" applyProtection="0">
      <alignment horizontal="right" vertical="center"/>
    </xf>
    <xf numFmtId="0" fontId="9" fillId="0" borderId="0"/>
    <xf numFmtId="0" fontId="24" fillId="4" borderId="94" applyNumberFormat="0" applyAlignment="0" applyProtection="0"/>
    <xf numFmtId="4" fontId="12" fillId="76" borderId="103" applyNumberFormat="0" applyProtection="0">
      <alignment horizontal="right" vertical="center"/>
    </xf>
    <xf numFmtId="4" fontId="12" fillId="77" borderId="103" applyNumberFormat="0" applyProtection="0">
      <alignment horizontal="right" vertical="center"/>
    </xf>
    <xf numFmtId="4" fontId="10" fillId="69" borderId="103" applyNumberFormat="0" applyProtection="0">
      <alignment vertical="center"/>
    </xf>
    <xf numFmtId="0" fontId="21" fillId="15" borderId="0" applyNumberFormat="0" applyBorder="0" applyAlignment="0" applyProtection="0"/>
    <xf numFmtId="0" fontId="9" fillId="31" borderId="96" applyNumberFormat="0" applyProtection="0">
      <alignment horizontal="left" vertical="center" indent="1"/>
    </xf>
    <xf numFmtId="0" fontId="19" fillId="34" borderId="97" applyNumberFormat="0" applyFont="0" applyAlignment="0" applyProtection="0"/>
    <xf numFmtId="4" fontId="19" fillId="69" borderId="97" applyNumberFormat="0" applyProtection="0">
      <alignment horizontal="left" vertical="center" indent="1"/>
    </xf>
    <xf numFmtId="4" fontId="10" fillId="79" borderId="100" applyNumberFormat="0" applyProtection="0">
      <alignment horizontal="left" vertical="center" indent="1"/>
    </xf>
    <xf numFmtId="0" fontId="9" fillId="31" borderId="113" applyNumberFormat="0" applyProtection="0">
      <alignment horizontal="left" vertical="top" indent="1"/>
    </xf>
    <xf numFmtId="4" fontId="12" fillId="81" borderId="96" applyNumberFormat="0" applyProtection="0">
      <alignment horizontal="right" vertical="center"/>
    </xf>
    <xf numFmtId="4" fontId="17" fillId="80" borderId="107" applyNumberFormat="0" applyProtection="0">
      <alignment horizontal="left" vertical="center" indent="1"/>
    </xf>
    <xf numFmtId="4" fontId="9" fillId="31" borderId="105" applyNumberFormat="0" applyProtection="0">
      <alignment horizontal="left" vertical="center" indent="1"/>
    </xf>
    <xf numFmtId="4" fontId="12" fillId="73" borderId="103" applyNumberFormat="0" applyProtection="0">
      <alignment horizontal="right" vertical="center"/>
    </xf>
    <xf numFmtId="4" fontId="12" fillId="75" borderId="103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14" fillId="7" borderId="113" applyNumberFormat="0" applyProtection="0">
      <alignment horizontal="left" vertical="top" indent="1"/>
    </xf>
    <xf numFmtId="0" fontId="9" fillId="4" borderId="92" applyNumberFormat="0">
      <protection locked="0"/>
    </xf>
    <xf numFmtId="4" fontId="12" fillId="74" borderId="103" applyNumberFormat="0" applyProtection="0">
      <alignment horizontal="right" vertical="center"/>
    </xf>
    <xf numFmtId="0" fontId="37" fillId="4" borderId="101" applyNumberFormat="0" applyAlignment="0" applyProtection="0"/>
    <xf numFmtId="4" fontId="12" fillId="72" borderId="113" applyNumberFormat="0" applyProtection="0">
      <alignment horizontal="right" vertical="center"/>
    </xf>
    <xf numFmtId="0" fontId="21" fillId="53" borderId="0" applyNumberFormat="0" applyBorder="0" applyAlignment="0" applyProtection="0"/>
    <xf numFmtId="0" fontId="9" fillId="34" borderId="112" applyNumberFormat="0" applyFont="0" applyAlignment="0" applyProtection="0"/>
    <xf numFmtId="4" fontId="11" fillId="69" borderId="113" applyNumberFormat="0" applyProtection="0">
      <alignment vertical="center"/>
    </xf>
    <xf numFmtId="0" fontId="9" fillId="70" borderId="96" applyNumberFormat="0" applyProtection="0">
      <alignment horizontal="left" vertical="center" indent="1"/>
    </xf>
    <xf numFmtId="4" fontId="180" fillId="86" borderId="105" applyNumberFormat="0" applyProtection="0">
      <alignment horizontal="left" vertical="center" indent="1"/>
    </xf>
    <xf numFmtId="4" fontId="19" fillId="2" borderId="104" applyNumberFormat="0" applyProtection="0">
      <alignment vertical="center"/>
    </xf>
    <xf numFmtId="4" fontId="12" fillId="76" borderId="103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34" fillId="4" borderId="110" applyNumberFormat="0" applyAlignment="0" applyProtection="0"/>
    <xf numFmtId="4" fontId="12" fillId="69" borderId="103" applyNumberFormat="0" applyProtection="0">
      <alignment horizontal="left" vertical="center" indent="1"/>
    </xf>
    <xf numFmtId="4" fontId="19" fillId="95" borderId="105" applyNumberFormat="0" applyProtection="0">
      <alignment horizontal="left" vertical="center" indent="1"/>
    </xf>
    <xf numFmtId="4" fontId="19" fillId="93" borderId="104" applyNumberFormat="0" applyProtection="0">
      <alignment horizontal="right" vertical="center"/>
    </xf>
    <xf numFmtId="0" fontId="9" fillId="81" borderId="96" applyNumberFormat="0" applyProtection="0">
      <alignment horizontal="left" vertical="top" indent="1"/>
    </xf>
    <xf numFmtId="4" fontId="12" fillId="71" borderId="113" applyNumberFormat="0" applyProtection="0">
      <alignment horizontal="right" vertical="center"/>
    </xf>
    <xf numFmtId="0" fontId="9" fillId="31" borderId="103" applyNumberFormat="0" applyProtection="0">
      <alignment horizontal="left" vertical="center" indent="1"/>
    </xf>
    <xf numFmtId="0" fontId="9" fillId="31" borderId="103" applyNumberFormat="0" applyProtection="0">
      <alignment horizontal="left" vertical="top" indent="1"/>
    </xf>
    <xf numFmtId="4" fontId="15" fillId="81" borderId="103" applyNumberFormat="0" applyProtection="0">
      <alignment vertical="center"/>
    </xf>
    <xf numFmtId="0" fontId="9" fillId="34" borderId="112" applyNumberFormat="0" applyFont="0" applyAlignment="0" applyProtection="0"/>
    <xf numFmtId="4" fontId="10" fillId="69" borderId="96" applyNumberFormat="0" applyProtection="0">
      <alignment vertical="center"/>
    </xf>
    <xf numFmtId="4" fontId="12" fillId="69" borderId="96" applyNumberFormat="0" applyProtection="0">
      <alignment horizontal="left" vertical="center" indent="1"/>
    </xf>
    <xf numFmtId="4" fontId="12" fillId="73" borderId="96" applyNumberFormat="0" applyProtection="0">
      <alignment horizontal="right" vertical="center"/>
    </xf>
    <xf numFmtId="4" fontId="12" fillId="74" borderId="96" applyNumberFormat="0" applyProtection="0">
      <alignment horizontal="right" vertical="center"/>
    </xf>
    <xf numFmtId="4" fontId="12" fillId="77" borderId="96" applyNumberFormat="0" applyProtection="0">
      <alignment horizontal="right" vertical="center"/>
    </xf>
    <xf numFmtId="0" fontId="21" fillId="52" borderId="0" applyNumberFormat="0" applyBorder="0" applyAlignment="0" applyProtection="0"/>
    <xf numFmtId="4" fontId="10" fillId="79" borderId="96" applyNumberFormat="0" applyProtection="0">
      <alignment horizontal="left" vertical="center" indent="1"/>
    </xf>
    <xf numFmtId="0" fontId="31" fillId="35" borderId="94" applyNumberFormat="0" applyAlignment="0" applyProtection="0"/>
    <xf numFmtId="0" fontId="9" fillId="14" borderId="96" applyNumberFormat="0" applyProtection="0">
      <alignment horizontal="left" vertical="center" indent="1"/>
    </xf>
    <xf numFmtId="4" fontId="19" fillId="29" borderId="97" applyNumberFormat="0" applyProtection="0">
      <alignment horizontal="right" vertical="center"/>
    </xf>
    <xf numFmtId="4" fontId="19" fillId="15" borderId="97" applyNumberFormat="0" applyProtection="0">
      <alignment horizontal="left" vertical="center" indent="1"/>
    </xf>
    <xf numFmtId="4" fontId="10" fillId="69" borderId="103" applyNumberFormat="0" applyProtection="0">
      <alignment vertical="center"/>
    </xf>
    <xf numFmtId="0" fontId="21" fillId="53" borderId="0" applyNumberFormat="0" applyBorder="0" applyAlignment="0" applyProtection="0"/>
    <xf numFmtId="4" fontId="12" fillId="68" borderId="96" applyNumberFormat="0" applyProtection="0">
      <alignment horizontal="right" vertical="center"/>
    </xf>
    <xf numFmtId="0" fontId="9" fillId="79" borderId="96" applyNumberFormat="0" applyProtection="0">
      <alignment horizontal="left" vertical="center" indent="1"/>
    </xf>
    <xf numFmtId="4" fontId="12" fillId="81" borderId="96" applyNumberFormat="0" applyProtection="0">
      <alignment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9" fillId="96" borderId="96" applyNumberFormat="0" applyProtection="0">
      <alignment horizontal="left" vertical="top" indent="1"/>
    </xf>
    <xf numFmtId="4" fontId="19" fillId="90" borderId="97" applyNumberFormat="0" applyProtection="0">
      <alignment horizontal="right" vertical="center"/>
    </xf>
    <xf numFmtId="4" fontId="19" fillId="89" borderId="97" applyNumberFormat="0" applyProtection="0">
      <alignment horizontal="right" vertical="center"/>
    </xf>
    <xf numFmtId="0" fontId="155" fillId="7" borderId="96" applyNumberFormat="0" applyProtection="0">
      <alignment horizontal="left" vertical="top" indent="1"/>
    </xf>
    <xf numFmtId="0" fontId="155" fillId="89" borderId="96" applyNumberFormat="0" applyProtection="0">
      <alignment horizontal="left" vertical="top" indent="1"/>
    </xf>
    <xf numFmtId="4" fontId="12" fillId="73" borderId="103" applyNumberFormat="0" applyProtection="0">
      <alignment horizontal="right" vertical="center"/>
    </xf>
    <xf numFmtId="0" fontId="14" fillId="42" borderId="103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34" fillId="44" borderId="110" applyNumberFormat="0" applyAlignment="0" applyProtection="0"/>
    <xf numFmtId="4" fontId="12" fillId="77" borderId="103" applyNumberFormat="0" applyProtection="0">
      <alignment horizontal="right" vertical="center"/>
    </xf>
    <xf numFmtId="4" fontId="178" fillId="69" borderId="97" applyNumberFormat="0" applyProtection="0">
      <alignment vertical="center"/>
    </xf>
    <xf numFmtId="0" fontId="9" fillId="4" borderId="92" applyNumberFormat="0">
      <protection locked="0"/>
    </xf>
    <xf numFmtId="0" fontId="9" fillId="96" borderId="103" applyNumberFormat="0" applyProtection="0">
      <alignment horizontal="left" vertical="top" indent="1"/>
    </xf>
    <xf numFmtId="0" fontId="9" fillId="80" borderId="96" applyNumberFormat="0" applyProtection="0">
      <alignment horizontal="left" vertical="top" indent="1"/>
    </xf>
    <xf numFmtId="4" fontId="12" fillId="68" borderId="113" applyNumberFormat="0" applyProtection="0">
      <alignment horizontal="right" vertical="center"/>
    </xf>
    <xf numFmtId="4" fontId="19" fillId="10" borderId="105" applyNumberFormat="0" applyProtection="0">
      <alignment horizontal="right" vertical="center"/>
    </xf>
    <xf numFmtId="4" fontId="19" fillId="36" borderId="104" applyNumberFormat="0" applyProtection="0">
      <alignment horizontal="right" vertical="center"/>
    </xf>
    <xf numFmtId="4" fontId="12" fillId="61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79" borderId="113" applyNumberFormat="0" applyProtection="0">
      <alignment horizontal="left" vertical="center" indent="1"/>
    </xf>
    <xf numFmtId="0" fontId="9" fillId="70" borderId="113" applyNumberFormat="0" applyProtection="0">
      <alignment horizontal="left" vertical="top" indent="1"/>
    </xf>
    <xf numFmtId="4" fontId="12" fillId="68" borderId="103" applyNumberFormat="0" applyProtection="0">
      <alignment horizontal="right" vertical="center"/>
    </xf>
    <xf numFmtId="4" fontId="12" fillId="79" borderId="103" applyNumberFormat="0" applyProtection="0">
      <alignment horizontal="right" vertical="center"/>
    </xf>
    <xf numFmtId="0" fontId="21" fillId="53" borderId="0" applyNumberFormat="0" applyBorder="0" applyAlignment="0" applyProtection="0"/>
    <xf numFmtId="4" fontId="12" fillId="79" borderId="96" applyNumberFormat="0" applyProtection="0">
      <alignment horizontal="right" vertical="center"/>
    </xf>
    <xf numFmtId="0" fontId="21" fillId="15" borderId="0" applyNumberFormat="0" applyBorder="0" applyAlignment="0" applyProtection="0"/>
    <xf numFmtId="0" fontId="9" fillId="80" borderId="96" applyNumberFormat="0" applyProtection="0">
      <alignment horizontal="left" vertical="center" indent="1"/>
    </xf>
    <xf numFmtId="0" fontId="9" fillId="89" borderId="96" applyNumberFormat="0" applyProtection="0">
      <alignment horizontal="left" vertical="top" indent="1"/>
    </xf>
    <xf numFmtId="0" fontId="9" fillId="4" borderId="99" applyNumberFormat="0">
      <protection locked="0"/>
    </xf>
    <xf numFmtId="0" fontId="21" fillId="52" borderId="0" applyNumberFormat="0" applyBorder="0" applyAlignment="0" applyProtection="0"/>
    <xf numFmtId="4" fontId="10" fillId="79" borderId="107" applyNumberFormat="0" applyProtection="0">
      <alignment horizontal="left" vertical="center" indent="1"/>
    </xf>
    <xf numFmtId="0" fontId="31" fillId="35" borderId="97" applyNumberFormat="0" applyAlignment="0" applyProtection="0"/>
    <xf numFmtId="0" fontId="9" fillId="89" borderId="96" applyNumberFormat="0" applyProtection="0">
      <alignment horizontal="left" vertical="center" indent="1"/>
    </xf>
    <xf numFmtId="4" fontId="12" fillId="81" borderId="113" applyNumberFormat="0" applyProtection="0">
      <alignment horizontal="right" vertical="center"/>
    </xf>
    <xf numFmtId="4" fontId="12" fillId="72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4" borderId="99" applyNumberFormat="0">
      <protection locked="0"/>
    </xf>
    <xf numFmtId="0" fontId="9" fillId="14" borderId="103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4" fontId="17" fillId="80" borderId="100" applyNumberFormat="0" applyProtection="0">
      <alignment horizontal="left" vertical="center" indent="1"/>
    </xf>
    <xf numFmtId="4" fontId="17" fillId="80" borderId="100" applyNumberFormat="0" applyProtection="0">
      <alignment horizontal="left" vertical="center" indent="1"/>
    </xf>
    <xf numFmtId="0" fontId="9" fillId="0" borderId="0"/>
    <xf numFmtId="0" fontId="9" fillId="14" borderId="103" applyNumberFormat="0" applyProtection="0">
      <alignment horizontal="left" vertical="center" indent="1"/>
    </xf>
    <xf numFmtId="4" fontId="155" fillId="12" borderId="103" applyNumberFormat="0" applyProtection="0">
      <alignment horizontal="left" vertical="center" indent="1"/>
    </xf>
    <xf numFmtId="4" fontId="178" fillId="41" borderId="104" applyNumberFormat="0" applyProtection="0">
      <alignment horizontal="right" vertical="center"/>
    </xf>
    <xf numFmtId="4" fontId="181" fillId="4" borderId="104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0" fontId="9" fillId="0" borderId="0"/>
    <xf numFmtId="0" fontId="24" fillId="44" borderId="101" applyNumberFormat="0" applyAlignment="0" applyProtection="0"/>
    <xf numFmtId="0" fontId="9" fillId="34" borderId="112" applyNumberFormat="0" applyFont="0" applyAlignment="0" applyProtection="0"/>
    <xf numFmtId="4" fontId="12" fillId="69" borderId="113" applyNumberFormat="0" applyProtection="0">
      <alignment horizontal="left" vertical="center" indent="1"/>
    </xf>
    <xf numFmtId="0" fontId="39" fillId="5" borderId="101" applyNumberFormat="0" applyAlignment="0" applyProtection="0"/>
    <xf numFmtId="4" fontId="19" fillId="69" borderId="104" applyNumberFormat="0" applyProtection="0">
      <alignment horizontal="left" vertical="center" indent="1"/>
    </xf>
    <xf numFmtId="4" fontId="12" fillId="76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0" fillId="79" borderId="10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2" fillId="74" borderId="113" applyNumberFormat="0" applyProtection="0">
      <alignment horizontal="right" vertical="center"/>
    </xf>
    <xf numFmtId="0" fontId="21" fillId="15" borderId="0" applyNumberFormat="0" applyBorder="0" applyAlignment="0" applyProtection="0"/>
    <xf numFmtId="0" fontId="9" fillId="34" borderId="102" applyNumberFormat="0" applyFont="0" applyAlignment="0" applyProtection="0"/>
    <xf numFmtId="0" fontId="9" fillId="89" borderId="10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0" fillId="69" borderId="113" applyNumberFormat="0" applyProtection="0">
      <alignment vertical="center"/>
    </xf>
    <xf numFmtId="4" fontId="19" fillId="39" borderId="104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0" fontId="9" fillId="0" borderId="0"/>
    <xf numFmtId="0" fontId="21" fillId="53" borderId="0" applyNumberFormat="0" applyBorder="0" applyAlignment="0" applyProtection="0"/>
    <xf numFmtId="4" fontId="12" fillId="71" borderId="113" applyNumberFormat="0" applyProtection="0">
      <alignment horizontal="right" vertical="center"/>
    </xf>
    <xf numFmtId="0" fontId="21" fillId="52" borderId="0" applyNumberFormat="0" applyBorder="0" applyAlignment="0" applyProtection="0"/>
    <xf numFmtId="4" fontId="12" fillId="74" borderId="113" applyNumberFormat="0" applyProtection="0">
      <alignment horizontal="right" vertical="center"/>
    </xf>
    <xf numFmtId="0" fontId="9" fillId="14" borderId="113" applyNumberFormat="0" applyProtection="0">
      <alignment horizontal="left" vertical="top" indent="1"/>
    </xf>
    <xf numFmtId="0" fontId="9" fillId="81" borderId="103" applyNumberFormat="0" applyProtection="0">
      <alignment horizontal="left" vertical="top" indent="1"/>
    </xf>
    <xf numFmtId="0" fontId="9" fillId="79" borderId="103" applyNumberFormat="0" applyProtection="0">
      <alignment horizontal="left" vertical="top" indent="1"/>
    </xf>
    <xf numFmtId="0" fontId="9" fillId="70" borderId="103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31" fillId="35" borderId="101" applyNumberFormat="0" applyAlignment="0" applyProtection="0"/>
    <xf numFmtId="0" fontId="13" fillId="2" borderId="103" applyNumberFormat="0" applyProtection="0">
      <alignment horizontal="left" vertical="top" indent="1"/>
    </xf>
    <xf numFmtId="4" fontId="12" fillId="75" borderId="103" applyNumberFormat="0" applyProtection="0">
      <alignment horizontal="right" vertical="center"/>
    </xf>
    <xf numFmtId="4" fontId="44" fillId="79" borderId="103" applyNumberFormat="0" applyProtection="0">
      <alignment horizontal="left" vertical="center" wrapText="1"/>
    </xf>
    <xf numFmtId="4" fontId="10" fillId="79" borderId="103" applyNumberFormat="0" applyProtection="0">
      <alignment horizontal="left" vertical="center" indent="1"/>
    </xf>
    <xf numFmtId="0" fontId="21" fillId="15" borderId="0" applyNumberFormat="0" applyBorder="0" applyAlignment="0" applyProtection="0"/>
    <xf numFmtId="4" fontId="19" fillId="29" borderId="104" applyNumberFormat="0" applyProtection="0">
      <alignment horizontal="right" vertical="center"/>
    </xf>
    <xf numFmtId="4" fontId="19" fillId="15" borderId="104" applyNumberFormat="0" applyProtection="0">
      <alignment horizontal="left" vertical="center" indent="1"/>
    </xf>
    <xf numFmtId="4" fontId="12" fillId="79" borderId="113" applyNumberFormat="0" applyProtection="0">
      <alignment horizontal="right" vertical="center"/>
    </xf>
    <xf numFmtId="0" fontId="14" fillId="7" borderId="103" applyNumberFormat="0" applyProtection="0">
      <alignment horizontal="left" vertical="top" indent="1"/>
    </xf>
    <xf numFmtId="0" fontId="9" fillId="81" borderId="113" applyNumberFormat="0" applyProtection="0">
      <alignment horizontal="left" vertical="center" indent="1"/>
    </xf>
    <xf numFmtId="4" fontId="12" fillId="72" borderId="103" applyNumberFormat="0" applyProtection="0">
      <alignment horizontal="right" vertical="center"/>
    </xf>
    <xf numFmtId="0" fontId="9" fillId="14" borderId="113" applyNumberFormat="0" applyProtection="0">
      <alignment horizontal="left" vertical="top" indent="1"/>
    </xf>
    <xf numFmtId="0" fontId="14" fillId="80" borderId="103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9" fillId="14" borderId="103" applyNumberFormat="0" applyProtection="0">
      <alignment horizontal="left" vertical="top" indent="1"/>
    </xf>
    <xf numFmtId="4" fontId="19" fillId="90" borderId="104" applyNumberFormat="0" applyProtection="0">
      <alignment horizontal="right" vertical="center"/>
    </xf>
    <xf numFmtId="4" fontId="155" fillId="7" borderId="103" applyNumberFormat="0" applyProtection="0">
      <alignment vertical="center"/>
    </xf>
    <xf numFmtId="0" fontId="155" fillId="7" borderId="103" applyNumberFormat="0" applyProtection="0">
      <alignment horizontal="left" vertical="top" indent="1"/>
    </xf>
    <xf numFmtId="0" fontId="155" fillId="89" borderId="103" applyNumberFormat="0" applyProtection="0">
      <alignment horizontal="left" vertical="top" indent="1"/>
    </xf>
    <xf numFmtId="0" fontId="9" fillId="34" borderId="102" applyNumberFormat="0" applyFont="0" applyAlignment="0" applyProtection="0"/>
    <xf numFmtId="4" fontId="178" fillId="69" borderId="104" applyNumberFormat="0" applyProtection="0">
      <alignment vertical="center"/>
    </xf>
    <xf numFmtId="0" fontId="9" fillId="31" borderId="103" applyNumberFormat="0" applyProtection="0">
      <alignment horizontal="left" vertical="top" indent="1"/>
    </xf>
    <xf numFmtId="4" fontId="10" fillId="79" borderId="107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4" fontId="12" fillId="79" borderId="113" applyNumberFormat="0" applyProtection="0">
      <alignment horizontal="right" vertical="center"/>
    </xf>
    <xf numFmtId="0" fontId="24" fillId="44" borderId="111" applyNumberFormat="0" applyAlignment="0" applyProtection="0"/>
    <xf numFmtId="4" fontId="10" fillId="69" borderId="113" applyNumberFormat="0" applyProtection="0">
      <alignment vertical="center"/>
    </xf>
    <xf numFmtId="0" fontId="9" fillId="70" borderId="103" applyNumberFormat="0" applyProtection="0">
      <alignment horizontal="left" vertical="center" indent="1"/>
    </xf>
    <xf numFmtId="0" fontId="9" fillId="79" borderId="103" applyNumberFormat="0" applyProtection="0">
      <alignment horizontal="left" vertical="center" indent="1"/>
    </xf>
    <xf numFmtId="4" fontId="12" fillId="79" borderId="103" applyNumberFormat="0" applyProtection="0">
      <alignment horizontal="right" vertical="center"/>
    </xf>
    <xf numFmtId="0" fontId="9" fillId="80" borderId="103" applyNumberFormat="0" applyProtection="0">
      <alignment horizontal="left" vertical="top" indent="1"/>
    </xf>
    <xf numFmtId="0" fontId="19" fillId="34" borderId="104" applyNumberFormat="0" applyFont="0" applyAlignment="0" applyProtection="0"/>
    <xf numFmtId="0" fontId="9" fillId="96" borderId="103" applyNumberFormat="0" applyProtection="0">
      <alignment horizontal="left" vertical="center" indent="1"/>
    </xf>
    <xf numFmtId="0" fontId="9" fillId="0" borderId="0"/>
    <xf numFmtId="4" fontId="12" fillId="75" borderId="113" applyNumberFormat="0" applyProtection="0">
      <alignment horizontal="right" vertical="center"/>
    </xf>
    <xf numFmtId="0" fontId="26" fillId="0" borderId="108" applyNumberFormat="0" applyFill="0" applyAlignment="0" applyProtection="0"/>
    <xf numFmtId="4" fontId="12" fillId="75" borderId="113" applyNumberFormat="0" applyProtection="0">
      <alignment horizontal="right" vertical="center"/>
    </xf>
    <xf numFmtId="4" fontId="12" fillId="81" borderId="113" applyNumberFormat="0" applyProtection="0">
      <alignment vertical="center"/>
    </xf>
    <xf numFmtId="4" fontId="44" fillId="79" borderId="113" applyNumberFormat="0" applyProtection="0">
      <alignment horizontal="left" vertical="center" wrapText="1"/>
    </xf>
    <xf numFmtId="0" fontId="9" fillId="96" borderId="113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7" fillId="80" borderId="107" applyNumberFormat="0" applyProtection="0">
      <alignment horizontal="left" vertical="center" indent="1"/>
    </xf>
    <xf numFmtId="4" fontId="17" fillId="80" borderId="107" applyNumberFormat="0" applyProtection="0">
      <alignment horizontal="left" vertical="center" indent="1"/>
    </xf>
    <xf numFmtId="0" fontId="21" fillId="15" borderId="0" applyNumberFormat="0" applyBorder="0" applyAlignment="0" applyProtection="0"/>
    <xf numFmtId="0" fontId="9" fillId="89" borderId="113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0" fontId="9" fillId="14" borderId="113" applyNumberFormat="0" applyProtection="0">
      <alignment horizontal="left" vertical="center" indent="1"/>
    </xf>
    <xf numFmtId="0" fontId="37" fillId="4" borderId="111" applyNumberFormat="0" applyAlignment="0" applyProtection="0"/>
    <xf numFmtId="4" fontId="155" fillId="7" borderId="113" applyNumberFormat="0" applyProtection="0">
      <alignment vertical="center"/>
    </xf>
    <xf numFmtId="0" fontId="155" fillId="7" borderId="113" applyNumberFormat="0" applyProtection="0">
      <alignment horizontal="left" vertical="top" indent="1"/>
    </xf>
    <xf numFmtId="0" fontId="155" fillId="89" borderId="113" applyNumberFormat="0" applyProtection="0">
      <alignment horizontal="left" vertical="top" indent="1"/>
    </xf>
    <xf numFmtId="0" fontId="26" fillId="0" borderId="108" applyNumberFormat="0" applyFill="0" applyAlignment="0" applyProtection="0"/>
    <xf numFmtId="0" fontId="39" fillId="5" borderId="111" applyNumberFormat="0" applyAlignment="0" applyProtection="0"/>
    <xf numFmtId="0" fontId="69" fillId="31" borderId="109" applyBorder="0"/>
    <xf numFmtId="0" fontId="14" fillId="42" borderId="11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5" fillId="81" borderId="113" applyNumberFormat="0" applyProtection="0">
      <alignment horizontal="right" vertical="center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52" borderId="0" applyNumberFormat="0" applyBorder="0" applyAlignment="0" applyProtection="0"/>
    <xf numFmtId="0" fontId="9" fillId="31" borderId="113" applyNumberFormat="0" applyProtection="0">
      <alignment horizontal="left" vertical="top" indent="1"/>
    </xf>
    <xf numFmtId="4" fontId="15" fillId="81" borderId="113" applyNumberFormat="0" applyProtection="0">
      <alignment vertical="center"/>
    </xf>
    <xf numFmtId="0" fontId="21" fillId="15" borderId="0" applyNumberFormat="0" applyBorder="0" applyAlignment="0" applyProtection="0"/>
    <xf numFmtId="0" fontId="9" fillId="81" borderId="113" applyNumberFormat="0" applyProtection="0">
      <alignment horizontal="left" vertical="top" indent="1"/>
    </xf>
    <xf numFmtId="4" fontId="12" fillId="61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0" fontId="9" fillId="96" borderId="113" applyNumberFormat="0" applyProtection="0">
      <alignment horizontal="left" vertical="top" indent="1"/>
    </xf>
    <xf numFmtId="4" fontId="12" fillId="81" borderId="113" applyNumberFormat="0" applyProtection="0">
      <alignment horizontal="right" vertical="center"/>
    </xf>
    <xf numFmtId="0" fontId="9" fillId="96" borderId="113" applyNumberFormat="0" applyProtection="0">
      <alignment horizontal="left" vertical="top" indent="1"/>
    </xf>
    <xf numFmtId="4" fontId="178" fillId="42" borderId="106" applyNumberFormat="0" applyProtection="0">
      <alignment vertical="center"/>
    </xf>
    <xf numFmtId="0" fontId="9" fillId="4" borderId="106" applyNumberFormat="0">
      <protection locked="0"/>
    </xf>
    <xf numFmtId="0" fontId="9" fillId="7" borderId="112" applyNumberFormat="0" applyFont="0" applyAlignment="0" applyProtection="0"/>
    <xf numFmtId="0" fontId="34" fillId="4" borderId="110" applyNumberFormat="0" applyAlignment="0" applyProtection="0"/>
    <xf numFmtId="4" fontId="15" fillId="81" borderId="113" applyNumberFormat="0" applyProtection="0">
      <alignment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4" fontId="10" fillId="79" borderId="117" applyNumberFormat="0" applyProtection="0">
      <alignment horizontal="left" vertical="center" indent="1"/>
    </xf>
    <xf numFmtId="4" fontId="155" fillId="12" borderId="113" applyNumberFormat="0" applyProtection="0">
      <alignment horizontal="left" vertical="center" indent="1"/>
    </xf>
    <xf numFmtId="0" fontId="21" fillId="53" borderId="0" applyNumberFormat="0" applyBorder="0" applyAlignment="0" applyProtection="0"/>
    <xf numFmtId="0" fontId="26" fillId="0" borderId="108" applyNumberFormat="0" applyFill="0" applyAlignment="0" applyProtection="0"/>
    <xf numFmtId="0" fontId="31" fillId="35" borderId="111" applyNumberFormat="0" applyAlignment="0" applyProtection="0"/>
    <xf numFmtId="0" fontId="9" fillId="0" borderId="0"/>
    <xf numFmtId="0" fontId="34" fillId="44" borderId="110" applyNumberFormat="0" applyAlignment="0" applyProtection="0"/>
    <xf numFmtId="0" fontId="34" fillId="4" borderId="110" applyNumberFormat="0" applyAlignment="0" applyProtection="0"/>
    <xf numFmtId="0" fontId="179" fillId="2" borderId="113" applyNumberFormat="0" applyProtection="0">
      <alignment horizontal="left" vertical="top" indent="1"/>
    </xf>
    <xf numFmtId="0" fontId="31" fillId="35" borderId="111" applyNumberFormat="0" applyAlignment="0" applyProtection="0"/>
    <xf numFmtId="0" fontId="34" fillId="104" borderId="110" applyNumberFormat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9" fillId="0" borderId="0"/>
    <xf numFmtId="0" fontId="9" fillId="31" borderId="113" applyNumberFormat="0" applyProtection="0">
      <alignment horizontal="left" vertical="center" indent="1"/>
    </xf>
    <xf numFmtId="0" fontId="9" fillId="0" borderId="0"/>
    <xf numFmtId="0" fontId="9" fillId="4" borderId="116" applyNumberFormat="0">
      <protection locked="0"/>
    </xf>
    <xf numFmtId="4" fontId="17" fillId="80" borderId="117" applyNumberFormat="0" applyProtection="0">
      <alignment horizontal="left" vertical="center" indent="1"/>
    </xf>
    <xf numFmtId="0" fontId="9" fillId="96" borderId="113" applyNumberFormat="0" applyProtection="0">
      <alignment horizontal="left" vertical="center" indent="1"/>
    </xf>
    <xf numFmtId="4" fontId="17" fillId="80" borderId="117" applyNumberFormat="0" applyProtection="0">
      <alignment horizontal="left" vertical="center" indent="1"/>
    </xf>
    <xf numFmtId="0" fontId="9" fillId="80" borderId="113" applyNumberFormat="0" applyProtection="0">
      <alignment horizontal="left" vertical="top" indent="1"/>
    </xf>
    <xf numFmtId="0" fontId="21" fillId="53" borderId="0" applyNumberFormat="0" applyBorder="0" applyAlignment="0" applyProtection="0"/>
    <xf numFmtId="0" fontId="9" fillId="79" borderId="113" applyNumberFormat="0" applyProtection="0">
      <alignment horizontal="left" vertical="top" indent="1"/>
    </xf>
    <xf numFmtId="0" fontId="176" fillId="104" borderId="114" applyNumberFormat="0" applyAlignment="0" applyProtection="0"/>
    <xf numFmtId="0" fontId="21" fillId="15" borderId="0" applyNumberFormat="0" applyBorder="0" applyAlignment="0" applyProtection="0"/>
    <xf numFmtId="4" fontId="10" fillId="79" borderId="117" applyNumberFormat="0" applyProtection="0">
      <alignment horizontal="left" vertical="center" indent="1"/>
    </xf>
    <xf numFmtId="0" fontId="31" fillId="35" borderId="114" applyNumberFormat="0" applyAlignment="0" applyProtection="0"/>
    <xf numFmtId="0" fontId="19" fillId="34" borderId="114" applyNumberFormat="0" applyFont="0" applyAlignment="0" applyProtection="0"/>
    <xf numFmtId="4" fontId="19" fillId="2" borderId="114" applyNumberFormat="0" applyProtection="0">
      <alignment vertical="center"/>
    </xf>
    <xf numFmtId="4" fontId="178" fillId="69" borderId="114" applyNumberFormat="0" applyProtection="0">
      <alignment vertical="center"/>
    </xf>
    <xf numFmtId="4" fontId="19" fillId="69" borderId="114" applyNumberFormat="0" applyProtection="0">
      <alignment horizontal="left" vertical="center" indent="1"/>
    </xf>
    <xf numFmtId="4" fontId="19" fillId="15" borderId="114" applyNumberFormat="0" applyProtection="0">
      <alignment horizontal="left" vertical="center" indent="1"/>
    </xf>
    <xf numFmtId="4" fontId="19" fillId="39" borderId="114" applyNumberFormat="0" applyProtection="0">
      <alignment horizontal="right" vertical="center"/>
    </xf>
    <xf numFmtId="4" fontId="19" fillId="111" borderId="114" applyNumberFormat="0" applyProtection="0">
      <alignment horizontal="right" vertical="center"/>
    </xf>
    <xf numFmtId="4" fontId="19" fillId="10" borderId="115" applyNumberFormat="0" applyProtection="0">
      <alignment horizontal="right" vertical="center"/>
    </xf>
    <xf numFmtId="4" fontId="19" fillId="92" borderId="114" applyNumberFormat="0" applyProtection="0">
      <alignment horizontal="right" vertical="center"/>
    </xf>
    <xf numFmtId="4" fontId="19" fillId="93" borderId="114" applyNumberFormat="0" applyProtection="0">
      <alignment horizontal="right" vertical="center"/>
    </xf>
    <xf numFmtId="4" fontId="19" fillId="36" borderId="114" applyNumberFormat="0" applyProtection="0">
      <alignment horizontal="right" vertical="center"/>
    </xf>
    <xf numFmtId="4" fontId="19" fillId="29" borderId="114" applyNumberFormat="0" applyProtection="0">
      <alignment horizontal="right" vertical="center"/>
    </xf>
    <xf numFmtId="4" fontId="19" fillId="90" borderId="114" applyNumberFormat="0" applyProtection="0">
      <alignment horizontal="right" vertical="center"/>
    </xf>
    <xf numFmtId="4" fontId="19" fillId="94" borderId="114" applyNumberFormat="0" applyProtection="0">
      <alignment horizontal="right" vertical="center"/>
    </xf>
    <xf numFmtId="4" fontId="19" fillId="95" borderId="115" applyNumberFormat="0" applyProtection="0">
      <alignment horizontal="left" vertical="center" indent="1"/>
    </xf>
    <xf numFmtId="4" fontId="9" fillId="31" borderId="115" applyNumberFormat="0" applyProtection="0">
      <alignment horizontal="left" vertical="center" indent="1"/>
    </xf>
    <xf numFmtId="4" fontId="19" fillId="89" borderId="114" applyNumberFormat="0" applyProtection="0">
      <alignment horizontal="right" vertical="center"/>
    </xf>
    <xf numFmtId="0" fontId="9" fillId="70" borderId="113" applyNumberFormat="0" applyProtection="0">
      <alignment horizontal="left" vertical="center" indent="1"/>
    </xf>
    <xf numFmtId="4" fontId="19" fillId="0" borderId="114" applyNumberFormat="0" applyProtection="0">
      <alignment horizontal="right" vertical="center"/>
    </xf>
    <xf numFmtId="4" fontId="178" fillId="41" borderId="114" applyNumberFormat="0" applyProtection="0">
      <alignment horizontal="right" vertical="center"/>
    </xf>
    <xf numFmtId="4" fontId="19" fillId="15" borderId="114" applyNumberFormat="0" applyProtection="0">
      <alignment horizontal="left" vertical="center" indent="1"/>
    </xf>
    <xf numFmtId="0" fontId="21" fillId="15" borderId="0" applyNumberFormat="0" applyBorder="0" applyAlignment="0" applyProtection="0"/>
    <xf numFmtId="4" fontId="180" fillId="86" borderId="115" applyNumberFormat="0" applyProtection="0">
      <alignment horizontal="left" vertical="center" indent="1"/>
    </xf>
    <xf numFmtId="4" fontId="181" fillId="4" borderId="114" applyNumberFormat="0" applyProtection="0">
      <alignment horizontal="right" vertical="center"/>
    </xf>
    <xf numFmtId="0" fontId="9" fillId="0" borderId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2" fillId="89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4" fillId="4" borderId="111" applyNumberFormat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71" fillId="53" borderId="0" applyNumberFormat="0" applyBorder="0" applyAlignment="0" applyProtection="0"/>
    <xf numFmtId="0" fontId="31" fillId="35" borderId="111" applyNumberFormat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7" fillId="0" borderId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0" fontId="182" fillId="112" borderId="17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9" fillId="70" borderId="168" applyNumberFormat="0" applyProtection="0">
      <alignment horizontal="left" vertical="top" indent="1"/>
    </xf>
    <xf numFmtId="0" fontId="31" fillId="35" borderId="166" applyNumberFormat="0" applyAlignment="0" applyProtection="0"/>
    <xf numFmtId="4" fontId="12" fillId="77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4" borderId="163" applyNumberFormat="0">
      <protection locked="0"/>
    </xf>
    <xf numFmtId="4" fontId="12" fillId="77" borderId="168" applyNumberFormat="0" applyProtection="0">
      <alignment horizontal="right" vertical="center"/>
    </xf>
    <xf numFmtId="0" fontId="9" fillId="96" borderId="168" applyNumberFormat="0" applyProtection="0">
      <alignment horizontal="left" vertical="center" inden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2" fillId="75" borderId="168" applyNumberFormat="0" applyProtection="0">
      <alignment horizontal="right"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2" fillId="76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4" fontId="59" fillId="77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0" fontId="14" fillId="42" borderId="168" applyNumberFormat="0" applyProtection="0">
      <alignment horizontal="left" vertical="top" indent="1"/>
    </xf>
    <xf numFmtId="0" fontId="13" fillId="2" borderId="168" applyNumberFormat="0" applyProtection="0">
      <alignment horizontal="left" vertical="top" indent="1"/>
    </xf>
    <xf numFmtId="4" fontId="12" fillId="81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12" fillId="77" borderId="168" applyNumberFormat="0" applyProtection="0">
      <alignment horizontal="right" vertical="center"/>
    </xf>
    <xf numFmtId="0" fontId="4" fillId="0" borderId="0"/>
    <xf numFmtId="4" fontId="155" fillId="12" borderId="168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96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9" fillId="34" borderId="167" applyNumberFormat="0" applyFont="0" applyAlignment="0" applyProtection="0"/>
    <xf numFmtId="4" fontId="14" fillId="42" borderId="172" applyNumberFormat="0" applyProtection="0">
      <alignment horizontal="left" vertical="center" indent="1"/>
    </xf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265" fontId="9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265" fontId="9" fillId="0" borderId="0" applyFont="0" applyFill="0" applyBorder="0" applyAlignment="0" applyProtection="0"/>
    <xf numFmtId="0" fontId="37" fillId="4" borderId="111" applyNumberFormat="0" applyAlignment="0" applyProtection="0"/>
    <xf numFmtId="0" fontId="34" fillId="4" borderId="110" applyNumberFormat="0" applyAlignment="0" applyProtection="0"/>
    <xf numFmtId="0" fontId="13" fillId="69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70" borderId="113" applyNumberFormat="0" applyProtection="0">
      <alignment horizontal="left" vertical="center" indent="1"/>
    </xf>
    <xf numFmtId="0" fontId="9" fillId="70" borderId="113" applyNumberFormat="0" applyProtection="0">
      <alignment horizontal="left" vertical="top" indent="1"/>
    </xf>
    <xf numFmtId="0" fontId="9" fillId="80" borderId="113" applyNumberFormat="0" applyProtection="0">
      <alignment horizontal="left" vertical="top" indent="1"/>
    </xf>
    <xf numFmtId="0" fontId="9" fillId="79" borderId="113" applyNumberFormat="0" applyProtection="0">
      <alignment horizontal="left" vertical="top" indent="1"/>
    </xf>
    <xf numFmtId="0" fontId="9" fillId="81" borderId="113" applyNumberFormat="0" applyProtection="0">
      <alignment horizontal="left" vertical="center" indent="1"/>
    </xf>
    <xf numFmtId="0" fontId="9" fillId="81" borderId="113" applyNumberFormat="0" applyProtection="0">
      <alignment horizontal="left" vertical="top" indent="1"/>
    </xf>
    <xf numFmtId="0" fontId="14" fillId="42" borderId="113" applyNumberFormat="0" applyProtection="0">
      <alignment horizontal="left" vertical="top" indent="1"/>
    </xf>
    <xf numFmtId="4" fontId="44" fillId="79" borderId="113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35" borderId="111" applyNumberFormat="0" applyAlignment="0" applyProtection="0"/>
    <xf numFmtId="0" fontId="9" fillId="34" borderId="112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4" fillId="44" borderId="110" applyNumberFormat="0" applyAlignment="0" applyProtection="0"/>
    <xf numFmtId="0" fontId="34" fillId="4" borderId="110" applyNumberFormat="0" applyAlignment="0" applyProtection="0"/>
    <xf numFmtId="0" fontId="4" fillId="0" borderId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193" fillId="0" borderId="0"/>
    <xf numFmtId="0" fontId="4" fillId="0" borderId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29" fillId="0" borderId="22" applyNumberFormat="0" applyFill="0" applyAlignment="0" applyProtection="0"/>
    <xf numFmtId="0" fontId="32" fillId="0" borderId="29" applyNumberFormat="0" applyFill="0" applyAlignment="0" applyProtection="0"/>
    <xf numFmtId="0" fontId="33" fillId="35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" fontId="9" fillId="31" borderId="115" applyNumberFormat="0" applyProtection="0">
      <alignment horizontal="left" vertical="center" indent="1"/>
    </xf>
    <xf numFmtId="4" fontId="19" fillId="96" borderId="115" applyNumberFormat="0" applyProtection="0">
      <alignment horizontal="left" vertical="center" indent="1"/>
    </xf>
    <xf numFmtId="4" fontId="19" fillId="89" borderId="115" applyNumberFormat="0" applyProtection="0">
      <alignment horizontal="left" vertical="center" indent="1"/>
    </xf>
    <xf numFmtId="0" fontId="19" fillId="12" borderId="114" applyNumberFormat="0" applyProtection="0">
      <alignment horizontal="left" vertical="center" indent="1"/>
    </xf>
    <xf numFmtId="0" fontId="19" fillId="31" borderId="113" applyNumberFormat="0" applyProtection="0">
      <alignment horizontal="left" vertical="top" indent="1"/>
    </xf>
    <xf numFmtId="0" fontId="19" fillId="91" borderId="114" applyNumberFormat="0" applyProtection="0">
      <alignment horizontal="left" vertical="center" indent="1"/>
    </xf>
    <xf numFmtId="0" fontId="19" fillId="89" borderId="113" applyNumberFormat="0" applyProtection="0">
      <alignment horizontal="left" vertical="top" indent="1"/>
    </xf>
    <xf numFmtId="0" fontId="19" fillId="14" borderId="114" applyNumberFormat="0" applyProtection="0">
      <alignment horizontal="left" vertical="center" indent="1"/>
    </xf>
    <xf numFmtId="0" fontId="19" fillId="14" borderId="113" applyNumberFormat="0" applyProtection="0">
      <alignment horizontal="left" vertical="top" indent="1"/>
    </xf>
    <xf numFmtId="0" fontId="19" fillId="96" borderId="114" applyNumberFormat="0" applyProtection="0">
      <alignment horizontal="left" vertical="center" indent="1"/>
    </xf>
    <xf numFmtId="0" fontId="19" fillId="96" borderId="113" applyNumberFormat="0" applyProtection="0">
      <alignment horizontal="left" vertical="top" indent="1"/>
    </xf>
    <xf numFmtId="0" fontId="19" fillId="4" borderId="123" applyNumberFormat="0">
      <protection locked="0"/>
    </xf>
    <xf numFmtId="0" fontId="4" fillId="0" borderId="0"/>
    <xf numFmtId="0" fontId="9" fillId="0" borderId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4" fontId="12" fillId="61" borderId="168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4" fontId="19" fillId="95" borderId="171" applyNumberFormat="0" applyProtection="0">
      <alignment horizontal="left" vertical="center" indent="1"/>
    </xf>
    <xf numFmtId="0" fontId="40" fillId="16" borderId="0" applyNumberFormat="0" applyBorder="0" applyAlignment="0" applyProtection="0"/>
    <xf numFmtId="0" fontId="9" fillId="0" borderId="0"/>
    <xf numFmtId="0" fontId="13" fillId="69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70" borderId="113" applyNumberFormat="0" applyProtection="0">
      <alignment horizontal="left" vertical="center" indent="1"/>
    </xf>
    <xf numFmtId="0" fontId="9" fillId="70" borderId="113" applyNumberFormat="0" applyProtection="0">
      <alignment horizontal="left" vertical="top" indent="1"/>
    </xf>
    <xf numFmtId="0" fontId="9" fillId="80" borderId="113" applyNumberFormat="0" applyProtection="0">
      <alignment horizontal="left" vertical="top" indent="1"/>
    </xf>
    <xf numFmtId="0" fontId="9" fillId="79" borderId="113" applyNumberFormat="0" applyProtection="0">
      <alignment horizontal="left" vertical="top" indent="1"/>
    </xf>
    <xf numFmtId="0" fontId="9" fillId="81" borderId="113" applyNumberFormat="0" applyProtection="0">
      <alignment horizontal="left" vertical="center" indent="1"/>
    </xf>
    <xf numFmtId="0" fontId="9" fillId="81" borderId="113" applyNumberFormat="0" applyProtection="0">
      <alignment horizontal="left" vertical="top" indent="1"/>
    </xf>
    <xf numFmtId="0" fontId="9" fillId="4" borderId="116" applyNumberFormat="0">
      <protection locked="0"/>
    </xf>
    <xf numFmtId="0" fontId="14" fillId="42" borderId="113" applyNumberFormat="0" applyProtection="0">
      <alignment horizontal="left" vertical="top" indent="1"/>
    </xf>
    <xf numFmtId="4" fontId="44" fillId="79" borderId="113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6" fillId="0" borderId="108" applyNumberFormat="0" applyFill="0" applyAlignment="0" applyProtection="0"/>
    <xf numFmtId="0" fontId="9" fillId="34" borderId="112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0" fillId="31" borderId="0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4" fillId="89" borderId="0" applyNumberFormat="0" applyProtection="0">
      <alignment horizontal="left" vertical="center" indent="1"/>
    </xf>
    <xf numFmtId="0" fontId="9" fillId="31" borderId="113" applyNumberFormat="0" applyProtection="0">
      <alignment horizontal="left" vertical="center" indent="1"/>
    </xf>
    <xf numFmtId="0" fontId="9" fillId="31" borderId="113" applyNumberFormat="0" applyProtection="0">
      <alignment horizontal="left" vertical="top" indent="1"/>
    </xf>
    <xf numFmtId="0" fontId="9" fillId="89" borderId="113" applyNumberFormat="0" applyProtection="0">
      <alignment horizontal="left" vertical="center" indent="1"/>
    </xf>
    <xf numFmtId="0" fontId="9" fillId="89" borderId="113" applyNumberFormat="0" applyProtection="0">
      <alignment horizontal="left" vertical="top" indent="1"/>
    </xf>
    <xf numFmtId="0" fontId="9" fillId="14" borderId="113" applyNumberFormat="0" applyProtection="0">
      <alignment horizontal="left" vertical="center" indent="1"/>
    </xf>
    <xf numFmtId="0" fontId="9" fillId="14" borderId="113" applyNumberFormat="0" applyProtection="0">
      <alignment horizontal="left" vertical="top" indent="1"/>
    </xf>
    <xf numFmtId="0" fontId="9" fillId="96" borderId="113" applyNumberFormat="0" applyProtection="0">
      <alignment horizontal="left" vertical="center" indent="1"/>
    </xf>
    <xf numFmtId="0" fontId="9" fillId="96" borderId="113" applyNumberFormat="0" applyProtection="0">
      <alignment horizontal="left" vertical="top" indent="1"/>
    </xf>
    <xf numFmtId="0" fontId="37" fillId="4" borderId="111" applyNumberFormat="0" applyAlignment="0" applyProtection="0"/>
    <xf numFmtId="0" fontId="34" fillId="4" borderId="110" applyNumberFormat="0" applyAlignment="0" applyProtection="0"/>
    <xf numFmtId="4" fontId="10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2" fillId="69" borderId="113" applyNumberFormat="0" applyProtection="0">
      <alignment horizontal="left" vertical="center" indent="1"/>
    </xf>
    <xf numFmtId="4" fontId="12" fillId="68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12" fillId="79" borderId="113" applyNumberFormat="0" applyProtection="0">
      <alignment horizontal="right" vertical="center"/>
    </xf>
    <xf numFmtId="0" fontId="9" fillId="80" borderId="113" applyNumberFormat="0" applyProtection="0">
      <alignment horizontal="left" vertical="center" indent="1"/>
    </xf>
    <xf numFmtId="0" fontId="9" fillId="79" borderId="113" applyNumberFormat="0" applyProtection="0">
      <alignment horizontal="left" vertical="center" indent="1"/>
    </xf>
    <xf numFmtId="4" fontId="12" fillId="81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2" fillId="81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0" fillId="79" borderId="113" applyNumberFormat="0" applyProtection="0">
      <alignment horizontal="left" vertical="center" indent="1"/>
    </xf>
    <xf numFmtId="0" fontId="14" fillId="80" borderId="113" applyNumberFormat="0" applyProtection="0">
      <alignment horizontal="left" vertical="top" indent="1"/>
    </xf>
    <xf numFmtId="4" fontId="18" fillId="81" borderId="113" applyNumberFormat="0" applyProtection="0">
      <alignment horizontal="right" vertical="center"/>
    </xf>
    <xf numFmtId="0" fontId="31" fillId="35" borderId="111" applyNumberFormat="0" applyAlignment="0" applyProtection="0"/>
    <xf numFmtId="0" fontId="9" fillId="34" borderId="112" applyNumberFormat="0" applyFont="0" applyAlignment="0" applyProtection="0"/>
    <xf numFmtId="0" fontId="9" fillId="4" borderId="77" applyNumberFormat="0">
      <protection locked="0"/>
    </xf>
    <xf numFmtId="0" fontId="19" fillId="38" borderId="77"/>
    <xf numFmtId="0" fontId="9" fillId="4" borderId="77" applyNumberFormat="0">
      <protection locked="0"/>
    </xf>
    <xf numFmtId="0" fontId="34" fillId="104" borderId="110" applyNumberFormat="0" applyAlignment="0" applyProtection="0"/>
    <xf numFmtId="4" fontId="19" fillId="10" borderId="115" applyNumberFormat="0" applyProtection="0">
      <alignment horizontal="right" vertical="center"/>
    </xf>
    <xf numFmtId="4" fontId="19" fillId="95" borderId="115" applyNumberFormat="0" applyProtection="0">
      <alignment horizontal="left" vertical="center" indent="1"/>
    </xf>
    <xf numFmtId="4" fontId="9" fillId="31" borderId="115" applyNumberFormat="0" applyProtection="0">
      <alignment horizontal="left" vertical="center" indent="1"/>
    </xf>
    <xf numFmtId="4" fontId="178" fillId="42" borderId="77" applyNumberFormat="0" applyProtection="0">
      <alignment vertical="center"/>
    </xf>
    <xf numFmtId="4" fontId="180" fillId="86" borderId="115" applyNumberFormat="0" applyProtection="0">
      <alignment horizontal="left" vertical="center" indent="1"/>
    </xf>
    <xf numFmtId="0" fontId="202" fillId="145" borderId="128" applyNumberFormat="0" applyAlignment="0" applyProtection="0">
      <alignment horizontal="left" vertical="center" indent="1"/>
    </xf>
    <xf numFmtId="269" fontId="203" fillId="0" borderId="129" applyNumberFormat="0" applyProtection="0">
      <alignment horizontal="right" vertical="center"/>
    </xf>
    <xf numFmtId="269" fontId="202" fillId="0" borderId="130" applyNumberFormat="0" applyProtection="0">
      <alignment horizontal="right" vertical="center"/>
    </xf>
    <xf numFmtId="0" fontId="204" fillId="146" borderId="130" applyNumberFormat="0" applyAlignment="0" applyProtection="0">
      <alignment horizontal="left" vertical="center" indent="1"/>
    </xf>
    <xf numFmtId="0" fontId="204" fillId="147" borderId="130" applyNumberFormat="0" applyAlignment="0" applyProtection="0">
      <alignment horizontal="left" vertical="center" indent="1"/>
    </xf>
    <xf numFmtId="269" fontId="203" fillId="148" borderId="129" applyNumberFormat="0" applyBorder="0" applyProtection="0">
      <alignment horizontal="right" vertical="center"/>
    </xf>
    <xf numFmtId="0" fontId="204" fillId="146" borderId="130" applyNumberFormat="0" applyAlignment="0" applyProtection="0">
      <alignment horizontal="left" vertical="center" indent="1"/>
    </xf>
    <xf numFmtId="269" fontId="202" fillId="147" borderId="130" applyNumberFormat="0" applyProtection="0">
      <alignment horizontal="right" vertical="center"/>
    </xf>
    <xf numFmtId="269" fontId="202" fillId="148" borderId="130" applyNumberFormat="0" applyBorder="0" applyProtection="0">
      <alignment horizontal="right" vertical="center"/>
    </xf>
    <xf numFmtId="269" fontId="205" fillId="149" borderId="131" applyNumberFormat="0" applyBorder="0" applyAlignment="0" applyProtection="0">
      <alignment horizontal="right" vertical="center" indent="1"/>
    </xf>
    <xf numFmtId="269" fontId="206" fillId="150" borderId="131" applyNumberFormat="0" applyBorder="0" applyAlignment="0" applyProtection="0">
      <alignment horizontal="right" vertical="center" indent="1"/>
    </xf>
    <xf numFmtId="269" fontId="206" fillId="151" borderId="131" applyNumberFormat="0" applyBorder="0" applyAlignment="0" applyProtection="0">
      <alignment horizontal="right" vertical="center" indent="1"/>
    </xf>
    <xf numFmtId="269" fontId="207" fillId="152" borderId="131" applyNumberFormat="0" applyBorder="0" applyAlignment="0" applyProtection="0">
      <alignment horizontal="right" vertical="center" indent="1"/>
    </xf>
    <xf numFmtId="269" fontId="207" fillId="153" borderId="131" applyNumberFormat="0" applyBorder="0" applyAlignment="0" applyProtection="0">
      <alignment horizontal="right" vertical="center" indent="1"/>
    </xf>
    <xf numFmtId="269" fontId="207" fillId="154" borderId="131" applyNumberFormat="0" applyBorder="0" applyAlignment="0" applyProtection="0">
      <alignment horizontal="right" vertical="center" indent="1"/>
    </xf>
    <xf numFmtId="269" fontId="208" fillId="155" borderId="131" applyNumberFormat="0" applyBorder="0" applyAlignment="0" applyProtection="0">
      <alignment horizontal="right" vertical="center" indent="1"/>
    </xf>
    <xf numFmtId="269" fontId="208" fillId="156" borderId="131" applyNumberFormat="0" applyBorder="0" applyAlignment="0" applyProtection="0">
      <alignment horizontal="right" vertical="center" indent="1"/>
    </xf>
    <xf numFmtId="269" fontId="208" fillId="157" borderId="131" applyNumberFormat="0" applyBorder="0" applyAlignment="0" applyProtection="0">
      <alignment horizontal="right" vertical="center" indent="1"/>
    </xf>
    <xf numFmtId="0" fontId="209" fillId="0" borderId="128" applyNumberFormat="0" applyFont="0" applyFill="0" applyAlignment="0" applyProtection="0"/>
    <xf numFmtId="269" fontId="203" fillId="158" borderId="128" applyNumberFormat="0" applyAlignment="0" applyProtection="0">
      <alignment horizontal="left" vertical="center" indent="1"/>
    </xf>
    <xf numFmtId="0" fontId="202" fillId="145" borderId="130" applyNumberFormat="0" applyAlignment="0" applyProtection="0">
      <alignment horizontal="left" vertical="center" indent="1"/>
    </xf>
    <xf numFmtId="0" fontId="204" fillId="159" borderId="128" applyNumberFormat="0" applyAlignment="0" applyProtection="0">
      <alignment horizontal="left" vertical="center" indent="1"/>
    </xf>
    <xf numFmtId="0" fontId="204" fillId="160" borderId="128" applyNumberFormat="0" applyAlignment="0" applyProtection="0">
      <alignment horizontal="left" vertical="center" indent="1"/>
    </xf>
    <xf numFmtId="0" fontId="204" fillId="161" borderId="128" applyNumberFormat="0" applyAlignment="0" applyProtection="0">
      <alignment horizontal="left" vertical="center" indent="1"/>
    </xf>
    <xf numFmtId="0" fontId="204" fillId="148" borderId="128" applyNumberFormat="0" applyAlignment="0" applyProtection="0">
      <alignment horizontal="left" vertical="center" indent="1"/>
    </xf>
    <xf numFmtId="0" fontId="204" fillId="147" borderId="130" applyNumberFormat="0" applyAlignment="0" applyProtection="0">
      <alignment horizontal="left" vertical="center" indent="1"/>
    </xf>
    <xf numFmtId="0" fontId="210" fillId="0" borderId="132" applyNumberFormat="0" applyFill="0" applyBorder="0" applyAlignment="0" applyProtection="0"/>
    <xf numFmtId="0" fontId="211" fillId="0" borderId="132" applyBorder="0" applyAlignment="0" applyProtection="0"/>
    <xf numFmtId="0" fontId="210" fillId="146" borderId="130" applyNumberFormat="0" applyAlignment="0" applyProtection="0">
      <alignment horizontal="left" vertical="center" indent="1"/>
    </xf>
    <xf numFmtId="0" fontId="210" fillId="146" borderId="130" applyNumberFormat="0" applyAlignment="0" applyProtection="0">
      <alignment horizontal="left" vertical="center" indent="1"/>
    </xf>
    <xf numFmtId="0" fontId="210" fillId="147" borderId="130" applyNumberFormat="0" applyAlignment="0" applyProtection="0">
      <alignment horizontal="left" vertical="center" indent="1"/>
    </xf>
    <xf numFmtId="269" fontId="212" fillId="147" borderId="130" applyNumberFormat="0" applyProtection="0">
      <alignment horizontal="right" vertical="center"/>
    </xf>
    <xf numFmtId="269" fontId="213" fillId="148" borderId="129" applyNumberFormat="0" applyBorder="0" applyProtection="0">
      <alignment horizontal="right" vertical="center"/>
    </xf>
    <xf numFmtId="269" fontId="212" fillId="148" borderId="130" applyNumberFormat="0" applyBorder="0" applyProtection="0">
      <alignment horizontal="right" vertical="center"/>
    </xf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2" fillId="0" borderId="0"/>
    <xf numFmtId="9" fontId="62" fillId="0" borderId="0" applyFont="0" applyFill="0" applyBorder="0" applyAlignment="0" applyProtection="0"/>
    <xf numFmtId="0" fontId="14" fillId="89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39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22" fillId="89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22" fillId="14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22" fillId="13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22" fillId="1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22" fillId="7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22" fillId="162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22" fillId="4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22" fillId="4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22" fillId="4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22" fillId="14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22" fillId="14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22" fillId="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22" fillId="5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14" fillId="31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5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22" fillId="31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22" fillId="31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22" fillId="13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22" fillId="10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22" fillId="29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22" fillId="162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22" fillId="12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22" fillId="12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22" fillId="12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22" fillId="31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22" fillId="31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22" fillId="5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22" fillId="5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22" fillId="5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194" fillId="31" borderId="0" applyNumberFormat="0" applyBorder="0" applyAlignment="0" applyProtection="0"/>
    <xf numFmtId="0" fontId="194" fillId="13" borderId="0" applyNumberFormat="0" applyBorder="0" applyAlignment="0" applyProtection="0"/>
    <xf numFmtId="0" fontId="194" fillId="29" borderId="0" applyNumberFormat="0" applyBorder="0" applyAlignment="0" applyProtection="0"/>
    <xf numFmtId="0" fontId="194" fillId="12" borderId="0" applyNumberFormat="0" applyBorder="0" applyAlignment="0" applyProtection="0"/>
    <xf numFmtId="0" fontId="194" fillId="31" borderId="0" applyNumberFormat="0" applyBorder="0" applyAlignment="0" applyProtection="0"/>
    <xf numFmtId="0" fontId="194" fillId="5" borderId="0" applyNumberFormat="0" applyBorder="0" applyAlignment="0" applyProtection="0"/>
    <xf numFmtId="0" fontId="191" fillId="129" borderId="0" applyNumberFormat="0" applyBorder="0" applyAlignment="0" applyProtection="0"/>
    <xf numFmtId="0" fontId="21" fillId="163" borderId="0" applyNumberFormat="0" applyBorder="0" applyAlignment="0" applyProtection="0"/>
    <xf numFmtId="0" fontId="191" fillId="132" borderId="0" applyNumberFormat="0" applyBorder="0" applyAlignment="0" applyProtection="0"/>
    <xf numFmtId="0" fontId="21" fillId="52" borderId="0" applyNumberFormat="0" applyBorder="0" applyAlignment="0" applyProtection="0"/>
    <xf numFmtId="0" fontId="191" fillId="135" borderId="0" applyNumberFormat="0" applyBorder="0" applyAlignment="0" applyProtection="0"/>
    <xf numFmtId="0" fontId="21" fillId="40" borderId="0" applyNumberFormat="0" applyBorder="0" applyAlignment="0" applyProtection="0"/>
    <xf numFmtId="0" fontId="21" fillId="12" borderId="0" applyNumberFormat="0" applyBorder="0" applyAlignment="0" applyProtection="0"/>
    <xf numFmtId="0" fontId="191" fillId="138" borderId="0" applyNumberFormat="0" applyBorder="0" applyAlignment="0" applyProtection="0"/>
    <xf numFmtId="0" fontId="21" fillId="53" borderId="0" applyNumberFormat="0" applyBorder="0" applyAlignment="0" applyProtection="0"/>
    <xf numFmtId="0" fontId="191" fillId="141" borderId="0" applyNumberFormat="0" applyBorder="0" applyAlignment="0" applyProtection="0"/>
    <xf numFmtId="0" fontId="21" fillId="163" borderId="0" applyNumberFormat="0" applyBorder="0" applyAlignment="0" applyProtection="0"/>
    <xf numFmtId="0" fontId="21" fillId="5" borderId="0" applyNumberFormat="0" applyBorder="0" applyAlignment="0" applyProtection="0"/>
    <xf numFmtId="0" fontId="191" fillId="144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108" borderId="0" applyNumberFormat="0" applyBorder="0" applyAlignment="0" applyProtection="0"/>
    <xf numFmtId="0" fontId="21" fillId="108" borderId="0" applyNumberFormat="0" applyBorder="0" applyAlignment="0" applyProtection="0"/>
    <xf numFmtId="0" fontId="21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105" borderId="0" applyNumberFormat="0" applyBorder="0" applyAlignment="0" applyProtection="0"/>
    <xf numFmtId="0" fontId="21" fillId="105" borderId="0" applyNumberFormat="0" applyBorder="0" applyAlignment="0" applyProtection="0"/>
    <xf numFmtId="0" fontId="21" fillId="32" borderId="0" applyNumberFormat="0" applyBorder="0" applyAlignment="0" applyProtection="0"/>
    <xf numFmtId="0" fontId="22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98" borderId="0" applyNumberFormat="0" applyBorder="0" applyAlignment="0" applyProtection="0"/>
    <xf numFmtId="0" fontId="21" fillId="98" borderId="0" applyNumberFormat="0" applyBorder="0" applyAlignment="0" applyProtection="0"/>
    <xf numFmtId="0" fontId="21" fillId="33" borderId="0" applyNumberFormat="0" applyBorder="0" applyAlignment="0" applyProtection="0"/>
    <xf numFmtId="0" fontId="22" fillId="24" borderId="0" applyNumberFormat="0" applyBorder="0" applyAlignment="0" applyProtection="0"/>
    <xf numFmtId="0" fontId="21" fillId="35" borderId="0" applyNumberFormat="0" applyBorder="0" applyAlignment="0" applyProtection="0"/>
    <xf numFmtId="0" fontId="21" fillId="109" borderId="0" applyNumberFormat="0" applyBorder="0" applyAlignment="0" applyProtection="0"/>
    <xf numFmtId="0" fontId="21" fillId="109" borderId="0" applyNumberFormat="0" applyBorder="0" applyAlignment="0" applyProtection="0"/>
    <xf numFmtId="0" fontId="177" fillId="34" borderId="0" applyNumberFormat="0" applyBorder="0" applyAlignment="0" applyProtection="0"/>
    <xf numFmtId="0" fontId="27" fillId="90" borderId="0" applyNumberFormat="0" applyBorder="0" applyAlignment="0" applyProtection="0"/>
    <xf numFmtId="0" fontId="195" fillId="122" borderId="0" applyNumberFormat="0" applyBorder="0" applyAlignment="0" applyProtection="0"/>
    <xf numFmtId="0" fontId="27" fillId="90" borderId="0" applyNumberFormat="0" applyBorder="0" applyAlignment="0" applyProtection="0"/>
    <xf numFmtId="0" fontId="22" fillId="101" borderId="0" applyNumberFormat="0" applyBorder="0" applyAlignment="0" applyProtection="0"/>
    <xf numFmtId="0" fontId="215" fillId="29" borderId="0" applyNumberFormat="0" applyBorder="0" applyAlignment="0" applyProtection="0"/>
    <xf numFmtId="0" fontId="24" fillId="44" borderId="111" applyNumberFormat="0" applyAlignment="0" applyProtection="0"/>
    <xf numFmtId="0" fontId="176" fillId="104" borderId="114" applyNumberFormat="0" applyAlignment="0" applyProtection="0"/>
    <xf numFmtId="0" fontId="24" fillId="4" borderId="111" applyNumberFormat="0" applyAlignment="0" applyProtection="0"/>
    <xf numFmtId="0" fontId="190" fillId="115" borderId="122" applyNumberFormat="0" applyAlignment="0" applyProtection="0"/>
    <xf numFmtId="0" fontId="24" fillId="4" borderId="111" applyNumberFormat="0" applyAlignment="0" applyProtection="0"/>
    <xf numFmtId="0" fontId="176" fillId="104" borderId="114" applyNumberFormat="0" applyAlignment="0" applyProtection="0"/>
    <xf numFmtId="0" fontId="79" fillId="4" borderId="111" applyNumberFormat="0" applyAlignment="0" applyProtection="0"/>
    <xf numFmtId="0" fontId="25" fillId="45" borderId="7" applyNumberFormat="0" applyAlignment="0" applyProtection="0"/>
    <xf numFmtId="0" fontId="199" fillId="125" borderId="125" applyNumberFormat="0" applyAlignment="0" applyProtection="0"/>
    <xf numFmtId="0" fontId="25" fillId="45" borderId="7" applyNumberFormat="0" applyAlignment="0" applyProtection="0"/>
    <xf numFmtId="0" fontId="25" fillId="105" borderId="7" applyNumberFormat="0" applyAlignment="0" applyProtection="0"/>
    <xf numFmtId="0" fontId="25" fillId="45" borderId="7" applyNumberFormat="0" applyAlignment="0" applyProtection="0"/>
    <xf numFmtId="0" fontId="32" fillId="0" borderId="29" applyNumberFormat="0" applyFill="0" applyAlignment="0" applyProtection="0"/>
    <xf numFmtId="0" fontId="198" fillId="0" borderId="124" applyNumberFormat="0" applyFill="0" applyAlignment="0" applyProtection="0"/>
    <xf numFmtId="0" fontId="32" fillId="0" borderId="29" applyNumberFormat="0" applyFill="0" applyAlignment="0" applyProtection="0"/>
    <xf numFmtId="0" fontId="27" fillId="0" borderId="55" applyNumberFormat="0" applyFill="0" applyAlignment="0" applyProtection="0"/>
    <xf numFmtId="0" fontId="117" fillId="0" borderId="30" applyNumberFormat="0" applyFill="0" applyAlignment="0" applyProtection="0"/>
    <xf numFmtId="0" fontId="25" fillId="105" borderId="7" applyNumberFormat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1" fillId="15" borderId="0" applyNumberFormat="0" applyBorder="0" applyAlignment="0" applyProtection="0"/>
    <xf numFmtId="0" fontId="191" fillId="116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86" borderId="0" applyNumberFormat="0" applyBorder="0" applyAlignment="0" applyProtection="0"/>
    <xf numFmtId="0" fontId="21" fillId="10" borderId="0" applyNumberFormat="0" applyBorder="0" applyAlignment="0" applyProtection="0"/>
    <xf numFmtId="0" fontId="191" fillId="117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52" borderId="0" applyNumberFormat="0" applyBorder="0" applyAlignment="0" applyProtection="0"/>
    <xf numFmtId="0" fontId="21" fillId="29" borderId="0" applyNumberFormat="0" applyBorder="0" applyAlignment="0" applyProtection="0"/>
    <xf numFmtId="0" fontId="191" fillId="118" borderId="0" applyNumberFormat="0" applyBorder="0" applyAlignment="0" applyProtection="0"/>
    <xf numFmtId="0" fontId="21" fillId="29" borderId="0" applyNumberFormat="0" applyBorder="0" applyAlignment="0" applyProtection="0"/>
    <xf numFmtId="0" fontId="21" fillId="108" borderId="0" applyNumberFormat="0" applyBorder="0" applyAlignment="0" applyProtection="0"/>
    <xf numFmtId="0" fontId="21" fillId="52" borderId="0" applyNumberFormat="0" applyBorder="0" applyAlignment="0" applyProtection="0"/>
    <xf numFmtId="0" fontId="21" fillId="91" borderId="0" applyNumberFormat="0" applyBorder="0" applyAlignment="0" applyProtection="0"/>
    <xf numFmtId="0" fontId="191" fillId="119" borderId="0" applyNumberFormat="0" applyBorder="0" applyAlignment="0" applyProtection="0"/>
    <xf numFmtId="0" fontId="21" fillId="91" borderId="0" applyNumberFormat="0" applyBorder="0" applyAlignment="0" applyProtection="0"/>
    <xf numFmtId="0" fontId="21" fillId="105" borderId="0" applyNumberFormat="0" applyBorder="0" applyAlignment="0" applyProtection="0"/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191" fillId="120" borderId="0" applyNumberFormat="0" applyBorder="0" applyAlignment="0" applyProtection="0"/>
    <xf numFmtId="0" fontId="21" fillId="15" borderId="0" applyNumberFormat="0" applyBorder="0" applyAlignment="0" applyProtection="0"/>
    <xf numFmtId="0" fontId="21" fillId="98" borderId="0" applyNumberFormat="0" applyBorder="0" applyAlignment="0" applyProtection="0"/>
    <xf numFmtId="0" fontId="21" fillId="86" borderId="0" applyNumberFormat="0" applyBorder="0" applyAlignment="0" applyProtection="0"/>
    <xf numFmtId="0" fontId="21" fillId="92" borderId="0" applyNumberFormat="0" applyBorder="0" applyAlignment="0" applyProtection="0"/>
    <xf numFmtId="0" fontId="191" fillId="121" borderId="0" applyNumberFormat="0" applyBorder="0" applyAlignment="0" applyProtection="0"/>
    <xf numFmtId="0" fontId="21" fillId="92" borderId="0" applyNumberFormat="0" applyBorder="0" applyAlignment="0" applyProtection="0"/>
    <xf numFmtId="0" fontId="21" fillId="109" borderId="0" applyNumberFormat="0" applyBorder="0" applyAlignment="0" applyProtection="0"/>
    <xf numFmtId="0" fontId="21" fillId="36" borderId="0" applyNumberFormat="0" applyBorder="0" applyAlignment="0" applyProtection="0"/>
    <xf numFmtId="0" fontId="39" fillId="5" borderId="111" applyNumberFormat="0" applyAlignment="0" applyProtection="0"/>
    <xf numFmtId="0" fontId="197" fillId="124" borderId="122" applyNumberFormat="0" applyAlignment="0" applyProtection="0"/>
    <xf numFmtId="0" fontId="39" fillId="5" borderId="111" applyNumberFormat="0" applyAlignment="0" applyProtection="0"/>
    <xf numFmtId="0" fontId="31" fillId="35" borderId="114" applyNumberFormat="0" applyAlignment="0" applyProtection="0"/>
    <xf numFmtId="0" fontId="31" fillId="5" borderId="111" applyNumberFormat="0" applyAlignment="0" applyProtection="0"/>
    <xf numFmtId="0" fontId="216" fillId="0" borderId="0" applyNumberFormat="0" applyFill="0" applyBorder="0" applyAlignment="0" applyProtection="0"/>
    <xf numFmtId="0" fontId="22" fillId="101" borderId="0" applyNumberFormat="0" applyBorder="0" applyAlignment="0" applyProtection="0"/>
    <xf numFmtId="0" fontId="29" fillId="0" borderId="57" applyNumberFormat="0" applyFill="0" applyAlignment="0" applyProtection="0"/>
    <xf numFmtId="0" fontId="30" fillId="0" borderId="58" applyNumberFormat="0" applyFill="0" applyAlignment="0" applyProtection="0"/>
    <xf numFmtId="0" fontId="71" fillId="53" borderId="0" applyNumberFormat="0" applyBorder="0" applyAlignment="0" applyProtection="0"/>
    <xf numFmtId="0" fontId="188" fillId="114" borderId="0" applyNumberFormat="0" applyBorder="0" applyAlignment="0" applyProtection="0"/>
    <xf numFmtId="0" fontId="71" fillId="53" borderId="0" applyNumberFormat="0" applyBorder="0" applyAlignment="0" applyProtection="0"/>
    <xf numFmtId="0" fontId="177" fillId="34" borderId="0" applyNumberFormat="0" applyBorder="0" applyAlignment="0" applyProtection="0"/>
    <xf numFmtId="0" fontId="40" fillId="16" borderId="0" applyNumberFormat="0" applyBorder="0" applyAlignment="0" applyProtection="0"/>
    <xf numFmtId="0" fontId="31" fillId="35" borderId="114" applyNumberFormat="0" applyAlignment="0" applyProtection="0"/>
    <xf numFmtId="0" fontId="27" fillId="0" borderId="55" applyNumberFormat="0" applyFill="0" applyAlignment="0" applyProtection="0"/>
    <xf numFmtId="0" fontId="33" fillId="5" borderId="0" applyNumberFormat="0" applyBorder="0" applyAlignment="0" applyProtection="0"/>
    <xf numFmtId="0" fontId="196" fillId="123" borderId="0" applyNumberFormat="0" applyBorder="0" applyAlignment="0" applyProtection="0"/>
    <xf numFmtId="0" fontId="33" fillId="5" borderId="0" applyNumberFormat="0" applyBorder="0" applyAlignment="0" applyProtection="0"/>
    <xf numFmtId="0" fontId="27" fillId="35" borderId="0" applyNumberFormat="0" applyBorder="0" applyAlignment="0" applyProtection="0"/>
    <xf numFmtId="0" fontId="23" fillId="66" borderId="0" applyNumberFormat="0" applyBorder="0" applyAlignment="0" applyProtection="0"/>
    <xf numFmtId="0" fontId="27" fillId="35" borderId="0" applyNumberFormat="0" applyBorder="0" applyAlignment="0" applyProtection="0"/>
    <xf numFmtId="0" fontId="19" fillId="110" borderId="0"/>
    <xf numFmtId="0" fontId="19" fillId="110" borderId="0"/>
    <xf numFmtId="0" fontId="9" fillId="0" borderId="0"/>
    <xf numFmtId="0" fontId="19" fillId="110" borderId="0"/>
    <xf numFmtId="0" fontId="9" fillId="0" borderId="0"/>
    <xf numFmtId="0" fontId="43" fillId="0" borderId="0"/>
    <xf numFmtId="0" fontId="43" fillId="0" borderId="0"/>
    <xf numFmtId="0" fontId="62" fillId="0" borderId="0"/>
    <xf numFmtId="0" fontId="43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9" fillId="110" borderId="0"/>
    <xf numFmtId="0" fontId="9" fillId="0" borderId="0"/>
    <xf numFmtId="0" fontId="19" fillId="11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62" fillId="0" borderId="0"/>
    <xf numFmtId="0" fontId="62" fillId="0" borderId="0"/>
    <xf numFmtId="0" fontId="43" fillId="0" borderId="0"/>
    <xf numFmtId="0" fontId="9" fillId="7" borderId="112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9" fillId="7" borderId="112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19" fillId="34" borderId="114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19" fillId="34" borderId="114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9" fillId="7" borderId="112" applyNumberFormat="0" applyFont="0" applyAlignment="0" applyProtection="0"/>
    <xf numFmtId="0" fontId="9" fillId="34" borderId="112" applyNumberFormat="0" applyFont="0" applyAlignment="0" applyProtection="0"/>
    <xf numFmtId="0" fontId="9" fillId="34" borderId="112" applyNumberFormat="0" applyFont="0" applyAlignment="0" applyProtection="0"/>
    <xf numFmtId="0" fontId="9" fillId="34" borderId="112" applyNumberFormat="0" applyFont="0" applyAlignment="0" applyProtection="0"/>
    <xf numFmtId="0" fontId="19" fillId="34" borderId="114" applyNumberFormat="0" applyFont="0" applyAlignment="0" applyProtection="0"/>
    <xf numFmtId="0" fontId="34" fillId="104" borderId="110" applyNumberFormat="0" applyAlignment="0" applyProtection="0"/>
    <xf numFmtId="9" fontId="4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4" fillId="4" borderId="110" applyNumberFormat="0" applyAlignment="0" applyProtection="0"/>
    <xf numFmtId="0" fontId="189" fillId="115" borderId="121" applyNumberFormat="0" applyAlignment="0" applyProtection="0"/>
    <xf numFmtId="0" fontId="34" fillId="4" borderId="110" applyNumberFormat="0" applyAlignment="0" applyProtection="0"/>
    <xf numFmtId="0" fontId="34" fillId="104" borderId="110" applyNumberFormat="0" applyAlignment="0" applyProtection="0"/>
    <xf numFmtId="0" fontId="34" fillId="4" borderId="110" applyNumberFormat="0" applyAlignment="0" applyProtection="0"/>
    <xf numFmtId="4" fontId="13" fillId="69" borderId="113" applyNumberFormat="0" applyProtection="0">
      <alignment vertical="center"/>
    </xf>
    <xf numFmtId="4" fontId="19" fillId="2" borderId="114" applyNumberFormat="0" applyProtection="0">
      <alignment vertical="center"/>
    </xf>
    <xf numFmtId="4" fontId="13" fillId="69" borderId="113" applyNumberFormat="0" applyProtection="0">
      <alignment vertical="center"/>
    </xf>
    <xf numFmtId="4" fontId="44" fillId="66" borderId="113" applyNumberFormat="0" applyProtection="0">
      <alignment vertical="center"/>
    </xf>
    <xf numFmtId="4" fontId="13" fillId="2" borderId="113" applyNumberFormat="0" applyProtection="0">
      <alignment vertical="center"/>
    </xf>
    <xf numFmtId="4" fontId="10" fillId="69" borderId="113" applyNumberFormat="0" applyProtection="0">
      <alignment vertical="center"/>
    </xf>
    <xf numFmtId="4" fontId="13" fillId="2" borderId="113" applyNumberFormat="0" applyProtection="0">
      <alignment vertical="center"/>
    </xf>
    <xf numFmtId="4" fontId="44" fillId="66" borderId="113" applyNumberFormat="0" applyProtection="0">
      <alignment vertical="center"/>
    </xf>
    <xf numFmtId="4" fontId="10" fillId="69" borderId="113" applyNumberFormat="0" applyProtection="0">
      <alignment vertical="center"/>
    </xf>
    <xf numFmtId="4" fontId="19" fillId="2" borderId="114" applyNumberFormat="0" applyProtection="0">
      <alignment vertical="center"/>
    </xf>
    <xf numFmtId="4" fontId="14" fillId="69" borderId="110" applyNumberFormat="0" applyProtection="0">
      <alignment vertical="center"/>
    </xf>
    <xf numFmtId="4" fontId="13" fillId="69" borderId="113" applyNumberFormat="0" applyProtection="0">
      <alignment vertical="center"/>
    </xf>
    <xf numFmtId="0" fontId="62" fillId="0" borderId="0"/>
    <xf numFmtId="4" fontId="173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73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78" fillId="69" borderId="114" applyNumberFormat="0" applyProtection="0">
      <alignment vertical="center"/>
    </xf>
    <xf numFmtId="4" fontId="174" fillId="69" borderId="110" applyNumberFormat="0" applyProtection="0">
      <alignment vertical="center"/>
    </xf>
    <xf numFmtId="0" fontId="62" fillId="0" borderId="0"/>
    <xf numFmtId="0" fontId="62" fillId="0" borderId="0"/>
    <xf numFmtId="4" fontId="59" fillId="14" borderId="113" applyNumberFormat="0" applyProtection="0">
      <alignment horizontal="left" vertical="center" indent="1"/>
    </xf>
    <xf numFmtId="4" fontId="19" fillId="69" borderId="114" applyNumberFormat="0" applyProtection="0">
      <alignment horizontal="left" vertical="center" indent="1"/>
    </xf>
    <xf numFmtId="4" fontId="59" fillId="14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 indent="1"/>
    </xf>
    <xf numFmtId="4" fontId="13" fillId="69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 indent="1"/>
    </xf>
    <xf numFmtId="4" fontId="13" fillId="69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/>
    </xf>
    <xf numFmtId="4" fontId="12" fillId="69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/>
    </xf>
    <xf numFmtId="4" fontId="19" fillId="69" borderId="114" applyNumberFormat="0" applyProtection="0">
      <alignment horizontal="left" vertical="center" indent="1"/>
    </xf>
    <xf numFmtId="4" fontId="14" fillId="69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13" fillId="69" borderId="113" applyNumberFormat="0" applyProtection="0">
      <alignment horizontal="left" vertical="top" indent="1"/>
    </xf>
    <xf numFmtId="0" fontId="9" fillId="0" borderId="0"/>
    <xf numFmtId="0" fontId="13" fillId="69" borderId="113" applyNumberFormat="0" applyProtection="0">
      <alignment horizontal="left" vertical="top" indent="1"/>
    </xf>
    <xf numFmtId="0" fontId="179" fillId="2" borderId="113" applyNumberFormat="0" applyProtection="0">
      <alignment horizontal="left" vertical="top" indent="1"/>
    </xf>
    <xf numFmtId="4" fontId="14" fillId="69" borderId="110" applyNumberFormat="0" applyProtection="0">
      <alignment horizontal="left" vertical="center" indent="1"/>
    </xf>
    <xf numFmtId="4" fontId="14" fillId="69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4" fontId="59" fillId="70" borderId="0" applyNumberFormat="0" applyProtection="0">
      <alignment horizontal="left" vertical="center" indent="1"/>
    </xf>
    <xf numFmtId="4" fontId="19" fillId="15" borderId="114" applyNumberFormat="0" applyProtection="0">
      <alignment horizontal="left" vertical="center" indent="1"/>
    </xf>
    <xf numFmtId="4" fontId="59" fillId="7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3" fillId="8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3" fillId="8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wrapText="1" indent="1"/>
    </xf>
    <xf numFmtId="4" fontId="12" fillId="70" borderId="0" applyNumberFormat="0" applyProtection="0">
      <alignment horizontal="left" vertical="center" indent="1"/>
    </xf>
    <xf numFmtId="4" fontId="217" fillId="70" borderId="0" applyNumberFormat="0" applyProtection="0">
      <alignment horizontal="left" vertical="center" wrapText="1" indent="1"/>
    </xf>
    <xf numFmtId="4" fontId="19" fillId="15" borderId="114" applyNumberFormat="0" applyProtection="0">
      <alignment horizontal="left" vertical="center" indent="1"/>
    </xf>
    <xf numFmtId="4" fontId="217" fillId="70" borderId="0" applyNumberFormat="0" applyProtection="0">
      <alignment horizontal="left" vertical="center" wrapText="1" indent="1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68" borderId="113" applyNumberFormat="0" applyProtection="0">
      <alignment horizontal="right" vertical="center"/>
    </xf>
    <xf numFmtId="4" fontId="12" fillId="68" borderId="113" applyNumberFormat="0" applyProtection="0">
      <alignment horizontal="right" vertical="center"/>
    </xf>
    <xf numFmtId="4" fontId="59" fillId="68" borderId="113" applyNumberFormat="0" applyProtection="0">
      <alignment horizontal="right" vertical="center"/>
    </xf>
    <xf numFmtId="4" fontId="12" fillId="68" borderId="113" applyNumberFormat="0" applyProtection="0">
      <alignment horizontal="right" vertical="center"/>
    </xf>
    <xf numFmtId="4" fontId="14" fillId="39" borderId="113" applyNumberFormat="0" applyProtection="0">
      <alignment horizontal="right" vertical="center"/>
    </xf>
    <xf numFmtId="4" fontId="12" fillId="68" borderId="113" applyNumberFormat="0" applyProtection="0">
      <alignment horizontal="right" vertical="center"/>
    </xf>
    <xf numFmtId="4" fontId="19" fillId="39" borderId="114" applyNumberFormat="0" applyProtection="0">
      <alignment horizontal="right" vertical="center"/>
    </xf>
    <xf numFmtId="4" fontId="14" fillId="61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13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4" fillId="13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9" fillId="111" borderId="114" applyNumberFormat="0" applyProtection="0">
      <alignment horizontal="right" vertical="center"/>
    </xf>
    <xf numFmtId="4" fontId="14" fillId="71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1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59" fillId="71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14" fillId="10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19" fillId="10" borderId="115" applyNumberFormat="0" applyProtection="0">
      <alignment horizontal="right" vertical="center"/>
    </xf>
    <xf numFmtId="4" fontId="14" fillId="68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92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4" fillId="92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9" fillId="92" borderId="114" applyNumberFormat="0" applyProtection="0">
      <alignment horizontal="right" vertical="center"/>
    </xf>
    <xf numFmtId="4" fontId="14" fillId="73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3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59" fillId="73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4" fillId="93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9" fillId="93" borderId="114" applyNumberFormat="0" applyProtection="0">
      <alignment horizontal="right" vertical="center"/>
    </xf>
    <xf numFmtId="4" fontId="14" fillId="164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36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4" fillId="36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9" fillId="36" borderId="114" applyNumberFormat="0" applyProtection="0">
      <alignment horizontal="right" vertical="center"/>
    </xf>
    <xf numFmtId="4" fontId="14" fillId="165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5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59" fillId="75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14" fillId="29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19" fillId="29" borderId="114" applyNumberFormat="0" applyProtection="0">
      <alignment horizontal="right" vertical="center"/>
    </xf>
    <xf numFmtId="4" fontId="14" fillId="76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90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4" fillId="90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9" fillId="90" borderId="114" applyNumberFormat="0" applyProtection="0">
      <alignment horizontal="right" vertical="center"/>
    </xf>
    <xf numFmtId="4" fontId="14" fillId="75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7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59" fillId="77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14" fillId="94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19" fillId="94" borderId="114" applyNumberFormat="0" applyProtection="0">
      <alignment horizontal="right" vertical="center"/>
    </xf>
    <xf numFmtId="4" fontId="14" fillId="166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167" borderId="38" applyNumberFormat="0" applyProtection="0">
      <alignment horizontal="left" vertical="center" indent="1"/>
    </xf>
    <xf numFmtId="4" fontId="59" fillId="167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3" fillId="95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9" fillId="95" borderId="115" applyNumberFormat="0" applyProtection="0">
      <alignment horizontal="left" vertical="center" indent="1"/>
    </xf>
    <xf numFmtId="4" fontId="13" fillId="168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9" borderId="0" applyNumberFormat="0" applyProtection="0">
      <alignment horizontal="left" vertical="center" indent="1"/>
    </xf>
    <xf numFmtId="4" fontId="59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9" fillId="31" borderId="115" applyNumberFormat="0" applyProtection="0">
      <alignment horizontal="left" vertical="center" indent="1"/>
    </xf>
    <xf numFmtId="4" fontId="14" fillId="169" borderId="133" applyNumberFormat="0" applyProtection="0">
      <alignment horizontal="left" vertical="center" indent="1"/>
    </xf>
    <xf numFmtId="0" fontId="62" fillId="0" borderId="0"/>
    <xf numFmtId="0" fontId="62" fillId="0" borderId="0"/>
    <xf numFmtId="4" fontId="9" fillId="31" borderId="115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9" borderId="113" applyNumberFormat="0" applyProtection="0">
      <alignment horizontal="right" vertical="center"/>
    </xf>
    <xf numFmtId="4" fontId="19" fillId="89" borderId="114" applyNumberFormat="0" applyProtection="0">
      <alignment horizontal="right" vertical="center"/>
    </xf>
    <xf numFmtId="4" fontId="59" fillId="79" borderId="113" applyNumberFormat="0" applyProtection="0">
      <alignment horizontal="right" vertical="center"/>
    </xf>
    <xf numFmtId="4" fontId="12" fillId="53" borderId="113" applyNumberFormat="0" applyProtection="0">
      <alignment horizontal="right" vertical="center"/>
    </xf>
    <xf numFmtId="4" fontId="14" fillId="89" borderId="113" applyNumberFormat="0" applyProtection="0">
      <alignment horizontal="right" vertical="center"/>
    </xf>
    <xf numFmtId="4" fontId="12" fillId="79" borderId="113" applyNumberFormat="0" applyProtection="0">
      <alignment horizontal="right" vertical="center"/>
    </xf>
    <xf numFmtId="4" fontId="14" fillId="89" borderId="113" applyNumberFormat="0" applyProtection="0">
      <alignment horizontal="right" vertical="center"/>
    </xf>
    <xf numFmtId="4" fontId="12" fillId="53" borderId="113" applyNumberFormat="0" applyProtection="0">
      <alignment horizontal="right" vertical="center"/>
    </xf>
    <xf numFmtId="4" fontId="12" fillId="79" borderId="113" applyNumberFormat="0" applyProtection="0">
      <alignment horizontal="right" vertical="center"/>
    </xf>
    <xf numFmtId="4" fontId="19" fillId="89" borderId="114" applyNumberFormat="0" applyProtection="0">
      <alignment horizontal="right" vertical="center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59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19" fillId="96" borderId="115" applyNumberFormat="0" applyProtection="0">
      <alignment horizontal="left" vertical="center" indent="1"/>
    </xf>
    <xf numFmtId="4" fontId="14" fillId="169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59" fillId="70" borderId="0" applyNumberFormat="0" applyProtection="0">
      <alignment horizontal="left" vertical="center" indent="1"/>
    </xf>
    <xf numFmtId="4" fontId="14" fillId="8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19" fillId="89" borderId="115" applyNumberFormat="0" applyProtection="0">
      <alignment horizontal="left" vertical="center" indent="1"/>
    </xf>
    <xf numFmtId="4" fontId="14" fillId="170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9" fillId="70" borderId="113" applyNumberFormat="0" applyProtection="0">
      <alignment horizontal="left" vertical="center" indent="1"/>
    </xf>
    <xf numFmtId="0" fontId="19" fillId="12" borderId="114" applyNumberFormat="0" applyProtection="0">
      <alignment horizontal="left" vertical="center" indent="1"/>
    </xf>
    <xf numFmtId="0" fontId="9" fillId="0" borderId="0"/>
    <xf numFmtId="0" fontId="9" fillId="70" borderId="113" applyNumberFormat="0" applyProtection="0">
      <alignment horizontal="left" vertical="center" indent="1"/>
    </xf>
    <xf numFmtId="0" fontId="9" fillId="0" borderId="0"/>
    <xf numFmtId="0" fontId="9" fillId="31" borderId="113" applyNumberFormat="0" applyProtection="0">
      <alignment horizontal="left" vertical="center" indent="1"/>
    </xf>
    <xf numFmtId="0" fontId="9" fillId="0" borderId="0"/>
    <xf numFmtId="0" fontId="9" fillId="31" borderId="113" applyNumberFormat="0" applyProtection="0">
      <alignment horizontal="left" vertical="center" indent="1"/>
    </xf>
    <xf numFmtId="0" fontId="9" fillId="170" borderId="110" applyNumberFormat="0" applyProtection="0">
      <alignment horizontal="left" vertical="center" indent="1"/>
    </xf>
    <xf numFmtId="0" fontId="19" fillId="12" borderId="114" applyNumberFormat="0" applyProtection="0">
      <alignment horizontal="left" vertical="center" indent="1"/>
    </xf>
    <xf numFmtId="0" fontId="218" fillId="40" borderId="110" applyNumberFormat="0" applyProtection="0">
      <alignment horizontal="left" vertical="center" indent="1"/>
    </xf>
    <xf numFmtId="0" fontId="9" fillId="170" borderId="110" applyNumberFormat="0" applyProtection="0">
      <alignment horizontal="left" vertical="center" indent="1"/>
    </xf>
    <xf numFmtId="0" fontId="218" fillId="40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70" borderId="113" applyNumberFormat="0" applyProtection="0">
      <alignment horizontal="left" vertical="top" indent="1"/>
    </xf>
    <xf numFmtId="0" fontId="9" fillId="0" borderId="0"/>
    <xf numFmtId="0" fontId="9" fillId="70" borderId="113" applyNumberFormat="0" applyProtection="0">
      <alignment horizontal="left" vertical="top" indent="1"/>
    </xf>
    <xf numFmtId="0" fontId="9" fillId="31" borderId="113" applyNumberFormat="0" applyProtection="0">
      <alignment horizontal="left" vertical="top" indent="1"/>
    </xf>
    <xf numFmtId="0" fontId="9" fillId="31" borderId="113" applyNumberFormat="0" applyProtection="0">
      <alignment horizontal="left" vertical="top" indent="1"/>
    </xf>
    <xf numFmtId="0" fontId="9" fillId="170" borderId="110" applyNumberFormat="0" applyProtection="0">
      <alignment horizontal="left" vertical="center" indent="1"/>
    </xf>
    <xf numFmtId="0" fontId="19" fillId="31" borderId="113" applyNumberFormat="0" applyProtection="0">
      <alignment horizontal="left" vertical="top" indent="1"/>
    </xf>
    <xf numFmtId="0" fontId="9" fillId="170" borderId="110" applyNumberFormat="0" applyProtection="0">
      <alignment horizontal="left" vertical="center" indent="1"/>
    </xf>
    <xf numFmtId="0" fontId="9" fillId="170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80" borderId="113" applyNumberFormat="0" applyProtection="0">
      <alignment horizontal="left" vertical="center" indent="1"/>
    </xf>
    <xf numFmtId="0" fontId="19" fillId="91" borderId="114" applyNumberFormat="0" applyProtection="0">
      <alignment horizontal="left" vertical="center" indent="1"/>
    </xf>
    <xf numFmtId="0" fontId="9" fillId="0" borderId="0"/>
    <xf numFmtId="0" fontId="9" fillId="80" borderId="113" applyNumberFormat="0" applyProtection="0">
      <alignment horizontal="left" vertical="center" indent="1"/>
    </xf>
    <xf numFmtId="0" fontId="9" fillId="0" borderId="0"/>
    <xf numFmtId="0" fontId="19" fillId="91" borderId="114" applyNumberFormat="0" applyProtection="0">
      <alignment horizontal="left" vertical="center" indent="1"/>
    </xf>
    <xf numFmtId="0" fontId="9" fillId="0" borderId="0"/>
    <xf numFmtId="0" fontId="19" fillId="91" borderId="114" applyNumberFormat="0" applyProtection="0">
      <alignment horizontal="left" vertical="center" indent="1"/>
    </xf>
    <xf numFmtId="0" fontId="9" fillId="48" borderId="110" applyNumberFormat="0" applyProtection="0">
      <alignment horizontal="left" vertical="center" indent="1"/>
    </xf>
    <xf numFmtId="0" fontId="9" fillId="48" borderId="110" applyNumberFormat="0" applyProtection="0">
      <alignment horizontal="left" vertical="center" indent="1"/>
    </xf>
    <xf numFmtId="0" fontId="218" fillId="66" borderId="110" applyNumberFormat="0" applyProtection="0">
      <alignment horizontal="left" vertical="center" indent="1"/>
    </xf>
    <xf numFmtId="0" fontId="62" fillId="0" borderId="0"/>
    <xf numFmtId="0" fontId="218" fillId="66" borderId="110" applyNumberFormat="0" applyProtection="0">
      <alignment horizontal="left" vertical="center" indent="1"/>
    </xf>
    <xf numFmtId="0" fontId="9" fillId="0" borderId="0"/>
    <xf numFmtId="0" fontId="62" fillId="0" borderId="0"/>
    <xf numFmtId="0" fontId="9" fillId="80" borderId="113" applyNumberFormat="0" applyProtection="0">
      <alignment horizontal="left" vertical="top" indent="1"/>
    </xf>
    <xf numFmtId="0" fontId="9" fillId="0" borderId="0"/>
    <xf numFmtId="0" fontId="9" fillId="80" borderId="113" applyNumberFormat="0" applyProtection="0">
      <alignment horizontal="left" vertical="top" indent="1"/>
    </xf>
    <xf numFmtId="0" fontId="9" fillId="89" borderId="113" applyNumberFormat="0" applyProtection="0">
      <alignment horizontal="left" vertical="top" indent="1"/>
    </xf>
    <xf numFmtId="0" fontId="9" fillId="89" borderId="113" applyNumberFormat="0" applyProtection="0">
      <alignment horizontal="left" vertical="top" indent="1"/>
    </xf>
    <xf numFmtId="0" fontId="9" fillId="48" borderId="110" applyNumberFormat="0" applyProtection="0">
      <alignment horizontal="left" vertical="center" indent="1"/>
    </xf>
    <xf numFmtId="0" fontId="19" fillId="89" borderId="113" applyNumberFormat="0" applyProtection="0">
      <alignment horizontal="left" vertical="top" indent="1"/>
    </xf>
    <xf numFmtId="0" fontId="9" fillId="48" borderId="110" applyNumberFormat="0" applyProtection="0">
      <alignment horizontal="left" vertical="center" indent="1"/>
    </xf>
    <xf numFmtId="0" fontId="9" fillId="48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79" borderId="113" applyNumberFormat="0" applyProtection="0">
      <alignment horizontal="left" vertical="center" indent="1"/>
    </xf>
    <xf numFmtId="0" fontId="19" fillId="14" borderId="114" applyNumberFormat="0" applyProtection="0">
      <alignment horizontal="left" vertical="center" indent="1"/>
    </xf>
    <xf numFmtId="0" fontId="9" fillId="0" borderId="0"/>
    <xf numFmtId="0" fontId="9" fillId="79" borderId="113" applyNumberFormat="0" applyProtection="0">
      <alignment horizontal="left" vertical="center" indent="1"/>
    </xf>
    <xf numFmtId="0" fontId="9" fillId="0" borderId="0"/>
    <xf numFmtId="0" fontId="19" fillId="14" borderId="114" applyNumberFormat="0" applyProtection="0">
      <alignment horizontal="left" vertical="center" indent="1"/>
    </xf>
    <xf numFmtId="0" fontId="9" fillId="0" borderId="0"/>
    <xf numFmtId="0" fontId="19" fillId="14" borderId="114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62" fillId="0" borderId="0"/>
    <xf numFmtId="0" fontId="9" fillId="79" borderId="113" applyNumberFormat="0" applyProtection="0">
      <alignment horizontal="left" vertical="top" indent="1"/>
    </xf>
    <xf numFmtId="0" fontId="9" fillId="0" borderId="0"/>
    <xf numFmtId="0" fontId="9" fillId="79" borderId="113" applyNumberFormat="0" applyProtection="0">
      <alignment horizontal="left" vertical="top" indent="1"/>
    </xf>
    <xf numFmtId="0" fontId="9" fillId="14" borderId="113" applyNumberFormat="0" applyProtection="0">
      <alignment horizontal="left" vertical="top" indent="1"/>
    </xf>
    <xf numFmtId="0" fontId="9" fillId="14" borderId="113" applyNumberFormat="0" applyProtection="0">
      <alignment horizontal="left" vertical="top" indent="1"/>
    </xf>
    <xf numFmtId="0" fontId="9" fillId="59" borderId="110" applyNumberFormat="0" applyProtection="0">
      <alignment horizontal="left" vertical="center" indent="1"/>
    </xf>
    <xf numFmtId="0" fontId="19" fillId="14" borderId="113" applyNumberFormat="0" applyProtection="0">
      <alignment horizontal="left" vertical="top" indent="1"/>
    </xf>
    <xf numFmtId="0" fontId="9" fillId="59" borderId="110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81" borderId="113" applyNumberFormat="0" applyProtection="0">
      <alignment horizontal="left" vertical="center" indent="1"/>
    </xf>
    <xf numFmtId="0" fontId="19" fillId="96" borderId="114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9" fillId="81" borderId="113" applyNumberFormat="0" applyProtection="0">
      <alignment horizontal="left" vertical="center" indent="1"/>
    </xf>
    <xf numFmtId="0" fontId="9" fillId="0" borderId="0"/>
    <xf numFmtId="0" fontId="9" fillId="96" borderId="113" applyNumberFormat="0" applyProtection="0">
      <alignment horizontal="left" vertical="center" indent="1"/>
    </xf>
    <xf numFmtId="0" fontId="9" fillId="0" borderId="0"/>
    <xf numFmtId="0" fontId="9" fillId="96" borderId="113" applyNumberFormat="0" applyProtection="0">
      <alignment horizontal="left" vertical="center" indent="1"/>
    </xf>
    <xf numFmtId="0" fontId="19" fillId="96" borderId="114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46" fillId="7" borderId="110" applyNumberFormat="0" applyProtection="0">
      <alignment horizontal="left" vertical="center" indent="1"/>
    </xf>
    <xf numFmtId="0" fontId="62" fillId="0" borderId="0"/>
    <xf numFmtId="0" fontId="46" fillId="7" borderId="110" applyNumberFormat="0" applyProtection="0">
      <alignment horizontal="left" vertical="center" indent="1"/>
    </xf>
    <xf numFmtId="0" fontId="9" fillId="0" borderId="0"/>
    <xf numFmtId="0" fontId="9" fillId="0" borderId="0"/>
    <xf numFmtId="0" fontId="62" fillId="0" borderId="0"/>
    <xf numFmtId="0" fontId="9" fillId="81" borderId="113" applyNumberFormat="0" applyProtection="0">
      <alignment horizontal="left" vertical="top" indent="1"/>
    </xf>
    <xf numFmtId="0" fontId="9" fillId="0" borderId="0"/>
    <xf numFmtId="0" fontId="9" fillId="81" borderId="113" applyNumberFormat="0" applyProtection="0">
      <alignment horizontal="left" vertical="top" indent="1"/>
    </xf>
    <xf numFmtId="0" fontId="9" fillId="96" borderId="113" applyNumberFormat="0" applyProtection="0">
      <alignment horizontal="left" vertical="top" indent="1"/>
    </xf>
    <xf numFmtId="0" fontId="9" fillId="96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19" fillId="96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43" fillId="0" borderId="0"/>
    <xf numFmtId="0" fontId="19" fillId="4" borderId="123" applyNumberFormat="0">
      <protection locked="0"/>
    </xf>
    <xf numFmtId="0" fontId="43" fillId="0" borderId="0"/>
    <xf numFmtId="0" fontId="9" fillId="0" borderId="0"/>
    <xf numFmtId="0" fontId="43" fillId="0" borderId="0"/>
    <xf numFmtId="0" fontId="62" fillId="0" borderId="0"/>
    <xf numFmtId="0" fontId="9" fillId="0" borderId="0"/>
    <xf numFmtId="0" fontId="9" fillId="0" borderId="0"/>
    <xf numFmtId="0" fontId="62" fillId="0" borderId="0"/>
    <xf numFmtId="4" fontId="14" fillId="42" borderId="113" applyNumberFormat="0" applyProtection="0">
      <alignment vertical="center"/>
    </xf>
    <xf numFmtId="4" fontId="12" fillId="81" borderId="113" applyNumberFormat="0" applyProtection="0">
      <alignment vertical="center"/>
    </xf>
    <xf numFmtId="4" fontId="14" fillId="42" borderId="113" applyNumberFormat="0" applyProtection="0">
      <alignment vertical="center"/>
    </xf>
    <xf numFmtId="4" fontId="12" fillId="81" borderId="113" applyNumberFormat="0" applyProtection="0">
      <alignment vertical="center"/>
    </xf>
    <xf numFmtId="4" fontId="12" fillId="81" borderId="113" applyNumberFormat="0" applyProtection="0">
      <alignment vertical="center"/>
    </xf>
    <xf numFmtId="4" fontId="155" fillId="7" borderId="113" applyNumberFormat="0" applyProtection="0">
      <alignment vertical="center"/>
    </xf>
    <xf numFmtId="4" fontId="14" fillId="42" borderId="110" applyNumberFormat="0" applyProtection="0">
      <alignment vertical="center"/>
    </xf>
    <xf numFmtId="0" fontId="62" fillId="0" borderId="0"/>
    <xf numFmtId="0" fontId="62" fillId="0" borderId="0"/>
    <xf numFmtId="4" fontId="174" fillId="42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74" fillId="42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78" fillId="42" borderId="77" applyNumberFormat="0" applyProtection="0">
      <alignment vertical="center"/>
    </xf>
    <xf numFmtId="4" fontId="174" fillId="42" borderId="110" applyNumberFormat="0" applyProtection="0">
      <alignment vertical="center"/>
    </xf>
    <xf numFmtId="0" fontId="62" fillId="0" borderId="0"/>
    <xf numFmtId="0" fontId="62" fillId="0" borderId="0"/>
    <xf numFmtId="4" fontId="14" fillId="42" borderId="113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4" fontId="14" fillId="42" borderId="113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4" fontId="155" fillId="12" borderId="113" applyNumberFormat="0" applyProtection="0">
      <alignment horizontal="left" vertical="center" indent="1"/>
    </xf>
    <xf numFmtId="4" fontId="14" fillId="42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14" fillId="42" borderId="113" applyNumberFormat="0" applyProtection="0">
      <alignment horizontal="left" vertical="top" indent="1"/>
    </xf>
    <xf numFmtId="0" fontId="9" fillId="0" borderId="0"/>
    <xf numFmtId="0" fontId="14" fillId="42" borderId="113" applyNumberFormat="0" applyProtection="0">
      <alignment horizontal="left" vertical="top" indent="1"/>
    </xf>
    <xf numFmtId="0" fontId="14" fillId="7" borderId="113" applyNumberFormat="0" applyProtection="0">
      <alignment horizontal="left" vertical="top" indent="1"/>
    </xf>
    <xf numFmtId="4" fontId="14" fillId="42" borderId="110" applyNumberFormat="0" applyProtection="0">
      <alignment horizontal="left" vertical="center" indent="1"/>
    </xf>
    <xf numFmtId="0" fontId="155" fillId="7" borderId="113" applyNumberFormat="0" applyProtection="0">
      <alignment horizontal="left" vertical="top" indent="1"/>
    </xf>
    <xf numFmtId="4" fontId="14" fillId="42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4" fontId="59" fillId="4" borderId="113" applyNumberFormat="0" applyProtection="0">
      <alignment horizontal="right" vertical="center"/>
    </xf>
    <xf numFmtId="4" fontId="19" fillId="0" borderId="114" applyNumberFormat="0" applyProtection="0">
      <alignment horizontal="right" vertical="center"/>
    </xf>
    <xf numFmtId="4" fontId="59" fillId="4" borderId="113" applyNumberFormat="0" applyProtection="0">
      <alignment horizontal="right" vertical="center"/>
    </xf>
    <xf numFmtId="4" fontId="217" fillId="96" borderId="113" applyNumberFormat="0" applyProtection="0">
      <alignment horizontal="right" vertical="center"/>
    </xf>
    <xf numFmtId="4" fontId="14" fillId="96" borderId="113" applyNumberFormat="0" applyProtection="0">
      <alignment horizontal="right" vertical="center"/>
    </xf>
    <xf numFmtId="4" fontId="12" fillId="81" borderId="113" applyNumberFormat="0" applyProtection="0">
      <alignment horizontal="right" vertical="center"/>
    </xf>
    <xf numFmtId="4" fontId="14" fillId="96" borderId="113" applyNumberFormat="0" applyProtection="0">
      <alignment horizontal="right" vertical="center"/>
    </xf>
    <xf numFmtId="4" fontId="217" fillId="96" borderId="113" applyNumberFormat="0" applyProtection="0">
      <alignment horizontal="right" vertical="center"/>
    </xf>
    <xf numFmtId="4" fontId="12" fillId="81" borderId="113" applyNumberFormat="0" applyProtection="0">
      <alignment horizontal="right" vertical="center"/>
    </xf>
    <xf numFmtId="4" fontId="19" fillId="0" borderId="114" applyNumberFormat="0" applyProtection="0">
      <alignment horizontal="right" vertical="center"/>
    </xf>
    <xf numFmtId="4" fontId="14" fillId="169" borderId="110" applyNumberFormat="0" applyProtection="0">
      <alignment horizontal="right" vertical="center"/>
    </xf>
    <xf numFmtId="0" fontId="62" fillId="0" borderId="0"/>
    <xf numFmtId="0" fontId="62" fillId="0" borderId="0"/>
    <xf numFmtId="4" fontId="174" fillId="96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74" fillId="96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78" fillId="41" borderId="114" applyNumberFormat="0" applyProtection="0">
      <alignment horizontal="right" vertical="center"/>
    </xf>
    <xf numFmtId="4" fontId="174" fillId="169" borderId="110" applyNumberFormat="0" applyProtection="0">
      <alignment horizontal="right" vertical="center"/>
    </xf>
    <xf numFmtId="0" fontId="62" fillId="0" borderId="0"/>
    <xf numFmtId="0" fontId="62" fillId="0" borderId="0"/>
    <xf numFmtId="4" fontId="84" fillId="96" borderId="113" applyNumberFormat="0" applyProtection="0">
      <alignment horizontal="left" vertical="center" indent="1"/>
    </xf>
    <xf numFmtId="4" fontId="19" fillId="15" borderId="114" applyNumberFormat="0" applyProtection="0">
      <alignment horizontal="left" vertical="center" indent="1"/>
    </xf>
    <xf numFmtId="4" fontId="84" fillId="96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4" fillId="8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4" fillId="8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wrapText="1"/>
    </xf>
    <xf numFmtId="4" fontId="10" fillId="7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wrapText="1"/>
    </xf>
    <xf numFmtId="4" fontId="19" fillId="15" borderId="114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14" fillId="80" borderId="113" applyNumberFormat="0" applyProtection="0">
      <alignment horizontal="left" vertical="top" indent="1"/>
    </xf>
    <xf numFmtId="0" fontId="9" fillId="0" borderId="0"/>
    <xf numFmtId="0" fontId="14" fillId="80" borderId="113" applyNumberFormat="0" applyProtection="0">
      <alignment horizontal="left" vertical="top" indent="1"/>
    </xf>
    <xf numFmtId="0" fontId="155" fillId="89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218" fillId="55" borderId="110" applyNumberFormat="0" applyProtection="0">
      <alignment horizontal="left" vertical="center" indent="1"/>
    </xf>
    <xf numFmtId="0" fontId="62" fillId="0" borderId="0"/>
    <xf numFmtId="0" fontId="218" fillId="55" borderId="110" applyNumberFormat="0" applyProtection="0">
      <alignment horizontal="left" vertical="center" indent="1"/>
    </xf>
    <xf numFmtId="0" fontId="9" fillId="0" borderId="0"/>
    <xf numFmtId="0" fontId="62" fillId="0" borderId="0"/>
    <xf numFmtId="4" fontId="219" fillId="0" borderId="0" applyNumberFormat="0" applyProtection="0">
      <alignment horizontal="left" vertical="center" indent="1"/>
    </xf>
    <xf numFmtId="4" fontId="17" fillId="80" borderId="117" applyNumberFormat="0" applyProtection="0">
      <alignment horizontal="left" vertical="center" indent="1"/>
    </xf>
    <xf numFmtId="4" fontId="219" fillId="0" borderId="0" applyNumberFormat="0" applyProtection="0">
      <alignment horizontal="left" vertical="center" indent="1"/>
    </xf>
    <xf numFmtId="4" fontId="17" fillId="80" borderId="117" applyNumberFormat="0" applyProtection="0">
      <alignment horizontal="left" vertical="center" indent="1"/>
    </xf>
    <xf numFmtId="4" fontId="17" fillId="86" borderId="0" applyNumberFormat="0" applyProtection="0">
      <alignment horizontal="left" vertical="center" indent="1"/>
    </xf>
    <xf numFmtId="4" fontId="180" fillId="86" borderId="115" applyNumberFormat="0" applyProtection="0">
      <alignment horizontal="left" vertical="center" indent="1"/>
    </xf>
    <xf numFmtId="0" fontId="220" fillId="0" borderId="0"/>
    <xf numFmtId="0" fontId="62" fillId="0" borderId="0"/>
    <xf numFmtId="0" fontId="62" fillId="0" borderId="0"/>
    <xf numFmtId="4" fontId="175" fillId="96" borderId="11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4" fontId="175" fillId="96" borderId="11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4" fontId="181" fillId="4" borderId="114" applyNumberFormat="0" applyProtection="0">
      <alignment horizontal="right" vertical="center"/>
    </xf>
    <xf numFmtId="4" fontId="175" fillId="169" borderId="110" applyNumberFormat="0" applyProtection="0">
      <alignment horizontal="right" vertical="center"/>
    </xf>
    <xf numFmtId="0" fontId="62" fillId="0" borderId="0"/>
    <xf numFmtId="270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270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270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270" fontId="62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85" fillId="0" borderId="118" applyNumberFormat="0" applyFill="0" applyAlignment="0" applyProtection="0"/>
    <xf numFmtId="0" fontId="28" fillId="0" borderId="21" applyNumberFormat="0" applyFill="0" applyAlignment="0" applyProtection="0"/>
    <xf numFmtId="0" fontId="28" fillId="0" borderId="19" applyNumberFormat="0" applyFill="0" applyAlignment="0" applyProtection="0"/>
    <xf numFmtId="0" fontId="221" fillId="0" borderId="134" applyNumberFormat="0" applyFill="0" applyAlignment="0" applyProtection="0"/>
    <xf numFmtId="0" fontId="29" fillId="0" borderId="51" applyNumberFormat="0" applyFill="0" applyAlignment="0" applyProtection="0"/>
    <xf numFmtId="0" fontId="186" fillId="0" borderId="119" applyNumberFormat="0" applyFill="0" applyAlignment="0" applyProtection="0"/>
    <xf numFmtId="0" fontId="29" fillId="0" borderId="51" applyNumberFormat="0" applyFill="0" applyAlignment="0" applyProtection="0"/>
    <xf numFmtId="0" fontId="29" fillId="0" borderId="57" applyNumberFormat="0" applyFill="0" applyAlignment="0" applyProtection="0"/>
    <xf numFmtId="0" fontId="222" fillId="0" borderId="135" applyNumberFormat="0" applyFill="0" applyAlignment="0" applyProtection="0"/>
    <xf numFmtId="0" fontId="30" fillId="0" borderId="52" applyNumberFormat="0" applyFill="0" applyAlignment="0" applyProtection="0"/>
    <xf numFmtId="0" fontId="187" fillId="0" borderId="120" applyNumberFormat="0" applyFill="0" applyAlignment="0" applyProtection="0"/>
    <xf numFmtId="0" fontId="30" fillId="0" borderId="52" applyNumberFormat="0" applyFill="0" applyAlignment="0" applyProtection="0"/>
    <xf numFmtId="0" fontId="30" fillId="0" borderId="58" applyNumberFormat="0" applyFill="0" applyAlignment="0" applyProtection="0"/>
    <xf numFmtId="0" fontId="223" fillId="0" borderId="136" applyNumberFormat="0" applyFill="0" applyAlignment="0" applyProtection="0"/>
    <xf numFmtId="0" fontId="18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2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192" fillId="0" borderId="127" applyNumberFormat="0" applyFill="0" applyAlignment="0" applyProtection="0"/>
    <xf numFmtId="0" fontId="26" fillId="0" borderId="108" applyNumberFormat="0" applyFill="0" applyAlignment="0" applyProtection="0"/>
    <xf numFmtId="0" fontId="26" fillId="0" borderId="137" applyNumberFormat="0" applyFill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17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14" fillId="89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5" borderId="0" applyNumberFormat="0" applyBorder="0" applyAlignment="0" applyProtection="0"/>
    <xf numFmtId="0" fontId="194" fillId="31" borderId="0" applyNumberFormat="0" applyBorder="0" applyAlignment="0" applyProtection="0"/>
    <xf numFmtId="0" fontId="194" fillId="13" borderId="0" applyNumberFormat="0" applyBorder="0" applyAlignment="0" applyProtection="0"/>
    <xf numFmtId="0" fontId="194" fillId="29" borderId="0" applyNumberFormat="0" applyBorder="0" applyAlignment="0" applyProtection="0"/>
    <xf numFmtId="0" fontId="194" fillId="12" borderId="0" applyNumberFormat="0" applyBorder="0" applyAlignment="0" applyProtection="0"/>
    <xf numFmtId="0" fontId="194" fillId="31" borderId="0" applyNumberFormat="0" applyBorder="0" applyAlignment="0" applyProtection="0"/>
    <xf numFmtId="0" fontId="194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3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71" fillId="53" borderId="0" applyNumberFormat="0" applyBorder="0" applyAlignment="0" applyProtection="0"/>
    <xf numFmtId="0" fontId="31" fillId="35" borderId="111" applyNumberFormat="0" applyAlignment="0" applyProtection="0"/>
    <xf numFmtId="0" fontId="32" fillId="0" borderId="29" applyNumberFormat="0" applyFill="0" applyAlignment="0" applyProtection="0"/>
    <xf numFmtId="0" fontId="33" fillId="5" borderId="0" applyNumberFormat="0" applyBorder="0" applyAlignment="0" applyProtection="0"/>
    <xf numFmtId="0" fontId="33" fillId="35" borderId="0" applyNumberFormat="0" applyBorder="0" applyAlignment="0" applyProtection="0"/>
    <xf numFmtId="0" fontId="9" fillId="34" borderId="112" applyNumberFormat="0" applyFont="0" applyAlignment="0" applyProtection="0"/>
    <xf numFmtId="0" fontId="21" fillId="33" borderId="0" applyNumberFormat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21" fillId="17" borderId="0" applyNumberFormat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62" fillId="0" borderId="0"/>
    <xf numFmtId="0" fontId="22" fillId="14" borderId="0" applyNumberFormat="0" applyBorder="0" applyAlignment="0" applyProtection="0"/>
    <xf numFmtId="0" fontId="22" fillId="10" borderId="0" applyNumberFormat="0" applyBorder="0" applyAlignment="0" applyProtection="0"/>
    <xf numFmtId="0" fontId="22" fillId="162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162" borderId="0" applyNumberFormat="0" applyBorder="0" applyAlignment="0" applyProtection="0"/>
    <xf numFmtId="0" fontId="21" fillId="163" borderId="0" applyNumberFormat="0" applyBorder="0" applyAlignment="0" applyProtection="0"/>
    <xf numFmtId="0" fontId="21" fillId="52" borderId="0" applyNumberFormat="0" applyBorder="0" applyAlignment="0" applyProtection="0"/>
    <xf numFmtId="0" fontId="21" fillId="40" borderId="0" applyNumberFormat="0" applyBorder="0" applyAlignment="0" applyProtection="0"/>
    <xf numFmtId="0" fontId="21" fillId="53" borderId="0" applyNumberFormat="0" applyBorder="0" applyAlignment="0" applyProtection="0"/>
    <xf numFmtId="0" fontId="21" fillId="163" borderId="0" applyNumberFormat="0" applyBorder="0" applyAlignment="0" applyProtection="0"/>
    <xf numFmtId="0" fontId="215" fillId="29" borderId="0" applyNumberFormat="0" applyBorder="0" applyAlignment="0" applyProtection="0"/>
    <xf numFmtId="0" fontId="79" fillId="4" borderId="111" applyNumberFormat="0" applyAlignment="0" applyProtection="0"/>
    <xf numFmtId="0" fontId="117" fillId="0" borderId="30" applyNumberFormat="0" applyFill="0" applyAlignment="0" applyProtection="0"/>
    <xf numFmtId="0" fontId="21" fillId="8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86" borderId="0" applyNumberFormat="0" applyBorder="0" applyAlignment="0" applyProtection="0"/>
    <xf numFmtId="0" fontId="21" fillId="36" borderId="0" applyNumberFormat="0" applyBorder="0" applyAlignment="0" applyProtection="0"/>
    <xf numFmtId="0" fontId="31" fillId="5" borderId="111" applyNumberFormat="0" applyAlignment="0" applyProtection="0"/>
    <xf numFmtId="0" fontId="40" fillId="16" borderId="0" applyNumberFormat="0" applyBorder="0" applyAlignment="0" applyProtection="0"/>
    <xf numFmtId="0" fontId="23" fillId="66" borderId="0" applyNumberFormat="0" applyBorder="0" applyAlignment="0" applyProtection="0"/>
    <xf numFmtId="0" fontId="4" fillId="0" borderId="0"/>
    <xf numFmtId="0" fontId="9" fillId="7" borderId="112" applyNumberFormat="0" applyFont="0" applyAlignment="0" applyProtection="0"/>
    <xf numFmtId="9" fontId="62" fillId="0" borderId="0" applyFont="0" applyFill="0" applyBorder="0" applyAlignment="0" applyProtection="0"/>
    <xf numFmtId="4" fontId="13" fillId="69" borderId="113" applyNumberFormat="0" applyProtection="0">
      <alignment vertical="center"/>
    </xf>
    <xf numFmtId="4" fontId="14" fillId="10" borderId="113" applyNumberFormat="0" applyProtection="0">
      <alignment horizontal="right" vertical="center"/>
    </xf>
    <xf numFmtId="0" fontId="21" fillId="22" borderId="0" applyNumberFormat="0" applyBorder="0" applyAlignment="0" applyProtection="0"/>
    <xf numFmtId="4" fontId="13" fillId="95" borderId="38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0" fontId="9" fillId="0" borderId="0"/>
    <xf numFmtId="4" fontId="15" fillId="81" borderId="113" applyNumberFormat="0" applyProtection="0">
      <alignment vertical="center"/>
    </xf>
    <xf numFmtId="4" fontId="17" fillId="86" borderId="0" applyNumberFormat="0" applyProtection="0">
      <alignment horizontal="left" vertical="center" indent="1"/>
    </xf>
    <xf numFmtId="0" fontId="32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221" fillId="0" borderId="134" applyNumberFormat="0" applyFill="0" applyAlignment="0" applyProtection="0"/>
    <xf numFmtId="0" fontId="222" fillId="0" borderId="135" applyNumberFormat="0" applyFill="0" applyAlignment="0" applyProtection="0"/>
    <xf numFmtId="0" fontId="223" fillId="0" borderId="136" applyNumberFormat="0" applyFill="0" applyAlignment="0" applyProtection="0"/>
    <xf numFmtId="0" fontId="223" fillId="0" borderId="0" applyNumberFormat="0" applyFill="0" applyBorder="0" applyAlignment="0" applyProtection="0"/>
    <xf numFmtId="0" fontId="26" fillId="0" borderId="137" applyNumberFormat="0" applyFill="0" applyAlignment="0" applyProtection="0"/>
    <xf numFmtId="0" fontId="21" fillId="25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21" fillId="32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14" fillId="89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5" borderId="0" applyNumberFormat="0" applyBorder="0" applyAlignment="0" applyProtection="0"/>
    <xf numFmtId="0" fontId="194" fillId="31" borderId="0" applyNumberFormat="0" applyBorder="0" applyAlignment="0" applyProtection="0"/>
    <xf numFmtId="0" fontId="194" fillId="13" borderId="0" applyNumberFormat="0" applyBorder="0" applyAlignment="0" applyProtection="0"/>
    <xf numFmtId="0" fontId="194" fillId="29" borderId="0" applyNumberFormat="0" applyBorder="0" applyAlignment="0" applyProtection="0"/>
    <xf numFmtId="0" fontId="194" fillId="12" borderId="0" applyNumberFormat="0" applyBorder="0" applyAlignment="0" applyProtection="0"/>
    <xf numFmtId="0" fontId="194" fillId="31" borderId="0" applyNumberFormat="0" applyBorder="0" applyAlignment="0" applyProtection="0"/>
    <xf numFmtId="0" fontId="194" fillId="5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6" fillId="0" borderId="0" applyNumberFormat="0" applyFill="0" applyBorder="0" applyAlignment="0" applyProtection="0"/>
    <xf numFmtId="0" fontId="4" fillId="0" borderId="0"/>
    <xf numFmtId="9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30" borderId="0" applyNumberFormat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43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44" borderId="138" applyNumberFormat="0" applyAlignment="0" applyProtection="0"/>
    <xf numFmtId="0" fontId="24" fillId="4" borderId="138" applyNumberFormat="0" applyAlignment="0" applyProtection="0"/>
    <xf numFmtId="0" fontId="39" fillId="5" borderId="138" applyNumberFormat="0" applyAlignment="0" applyProtection="0"/>
    <xf numFmtId="0" fontId="31" fillId="35" borderId="138" applyNumberFormat="0" applyAlignment="0" applyProtection="0"/>
    <xf numFmtId="0" fontId="9" fillId="7" borderId="139" applyNumberFormat="0" applyFont="0" applyAlignment="0" applyProtection="0"/>
    <xf numFmtId="0" fontId="9" fillId="34" borderId="139" applyNumberFormat="0" applyFont="0" applyAlignment="0" applyProtection="0"/>
    <xf numFmtId="0" fontId="34" fillId="44" borderId="140" applyNumberFormat="0" applyAlignment="0" applyProtection="0"/>
    <xf numFmtId="0" fontId="34" fillId="4" borderId="140" applyNumberFormat="0" applyAlignment="0" applyProtection="0"/>
    <xf numFmtId="4" fontId="10" fillId="69" borderId="141" applyNumberFormat="0" applyProtection="0">
      <alignment vertical="center"/>
    </xf>
    <xf numFmtId="4" fontId="10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2" fillId="69" borderId="141" applyNumberFormat="0" applyProtection="0">
      <alignment horizontal="left" vertical="center" indent="1"/>
    </xf>
    <xf numFmtId="0" fontId="13" fillId="2" borderId="141" applyNumberFormat="0" applyProtection="0">
      <alignment horizontal="left" vertical="top" indent="1"/>
    </xf>
    <xf numFmtId="4" fontId="12" fillId="68" borderId="141" applyNumberFormat="0" applyProtection="0">
      <alignment horizontal="right" vertical="center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2" fillId="81" borderId="141" applyNumberFormat="0" applyProtection="0">
      <alignment vertical="center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10" fillId="79" borderId="143" applyNumberFormat="0" applyProtection="0">
      <alignment horizontal="left" vertical="center" indent="1"/>
    </xf>
    <xf numFmtId="0" fontId="14" fillId="7" borderId="141" applyNumberFormat="0" applyProtection="0">
      <alignment horizontal="left" vertical="top" indent="1"/>
    </xf>
    <xf numFmtId="4" fontId="12" fillId="81" borderId="141" applyNumberFormat="0" applyProtection="0">
      <alignment horizontal="right" vertical="center"/>
    </xf>
    <xf numFmtId="4" fontId="12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7" fillId="80" borderId="143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4" fontId="18" fillId="81" borderId="141" applyNumberFormat="0" applyProtection="0">
      <alignment horizontal="right" vertical="center"/>
    </xf>
    <xf numFmtId="0" fontId="26" fillId="0" borderId="144" applyNumberFormat="0" applyFill="0" applyAlignment="0" applyProtection="0"/>
    <xf numFmtId="0" fontId="4" fillId="0" borderId="0"/>
    <xf numFmtId="0" fontId="69" fillId="31" borderId="145" applyBorder="0"/>
    <xf numFmtId="0" fontId="19" fillId="38" borderId="142"/>
    <xf numFmtId="0" fontId="9" fillId="34" borderId="139" applyNumberFormat="0" applyFont="0" applyAlignment="0" applyProtection="0"/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0" fontId="176" fillId="104" borderId="146" applyNumberFormat="0" applyAlignment="0" applyProtection="0"/>
    <xf numFmtId="0" fontId="31" fillId="35" borderId="146" applyNumberFormat="0" applyAlignment="0" applyProtection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4" fontId="19" fillId="2" borderId="146" applyNumberFormat="0" applyProtection="0">
      <alignment vertical="center"/>
    </xf>
    <xf numFmtId="4" fontId="178" fillId="69" borderId="146" applyNumberFormat="0" applyProtection="0">
      <alignment vertical="center"/>
    </xf>
    <xf numFmtId="4" fontId="19" fillId="69" borderId="146" applyNumberFormat="0" applyProtection="0">
      <alignment horizontal="left" vertical="center" indent="1"/>
    </xf>
    <xf numFmtId="0" fontId="179" fillId="2" borderId="141" applyNumberFormat="0" applyProtection="0">
      <alignment horizontal="left" vertical="top" indent="1"/>
    </xf>
    <xf numFmtId="4" fontId="19" fillId="15" borderId="146" applyNumberFormat="0" applyProtection="0">
      <alignment horizontal="left" vertical="center" indent="1"/>
    </xf>
    <xf numFmtId="4" fontId="19" fillId="39" borderId="146" applyNumberFormat="0" applyProtection="0">
      <alignment horizontal="right" vertical="center"/>
    </xf>
    <xf numFmtId="4" fontId="19" fillId="111" borderId="146" applyNumberFormat="0" applyProtection="0">
      <alignment horizontal="right" vertical="center"/>
    </xf>
    <xf numFmtId="4" fontId="19" fillId="10" borderId="147" applyNumberFormat="0" applyProtection="0">
      <alignment horizontal="right" vertical="center"/>
    </xf>
    <xf numFmtId="4" fontId="19" fillId="92" borderId="146" applyNumberFormat="0" applyProtection="0">
      <alignment horizontal="right" vertical="center"/>
    </xf>
    <xf numFmtId="4" fontId="19" fillId="93" borderId="146" applyNumberFormat="0" applyProtection="0">
      <alignment horizontal="right" vertical="center"/>
    </xf>
    <xf numFmtId="4" fontId="19" fillId="36" borderId="146" applyNumberFormat="0" applyProtection="0">
      <alignment horizontal="right" vertical="center"/>
    </xf>
    <xf numFmtId="4" fontId="19" fillId="29" borderId="146" applyNumberFormat="0" applyProtection="0">
      <alignment horizontal="right" vertical="center"/>
    </xf>
    <xf numFmtId="4" fontId="19" fillId="90" borderId="146" applyNumberFormat="0" applyProtection="0">
      <alignment horizontal="right" vertical="center"/>
    </xf>
    <xf numFmtId="4" fontId="19" fillId="94" borderId="146" applyNumberFormat="0" applyProtection="0">
      <alignment horizontal="right" vertical="center"/>
    </xf>
    <xf numFmtId="4" fontId="19" fillId="95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19" fillId="89" borderId="146" applyNumberFormat="0" applyProtection="0">
      <alignment horizontal="right" vertical="center"/>
    </xf>
    <xf numFmtId="4" fontId="155" fillId="7" borderId="141" applyNumberFormat="0" applyProtection="0">
      <alignment vertical="center"/>
    </xf>
    <xf numFmtId="4" fontId="178" fillId="42" borderId="142" applyNumberFormat="0" applyProtection="0">
      <alignment vertical="center"/>
    </xf>
    <xf numFmtId="4" fontId="155" fillId="12" borderId="141" applyNumberFormat="0" applyProtection="0">
      <alignment horizontal="left" vertical="center" indent="1"/>
    </xf>
    <xf numFmtId="0" fontId="155" fillId="7" borderId="141" applyNumberFormat="0" applyProtection="0">
      <alignment horizontal="left" vertical="top" indent="1"/>
    </xf>
    <xf numFmtId="4" fontId="19" fillId="0" borderId="146" applyNumberFormat="0" applyProtection="0">
      <alignment horizontal="right" vertical="center"/>
    </xf>
    <xf numFmtId="4" fontId="178" fillId="41" borderId="146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0" fontId="155" fillId="89" borderId="141" applyNumberFormat="0" applyProtection="0">
      <alignment horizontal="left" vertical="top" indent="1"/>
    </xf>
    <xf numFmtId="4" fontId="180" fillId="86" borderId="147" applyNumberFormat="0" applyProtection="0">
      <alignment horizontal="left" vertical="center" indent="1"/>
    </xf>
    <xf numFmtId="4" fontId="181" fillId="4" borderId="146" applyNumberFormat="0" applyProtection="0">
      <alignment horizontal="right" vertical="center"/>
    </xf>
    <xf numFmtId="0" fontId="26" fillId="0" borderId="144" applyNumberFormat="0" applyFill="0" applyAlignment="0" applyProtection="0"/>
    <xf numFmtId="0" fontId="79" fillId="4" borderId="138" applyNumberFormat="0" applyAlignment="0" applyProtection="0"/>
    <xf numFmtId="0" fontId="24" fillId="4" borderId="138" applyNumberFormat="0" applyAlignment="0" applyProtection="0"/>
    <xf numFmtId="0" fontId="31" fillId="5" borderId="138" applyNumberFormat="0" applyAlignment="0" applyProtection="0"/>
    <xf numFmtId="0" fontId="39" fillId="5" borderId="138" applyNumberFormat="0" applyAlignment="0" applyProtection="0"/>
    <xf numFmtId="0" fontId="4" fillId="0" borderId="0"/>
    <xf numFmtId="0" fontId="9" fillId="7" borderId="139" applyNumberFormat="0" applyFont="0" applyAlignment="0" applyProtection="0"/>
    <xf numFmtId="0" fontId="9" fillId="7" borderId="139" applyNumberFormat="0" applyFont="0" applyAlignment="0" applyProtection="0"/>
    <xf numFmtId="0" fontId="9" fillId="34" borderId="139" applyNumberFormat="0" applyFont="0" applyAlignment="0" applyProtection="0"/>
    <xf numFmtId="0" fontId="34" fillId="4" borderId="140" applyNumberFormat="0" applyAlignment="0" applyProtection="0"/>
    <xf numFmtId="4" fontId="13" fillId="69" borderId="141" applyNumberFormat="0" applyProtection="0">
      <alignment vertical="center"/>
    </xf>
    <xf numFmtId="4" fontId="13" fillId="69" borderId="141" applyNumberFormat="0" applyProtection="0">
      <alignment vertical="center"/>
    </xf>
    <xf numFmtId="4" fontId="13" fillId="2" borderId="141" applyNumberFormat="0" applyProtection="0">
      <alignment vertical="center"/>
    </xf>
    <xf numFmtId="4" fontId="10" fillId="69" borderId="141" applyNumberFormat="0" applyProtection="0">
      <alignment vertical="center"/>
    </xf>
    <xf numFmtId="4" fontId="173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59" fillId="14" borderId="141" applyNumberFormat="0" applyProtection="0">
      <alignment horizontal="left" vertical="center" indent="1"/>
    </xf>
    <xf numFmtId="4" fontId="13" fillId="69" borderId="141" applyNumberFormat="0" applyProtection="0">
      <alignment horizontal="left" vertical="center" indent="1"/>
    </xf>
    <xf numFmtId="4" fontId="12" fillId="69" borderId="141" applyNumberFormat="0" applyProtection="0">
      <alignment horizontal="left" vertical="center" indent="1"/>
    </xf>
    <xf numFmtId="0" fontId="13" fillId="69" borderId="141" applyNumberFormat="0" applyProtection="0">
      <alignment horizontal="left" vertical="top" indent="1"/>
    </xf>
    <xf numFmtId="4" fontId="59" fillId="68" borderId="141" applyNumberFormat="0" applyProtection="0">
      <alignment horizontal="right" vertical="center"/>
    </xf>
    <xf numFmtId="4" fontId="14" fillId="39" borderId="141" applyNumberFormat="0" applyProtection="0">
      <alignment horizontal="right" vertical="center"/>
    </xf>
    <xf numFmtId="4" fontId="12" fillId="68" borderId="141" applyNumberFormat="0" applyProtection="0">
      <alignment horizontal="right" vertical="center"/>
    </xf>
    <xf numFmtId="4" fontId="14" fillId="13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59" fillId="71" borderId="141" applyNumberFormat="0" applyProtection="0">
      <alignment horizontal="right" vertical="center"/>
    </xf>
    <xf numFmtId="4" fontId="14" fillId="10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4" fillId="92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59" fillId="73" borderId="141" applyNumberFormat="0" applyProtection="0">
      <alignment horizontal="right" vertical="center"/>
    </xf>
    <xf numFmtId="4" fontId="14" fillId="93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4" fillId="36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59" fillId="75" borderId="141" applyNumberFormat="0" applyProtection="0">
      <alignment horizontal="right" vertical="center"/>
    </xf>
    <xf numFmtId="4" fontId="14" fillId="29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4" fillId="90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59" fillId="77" borderId="141" applyNumberFormat="0" applyProtection="0">
      <alignment horizontal="right" vertical="center"/>
    </xf>
    <xf numFmtId="4" fontId="14" fillId="94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59" fillId="79" borderId="141" applyNumberFormat="0" applyProtection="0">
      <alignment horizontal="right" vertical="center"/>
    </xf>
    <xf numFmtId="4" fontId="14" fillId="89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70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0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7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4" fillId="42" borderId="141" applyNumberFormat="0" applyProtection="0">
      <alignment vertical="center"/>
    </xf>
    <xf numFmtId="4" fontId="12" fillId="81" borderId="141" applyNumberFormat="0" applyProtection="0">
      <alignment vertical="center"/>
    </xf>
    <xf numFmtId="4" fontId="174" fillId="42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4" fillId="42" borderId="141" applyNumberFormat="0" applyProtection="0">
      <alignment horizontal="left" vertical="center" indent="1"/>
    </xf>
    <xf numFmtId="4" fontId="10" fillId="79" borderId="143" applyNumberFormat="0" applyProtection="0">
      <alignment horizontal="left" vertical="center" indent="1"/>
    </xf>
    <xf numFmtId="0" fontId="14" fillId="42" borderId="141" applyNumberFormat="0" applyProtection="0">
      <alignment horizontal="left" vertical="top" indent="1"/>
    </xf>
    <xf numFmtId="0" fontId="14" fillId="7" borderId="141" applyNumberFormat="0" applyProtection="0">
      <alignment horizontal="left" vertical="top" indent="1"/>
    </xf>
    <xf numFmtId="4" fontId="59" fillId="4" borderId="141" applyNumberFormat="0" applyProtection="0">
      <alignment horizontal="right" vertical="center"/>
    </xf>
    <xf numFmtId="4" fontId="14" fillId="96" borderId="141" applyNumberFormat="0" applyProtection="0">
      <alignment horizontal="right" vertical="center"/>
    </xf>
    <xf numFmtId="4" fontId="12" fillId="81" borderId="141" applyNumberFormat="0" applyProtection="0">
      <alignment horizontal="right" vertical="center"/>
    </xf>
    <xf numFmtId="4" fontId="174" fillId="96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84" fillId="96" borderId="141" applyNumberFormat="0" applyProtection="0">
      <alignment horizontal="left" vertical="center" indent="1"/>
    </xf>
    <xf numFmtId="4" fontId="14" fillId="89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7" fillId="80" borderId="143" applyNumberFormat="0" applyProtection="0">
      <alignment horizontal="left" vertical="center" indent="1"/>
    </xf>
    <xf numFmtId="4" fontId="175" fillId="96" borderId="141" applyNumberFormat="0" applyProtection="0">
      <alignment horizontal="right" vertical="center"/>
    </xf>
    <xf numFmtId="4" fontId="18" fillId="81" borderId="141" applyNumberFormat="0" applyProtection="0">
      <alignment horizontal="right" vertical="center"/>
    </xf>
    <xf numFmtId="0" fontId="26" fillId="0" borderId="148" applyNumberFormat="0" applyFill="0" applyAlignment="0" applyProtection="0"/>
    <xf numFmtId="0" fontId="176" fillId="104" borderId="146" applyNumberFormat="0" applyAlignment="0" applyProtection="0"/>
    <xf numFmtId="0" fontId="31" fillId="35" borderId="146" applyNumberFormat="0" applyAlignment="0" applyProtection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4" fontId="19" fillId="2" borderId="146" applyNumberFormat="0" applyProtection="0">
      <alignment vertical="center"/>
    </xf>
    <xf numFmtId="4" fontId="178" fillId="69" borderId="146" applyNumberFormat="0" applyProtection="0">
      <alignment vertical="center"/>
    </xf>
    <xf numFmtId="4" fontId="19" fillId="69" borderId="146" applyNumberFormat="0" applyProtection="0">
      <alignment horizontal="left" vertical="center" indent="1"/>
    </xf>
    <xf numFmtId="4" fontId="19" fillId="15" borderId="146" applyNumberFormat="0" applyProtection="0">
      <alignment horizontal="left" vertical="center" indent="1"/>
    </xf>
    <xf numFmtId="4" fontId="19" fillId="39" borderId="146" applyNumberFormat="0" applyProtection="0">
      <alignment horizontal="right" vertical="center"/>
    </xf>
    <xf numFmtId="4" fontId="19" fillId="111" borderId="146" applyNumberFormat="0" applyProtection="0">
      <alignment horizontal="right" vertical="center"/>
    </xf>
    <xf numFmtId="4" fontId="19" fillId="10" borderId="147" applyNumberFormat="0" applyProtection="0">
      <alignment horizontal="right" vertical="center"/>
    </xf>
    <xf numFmtId="4" fontId="19" fillId="92" borderId="146" applyNumberFormat="0" applyProtection="0">
      <alignment horizontal="right" vertical="center"/>
    </xf>
    <xf numFmtId="4" fontId="19" fillId="93" borderId="146" applyNumberFormat="0" applyProtection="0">
      <alignment horizontal="right" vertical="center"/>
    </xf>
    <xf numFmtId="4" fontId="19" fillId="36" borderId="146" applyNumberFormat="0" applyProtection="0">
      <alignment horizontal="right" vertical="center"/>
    </xf>
    <xf numFmtId="4" fontId="19" fillId="29" borderId="146" applyNumberFormat="0" applyProtection="0">
      <alignment horizontal="right" vertical="center"/>
    </xf>
    <xf numFmtId="4" fontId="19" fillId="90" borderId="146" applyNumberFormat="0" applyProtection="0">
      <alignment horizontal="right" vertical="center"/>
    </xf>
    <xf numFmtId="4" fontId="19" fillId="94" borderId="146" applyNumberFormat="0" applyProtection="0">
      <alignment horizontal="right" vertical="center"/>
    </xf>
    <xf numFmtId="4" fontId="19" fillId="95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19" fillId="89" borderId="146" applyNumberFormat="0" applyProtection="0">
      <alignment horizontal="right" vertical="center"/>
    </xf>
    <xf numFmtId="4" fontId="19" fillId="96" borderId="147" applyNumberFormat="0" applyProtection="0">
      <alignment horizontal="left" vertical="center" indent="1"/>
    </xf>
    <xf numFmtId="4" fontId="19" fillId="89" borderId="147" applyNumberFormat="0" applyProtection="0">
      <alignment horizontal="left" vertical="center" indent="1"/>
    </xf>
    <xf numFmtId="0" fontId="19" fillId="12" borderId="146" applyNumberFormat="0" applyProtection="0">
      <alignment horizontal="left" vertical="center" indent="1"/>
    </xf>
    <xf numFmtId="0" fontId="19" fillId="31" borderId="141" applyNumberFormat="0" applyProtection="0">
      <alignment horizontal="left" vertical="top" indent="1"/>
    </xf>
    <xf numFmtId="0" fontId="19" fillId="91" borderId="146" applyNumberFormat="0" applyProtection="0">
      <alignment horizontal="left" vertical="center" indent="1"/>
    </xf>
    <xf numFmtId="0" fontId="19" fillId="89" borderId="141" applyNumberFormat="0" applyProtection="0">
      <alignment horizontal="left" vertical="top" indent="1"/>
    </xf>
    <xf numFmtId="0" fontId="19" fillId="14" borderId="146" applyNumberFormat="0" applyProtection="0">
      <alignment horizontal="left" vertical="center" indent="1"/>
    </xf>
    <xf numFmtId="0" fontId="19" fillId="14" borderId="141" applyNumberFormat="0" applyProtection="0">
      <alignment horizontal="left" vertical="top" indent="1"/>
    </xf>
    <xf numFmtId="0" fontId="19" fillId="96" borderId="146" applyNumberFormat="0" applyProtection="0">
      <alignment horizontal="left" vertical="center" indent="1"/>
    </xf>
    <xf numFmtId="0" fontId="19" fillId="96" borderId="141" applyNumberFormat="0" applyProtection="0">
      <alignment horizontal="left" vertical="top" indent="1"/>
    </xf>
    <xf numFmtId="4" fontId="155" fillId="7" borderId="141" applyNumberFormat="0" applyProtection="0">
      <alignment vertical="center"/>
    </xf>
    <xf numFmtId="4" fontId="178" fillId="42" borderId="142" applyNumberFormat="0" applyProtection="0">
      <alignment vertical="center"/>
    </xf>
    <xf numFmtId="4" fontId="155" fillId="12" borderId="141" applyNumberFormat="0" applyProtection="0">
      <alignment horizontal="left" vertical="center" indent="1"/>
    </xf>
    <xf numFmtId="0" fontId="155" fillId="7" borderId="141" applyNumberFormat="0" applyProtection="0">
      <alignment horizontal="left" vertical="top" indent="1"/>
    </xf>
    <xf numFmtId="4" fontId="19" fillId="0" borderId="146" applyNumberFormat="0" applyProtection="0">
      <alignment horizontal="right" vertical="center"/>
    </xf>
    <xf numFmtId="4" fontId="178" fillId="41" borderId="146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4" fontId="180" fillId="86" borderId="147" applyNumberFormat="0" applyProtection="0">
      <alignment horizontal="left" vertical="center" indent="1"/>
    </xf>
    <xf numFmtId="4" fontId="181" fillId="4" borderId="146" applyNumberFormat="0" applyProtection="0">
      <alignment horizontal="right" vertical="center"/>
    </xf>
    <xf numFmtId="4" fontId="19" fillId="2" borderId="146" applyNumberFormat="0" applyProtection="0">
      <alignment vertical="center"/>
    </xf>
    <xf numFmtId="4" fontId="19" fillId="69" borderId="146" applyNumberFormat="0" applyProtection="0">
      <alignment horizontal="left" vertical="center" indent="1"/>
    </xf>
    <xf numFmtId="4" fontId="19" fillId="15" borderId="146" applyNumberFormat="0" applyProtection="0">
      <alignment horizontal="left" vertical="center" indent="1"/>
    </xf>
    <xf numFmtId="4" fontId="19" fillId="89" borderId="146" applyNumberFormat="0" applyProtection="0">
      <alignment horizontal="right" vertical="center"/>
    </xf>
    <xf numFmtId="0" fontId="19" fillId="12" borderId="146" applyNumberFormat="0" applyProtection="0">
      <alignment horizontal="left" vertical="center" indent="1"/>
    </xf>
    <xf numFmtId="0" fontId="19" fillId="91" borderId="146" applyNumberFormat="0" applyProtection="0">
      <alignment horizontal="left" vertical="center" indent="1"/>
    </xf>
    <xf numFmtId="0" fontId="19" fillId="14" borderId="146" applyNumberFormat="0" applyProtection="0">
      <alignment horizontal="left" vertical="center" indent="1"/>
    </xf>
    <xf numFmtId="0" fontId="19" fillId="96" borderId="146" applyNumberFormat="0" applyProtection="0">
      <alignment horizontal="left" vertical="center" indent="1"/>
    </xf>
    <xf numFmtId="4" fontId="19" fillId="0" borderId="146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4" fontId="14" fillId="69" borderId="140" applyNumberFormat="0" applyProtection="0">
      <alignment vertical="center"/>
    </xf>
    <xf numFmtId="4" fontId="174" fillId="69" borderId="140" applyNumberFormat="0" applyProtection="0">
      <alignment vertical="center"/>
    </xf>
    <xf numFmtId="4" fontId="14" fillId="69" borderId="140" applyNumberFormat="0" applyProtection="0">
      <alignment horizontal="left" vertical="center" indent="1"/>
    </xf>
    <xf numFmtId="4" fontId="14" fillId="69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61" borderId="140" applyNumberFormat="0" applyProtection="0">
      <alignment horizontal="right" vertical="center"/>
    </xf>
    <xf numFmtId="4" fontId="14" fillId="71" borderId="140" applyNumberFormat="0" applyProtection="0">
      <alignment horizontal="right" vertical="center"/>
    </xf>
    <xf numFmtId="4" fontId="14" fillId="68" borderId="140" applyNumberFormat="0" applyProtection="0">
      <alignment horizontal="right" vertical="center"/>
    </xf>
    <xf numFmtId="4" fontId="14" fillId="73" borderId="140" applyNumberFormat="0" applyProtection="0">
      <alignment horizontal="right" vertical="center"/>
    </xf>
    <xf numFmtId="4" fontId="14" fillId="164" borderId="140" applyNumberFormat="0" applyProtection="0">
      <alignment horizontal="right" vertical="center"/>
    </xf>
    <xf numFmtId="4" fontId="14" fillId="165" borderId="140" applyNumberFormat="0" applyProtection="0">
      <alignment horizontal="right" vertical="center"/>
    </xf>
    <xf numFmtId="4" fontId="14" fillId="76" borderId="140" applyNumberFormat="0" applyProtection="0">
      <alignment horizontal="right" vertical="center"/>
    </xf>
    <xf numFmtId="4" fontId="14" fillId="75" borderId="140" applyNumberFormat="0" applyProtection="0">
      <alignment horizontal="right" vertical="center"/>
    </xf>
    <xf numFmtId="4" fontId="14" fillId="166" borderId="140" applyNumberFormat="0" applyProtection="0">
      <alignment horizontal="right" vertical="center"/>
    </xf>
    <xf numFmtId="4" fontId="13" fillId="168" borderId="140" applyNumberFormat="0" applyProtection="0">
      <alignment horizontal="left" vertical="center" indent="1"/>
    </xf>
    <xf numFmtId="4" fontId="14" fillId="169" borderId="149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169" borderId="140" applyNumberFormat="0" applyProtection="0">
      <alignment horizontal="left" vertical="center" indent="1"/>
    </xf>
    <xf numFmtId="4" fontId="14" fillId="17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42" borderId="140" applyNumberFormat="0" applyProtection="0">
      <alignment vertical="center"/>
    </xf>
    <xf numFmtId="4" fontId="174" fillId="42" borderId="140" applyNumberFormat="0" applyProtection="0">
      <alignment vertical="center"/>
    </xf>
    <xf numFmtId="4" fontId="14" fillId="42" borderId="140" applyNumberFormat="0" applyProtection="0">
      <alignment horizontal="left" vertical="center" indent="1"/>
    </xf>
    <xf numFmtId="4" fontId="14" fillId="42" borderId="140" applyNumberFormat="0" applyProtection="0">
      <alignment horizontal="left" vertical="center" indent="1"/>
    </xf>
    <xf numFmtId="4" fontId="14" fillId="169" borderId="140" applyNumberFormat="0" applyProtection="0">
      <alignment horizontal="right" vertical="center"/>
    </xf>
    <xf numFmtId="4" fontId="174" fillId="169" borderId="140" applyNumberFormat="0" applyProtection="0">
      <alignment horizontal="right" vertical="center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75" fillId="169" borderId="140" applyNumberFormat="0" applyProtection="0">
      <alignment horizontal="right" vertical="center"/>
    </xf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" fontId="10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12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79" fillId="4" borderId="138" applyNumberFormat="0" applyAlignment="0" applyProtection="0"/>
    <xf numFmtId="0" fontId="24" fillId="4" borderId="138" applyNumberFormat="0" applyAlignment="0" applyProtection="0"/>
    <xf numFmtId="0" fontId="31" fillId="5" borderId="138" applyNumberFormat="0" applyAlignment="0" applyProtection="0"/>
    <xf numFmtId="0" fontId="39" fillId="5" borderId="138" applyNumberFormat="0" applyAlignment="0" applyProtection="0"/>
    <xf numFmtId="0" fontId="4" fillId="0" borderId="0"/>
    <xf numFmtId="0" fontId="9" fillId="7" borderId="139" applyNumberFormat="0" applyFont="0" applyAlignment="0" applyProtection="0"/>
    <xf numFmtId="0" fontId="9" fillId="7" borderId="139" applyNumberFormat="0" applyFont="0" applyAlignment="0" applyProtection="0"/>
    <xf numFmtId="0" fontId="9" fillId="34" borderId="139" applyNumberFormat="0" applyFont="0" applyAlignment="0" applyProtection="0"/>
    <xf numFmtId="0" fontId="9" fillId="34" borderId="139" applyNumberFormat="0" applyFont="0" applyAlignment="0" applyProtection="0"/>
    <xf numFmtId="0" fontId="34" fillId="4" borderId="140" applyNumberFormat="0" applyAlignment="0" applyProtection="0"/>
    <xf numFmtId="0" fontId="34" fillId="4" borderId="140" applyNumberFormat="0" applyAlignment="0" applyProtection="0"/>
    <xf numFmtId="4" fontId="13" fillId="69" borderId="141" applyNumberFormat="0" applyProtection="0">
      <alignment vertical="center"/>
    </xf>
    <xf numFmtId="4" fontId="13" fillId="69" borderId="141" applyNumberFormat="0" applyProtection="0">
      <alignment vertical="center"/>
    </xf>
    <xf numFmtId="4" fontId="13" fillId="2" borderId="141" applyNumberFormat="0" applyProtection="0">
      <alignment vertical="center"/>
    </xf>
    <xf numFmtId="4" fontId="173" fillId="69" borderId="141" applyNumberFormat="0" applyProtection="0">
      <alignment vertical="center"/>
    </xf>
    <xf numFmtId="4" fontId="59" fillId="14" borderId="141" applyNumberFormat="0" applyProtection="0">
      <alignment horizontal="left" vertical="center" indent="1"/>
    </xf>
    <xf numFmtId="4" fontId="13" fillId="69" borderId="141" applyNumberFormat="0" applyProtection="0">
      <alignment horizontal="left" vertical="center" indent="1"/>
    </xf>
    <xf numFmtId="0" fontId="13" fillId="69" borderId="141" applyNumberFormat="0" applyProtection="0">
      <alignment horizontal="left" vertical="top" indent="1"/>
    </xf>
    <xf numFmtId="4" fontId="59" fillId="68" borderId="141" applyNumberFormat="0" applyProtection="0">
      <alignment horizontal="right" vertical="center"/>
    </xf>
    <xf numFmtId="4" fontId="14" fillId="13" borderId="141" applyNumberFormat="0" applyProtection="0">
      <alignment horizontal="right" vertical="center"/>
    </xf>
    <xf numFmtId="4" fontId="59" fillId="71" borderId="141" applyNumberFormat="0" applyProtection="0">
      <alignment horizontal="right" vertical="center"/>
    </xf>
    <xf numFmtId="4" fontId="14" fillId="92" borderId="141" applyNumberFormat="0" applyProtection="0">
      <alignment horizontal="right" vertical="center"/>
    </xf>
    <xf numFmtId="4" fontId="59" fillId="73" borderId="141" applyNumberFormat="0" applyProtection="0">
      <alignment horizontal="right" vertical="center"/>
    </xf>
    <xf numFmtId="4" fontId="14" fillId="36" borderId="141" applyNumberFormat="0" applyProtection="0">
      <alignment horizontal="right" vertical="center"/>
    </xf>
    <xf numFmtId="4" fontId="59" fillId="75" borderId="141" applyNumberFormat="0" applyProtection="0">
      <alignment horizontal="right" vertical="center"/>
    </xf>
    <xf numFmtId="4" fontId="14" fillId="90" borderId="141" applyNumberFormat="0" applyProtection="0">
      <alignment horizontal="right" vertical="center"/>
    </xf>
    <xf numFmtId="4" fontId="59" fillId="77" borderId="141" applyNumberFormat="0" applyProtection="0">
      <alignment horizontal="right" vertical="center"/>
    </xf>
    <xf numFmtId="4" fontId="59" fillId="79" borderId="141" applyNumberFormat="0" applyProtection="0">
      <alignment horizontal="right" vertical="center"/>
    </xf>
    <xf numFmtId="4" fontId="14" fillId="89" borderId="141" applyNumberFormat="0" applyProtection="0">
      <alignment horizontal="right" vertical="center"/>
    </xf>
    <xf numFmtId="0" fontId="9" fillId="70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0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7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4" fillId="42" borderId="141" applyNumberFormat="0" applyProtection="0">
      <alignment vertical="center"/>
    </xf>
    <xf numFmtId="4" fontId="174" fillId="42" borderId="141" applyNumberFormat="0" applyProtection="0">
      <alignment vertical="center"/>
    </xf>
    <xf numFmtId="4" fontId="14" fillId="42" borderId="141" applyNumberFormat="0" applyProtection="0">
      <alignment horizontal="left" vertical="center" indent="1"/>
    </xf>
    <xf numFmtId="0" fontId="14" fillId="42" borderId="141" applyNumberFormat="0" applyProtection="0">
      <alignment horizontal="left" vertical="top" indent="1"/>
    </xf>
    <xf numFmtId="4" fontId="59" fillId="4" borderId="141" applyNumberFormat="0" applyProtection="0">
      <alignment horizontal="right" vertical="center"/>
    </xf>
    <xf numFmtId="4" fontId="14" fillId="96" borderId="141" applyNumberFormat="0" applyProtection="0">
      <alignment horizontal="right" vertical="center"/>
    </xf>
    <xf numFmtId="4" fontId="174" fillId="96" borderId="141" applyNumberFormat="0" applyProtection="0">
      <alignment horizontal="right" vertical="center"/>
    </xf>
    <xf numFmtId="4" fontId="84" fillId="96" borderId="141" applyNumberFormat="0" applyProtection="0">
      <alignment horizontal="left" vertical="center" indent="1"/>
    </xf>
    <xf numFmtId="4" fontId="14" fillId="8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75" fillId="96" borderId="141" applyNumberFormat="0" applyProtection="0">
      <alignment horizontal="right" vertical="center"/>
    </xf>
    <xf numFmtId="0" fontId="26" fillId="0" borderId="148" applyNumberFormat="0" applyFill="0" applyAlignment="0" applyProtection="0"/>
    <xf numFmtId="0" fontId="19" fillId="34" borderId="146" applyNumberFormat="0" applyFont="0" applyAlignment="0" applyProtection="0"/>
    <xf numFmtId="0" fontId="19" fillId="91" borderId="146" applyNumberFormat="0" applyProtection="0">
      <alignment horizontal="left" vertical="center" indent="1"/>
    </xf>
    <xf numFmtId="0" fontId="19" fillId="14" borderId="146" applyNumberFormat="0" applyProtection="0">
      <alignment horizontal="left" vertical="center" indent="1"/>
    </xf>
    <xf numFmtId="0" fontId="19" fillId="38" borderId="142"/>
    <xf numFmtId="0" fontId="26" fillId="0" borderId="144" applyNumberFormat="0" applyFill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176" fillId="104" borderId="146" applyNumberFormat="0" applyAlignment="0" applyProtection="0"/>
    <xf numFmtId="0" fontId="31" fillId="35" borderId="146" applyNumberFormat="0" applyAlignment="0" applyProtection="0"/>
    <xf numFmtId="0" fontId="4" fillId="0" borderId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4" fontId="12" fillId="69" borderId="141" applyNumberFormat="0" applyProtection="0">
      <alignment horizontal="left" vertical="center" indent="1"/>
    </xf>
    <xf numFmtId="4" fontId="12" fillId="69" borderId="141" applyNumberFormat="0" applyProtection="0">
      <alignment horizontal="left" vertical="center"/>
    </xf>
    <xf numFmtId="4" fontId="14" fillId="69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42" borderId="140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wrapText="1"/>
    </xf>
    <xf numFmtId="0" fontId="9" fillId="55" borderId="140" applyNumberFormat="0" applyProtection="0">
      <alignment horizontal="left" vertical="center" indent="1"/>
    </xf>
    <xf numFmtId="4" fontId="44" fillId="66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53" borderId="141" applyNumberFormat="0" applyProtection="0">
      <alignment horizontal="right" vertical="center"/>
    </xf>
    <xf numFmtId="0" fontId="218" fillId="4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218" fillId="66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46" fillId="7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217" fillId="96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wrapText="1"/>
    </xf>
    <xf numFmtId="0" fontId="218" fillId="55" borderId="140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4" fontId="44" fillId="66" borderId="141" applyNumberFormat="0" applyProtection="0">
      <alignment vertical="center"/>
    </xf>
    <xf numFmtId="4" fontId="12" fillId="53" borderId="141" applyNumberFormat="0" applyProtection="0">
      <alignment horizontal="right" vertical="center"/>
    </xf>
    <xf numFmtId="0" fontId="218" fillId="40" borderId="140" applyNumberFormat="0" applyProtection="0">
      <alignment horizontal="left" vertical="center" indent="1"/>
    </xf>
    <xf numFmtId="0" fontId="218" fillId="66" borderId="140" applyNumberFormat="0" applyProtection="0">
      <alignment horizontal="left" vertical="center" indent="1"/>
    </xf>
    <xf numFmtId="0" fontId="46" fillId="7" borderId="140" applyNumberFormat="0" applyProtection="0">
      <alignment horizontal="left" vertical="center" indent="1"/>
    </xf>
    <xf numFmtId="4" fontId="217" fillId="96" borderId="141" applyNumberFormat="0" applyProtection="0">
      <alignment horizontal="right" vertical="center"/>
    </xf>
    <xf numFmtId="0" fontId="218" fillId="55" borderId="140" applyNumberFormat="0" applyProtection="0">
      <alignment horizontal="left" vertical="center" indent="1"/>
    </xf>
    <xf numFmtId="0" fontId="225" fillId="0" borderId="0"/>
    <xf numFmtId="0" fontId="62" fillId="0" borderId="0"/>
    <xf numFmtId="43" fontId="62" fillId="0" borderId="0" applyFont="0" applyFill="0" applyBorder="0" applyAlignment="0" applyProtection="0"/>
    <xf numFmtId="0" fontId="62" fillId="0" borderId="0"/>
    <xf numFmtId="0" fontId="4" fillId="0" borderId="0"/>
    <xf numFmtId="4" fontId="59" fillId="167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" fontId="10" fillId="78" borderId="38" applyNumberFormat="0" applyProtection="0">
      <alignment horizontal="left" vertical="center" indent="1"/>
    </xf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" fontId="59" fillId="167" borderId="38" applyNumberFormat="0" applyProtection="0">
      <alignment horizontal="left" vertical="center" indent="1"/>
    </xf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0" fillId="78" borderId="38" applyNumberFormat="0" applyProtection="0">
      <alignment horizontal="left" vertical="center" indent="1"/>
    </xf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11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/>
    </xf>
    <xf numFmtId="4" fontId="217" fillId="70" borderId="0" applyNumberFormat="0" applyProtection="0">
      <alignment horizontal="left" vertical="center" wrapText="1" indent="1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0" fillId="78" borderId="38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2" fillId="53" borderId="141" applyNumberFormat="0" applyProtection="0">
      <alignment horizontal="right" vertical="center"/>
    </xf>
    <xf numFmtId="4" fontId="14" fillId="79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0" fontId="218" fillId="4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218" fillId="66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46" fillId="7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217" fillId="96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wrapText="1"/>
    </xf>
    <xf numFmtId="0" fontId="218" fillId="55" borderId="140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43" fontId="43" fillId="0" borderId="0" applyFont="0" applyFill="0" applyBorder="0" applyAlignment="0" applyProtection="0"/>
    <xf numFmtId="4" fontId="44" fillId="66" borderId="141" applyNumberFormat="0" applyProtection="0">
      <alignment vertical="center"/>
    </xf>
    <xf numFmtId="43" fontId="9" fillId="0" borderId="0" applyFont="0" applyFill="0" applyBorder="0" applyAlignment="0" applyProtection="0"/>
    <xf numFmtId="0" fontId="19" fillId="11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62" fillId="0" borderId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226" fillId="0" borderId="0"/>
    <xf numFmtId="0" fontId="4" fillId="0" borderId="0"/>
    <xf numFmtId="0" fontId="4" fillId="0" borderId="0"/>
    <xf numFmtId="0" fontId="62" fillId="0" borderId="0"/>
    <xf numFmtId="0" fontId="9" fillId="0" borderId="0"/>
    <xf numFmtId="0" fontId="9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" fontId="84" fillId="69" borderId="140" applyNumberFormat="0" applyProtection="0">
      <alignment vertical="center"/>
    </xf>
    <xf numFmtId="4" fontId="84" fillId="69" borderId="140" applyNumberFormat="0" applyProtection="0">
      <alignment horizontal="left" vertical="center" indent="1"/>
    </xf>
    <xf numFmtId="0" fontId="42" fillId="45" borderId="140" applyNumberFormat="0" applyProtection="0">
      <alignment horizontal="left" vertical="center" indent="1"/>
    </xf>
    <xf numFmtId="4" fontId="13" fillId="171" borderId="140" applyNumberFormat="0" applyProtection="0">
      <alignment horizontal="left" vertical="center" indent="1"/>
    </xf>
    <xf numFmtId="4" fontId="228" fillId="169" borderId="149" applyNumberFormat="0" applyProtection="0">
      <alignment horizontal="left" vertical="center" indent="1"/>
    </xf>
    <xf numFmtId="0" fontId="42" fillId="170" borderId="140" applyNumberFormat="0" applyProtection="0">
      <alignment horizontal="left" vertical="center" indent="1"/>
    </xf>
    <xf numFmtId="0" fontId="42" fillId="163" borderId="140" applyNumberFormat="0" applyProtection="0">
      <alignment horizontal="left" vertical="center" indent="1"/>
    </xf>
    <xf numFmtId="0" fontId="156" fillId="163" borderId="140" applyNumberFormat="0" applyProtection="0">
      <alignment horizontal="left" vertical="center" indent="1"/>
    </xf>
    <xf numFmtId="0" fontId="42" fillId="12" borderId="140" applyNumberFormat="0" applyProtection="0">
      <alignment horizontal="left" vertical="center" indent="1"/>
    </xf>
    <xf numFmtId="4" fontId="59" fillId="42" borderId="140" applyNumberFormat="0" applyProtection="0">
      <alignment horizontal="left" vertical="center" indent="1"/>
    </xf>
    <xf numFmtId="4" fontId="59" fillId="163" borderId="140" applyNumberFormat="0" applyProtection="0">
      <alignment horizontal="right" vertical="center"/>
    </xf>
    <xf numFmtId="0" fontId="9" fillId="12" borderId="140" applyNumberFormat="0" applyProtection="0">
      <alignment horizontal="left" vertical="center" indent="1"/>
    </xf>
    <xf numFmtId="0" fontId="156" fillId="96" borderId="140" applyNumberFormat="0" applyProtection="0">
      <alignment horizontal="left" vertical="center" indent="1"/>
    </xf>
    <xf numFmtId="0" fontId="227" fillId="0" borderId="0" applyNumberFormat="0" applyProtection="0"/>
    <xf numFmtId="0" fontId="211" fillId="0" borderId="132" applyNumberFormat="0" applyBorder="0" applyAlignment="0" applyProtection="0"/>
    <xf numFmtId="43" fontId="6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69" fontId="203" fillId="158" borderId="128" applyNumberFormat="0" applyAlignment="0" applyProtection="0">
      <alignment horizontal="left" vertical="center" indent="1"/>
    </xf>
    <xf numFmtId="269" fontId="229" fillId="158" borderId="0" applyNumberFormat="0" applyAlignment="0" applyProtection="0">
      <alignment horizontal="left" vertical="center" indent="1"/>
    </xf>
    <xf numFmtId="0" fontId="209" fillId="0" borderId="150" applyNumberFormat="0" applyFont="0" applyFill="0" applyAlignment="0" applyProtection="0"/>
    <xf numFmtId="269" fontId="203" fillId="0" borderId="129" applyNumberFormat="0" applyFill="0" applyBorder="0" applyAlignment="0" applyProtection="0">
      <alignment horizontal="right" vertical="center"/>
    </xf>
    <xf numFmtId="0" fontId="37" fillId="4" borderId="138" applyNumberFormat="0" applyAlignment="0" applyProtection="0"/>
    <xf numFmtId="0" fontId="34" fillId="4" borderId="140" applyNumberFormat="0" applyAlignment="0" applyProtection="0"/>
    <xf numFmtId="0" fontId="9" fillId="55" borderId="140" applyNumberFormat="0" applyProtection="0">
      <alignment horizontal="left" vertical="center" indent="1"/>
    </xf>
    <xf numFmtId="4" fontId="44" fillId="79" borderId="141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35" borderId="138" applyNumberFormat="0" applyAlignment="0" applyProtection="0"/>
    <xf numFmtId="0" fontId="9" fillId="34" borderId="139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44" borderId="138" applyNumberFormat="0" applyAlignment="0" applyProtection="0"/>
    <xf numFmtId="0" fontId="24" fillId="4" borderId="138" applyNumberFormat="0" applyAlignment="0" applyProtection="0"/>
    <xf numFmtId="0" fontId="39" fillId="5" borderId="138" applyNumberFormat="0" applyAlignment="0" applyProtection="0"/>
    <xf numFmtId="0" fontId="31" fillId="35" borderId="138" applyNumberFormat="0" applyAlignment="0" applyProtection="0"/>
    <xf numFmtId="0" fontId="9" fillId="7" borderId="139" applyNumberFormat="0" applyFont="0" applyAlignment="0" applyProtection="0"/>
    <xf numFmtId="0" fontId="34" fillId="44" borderId="140" applyNumberFormat="0" applyAlignment="0" applyProtection="0"/>
    <xf numFmtId="0" fontId="34" fillId="4" borderId="140" applyNumberFormat="0" applyAlignment="0" applyProtection="0"/>
    <xf numFmtId="4" fontId="11" fillId="69" borderId="141" applyNumberFormat="0" applyProtection="0">
      <alignment vertical="center"/>
    </xf>
    <xf numFmtId="0" fontId="13" fillId="2" borderId="141" applyNumberFormat="0" applyProtection="0">
      <alignment horizontal="left" vertical="top" indent="1"/>
    </xf>
    <xf numFmtId="4" fontId="12" fillId="6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0" fontId="14" fillId="7" borderId="141" applyNumberFormat="0" applyProtection="0">
      <alignment horizontal="left" vertical="top" indent="1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8" fillId="81" borderId="141" applyNumberFormat="0" applyProtection="0">
      <alignment horizontal="right" vertical="center"/>
    </xf>
    <xf numFmtId="0" fontId="26" fillId="0" borderId="144" applyNumberFormat="0" applyFill="0" applyAlignment="0" applyProtection="0"/>
    <xf numFmtId="0" fontId="4" fillId="0" borderId="0"/>
    <xf numFmtId="0" fontId="34" fillId="44" borderId="140" applyNumberFormat="0" applyAlignment="0" applyProtection="0"/>
    <xf numFmtId="0" fontId="34" fillId="104" borderId="140" applyNumberForma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4" borderId="138" applyNumberFormat="0" applyAlignment="0" applyProtection="0"/>
    <xf numFmtId="0" fontId="34" fillId="4" borderId="140" applyNumberFormat="0" applyAlignment="0" applyProtection="0"/>
    <xf numFmtId="0" fontId="13" fillId="69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0" fontId="9" fillId="70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14" fillId="42" borderId="141" applyNumberFormat="0" applyProtection="0">
      <alignment horizontal="left" vertical="top" indent="1"/>
    </xf>
    <xf numFmtId="4" fontId="44" fillId="79" borderId="141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35" borderId="138" applyNumberFormat="0" applyAlignment="0" applyProtection="0"/>
    <xf numFmtId="0" fontId="9" fillId="34" borderId="139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4" fillId="44" borderId="140" applyNumberFormat="0" applyAlignment="0" applyProtection="0"/>
    <xf numFmtId="0" fontId="34" fillId="4" borderId="140" applyNumberFormat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" fontId="9" fillId="31" borderId="147" applyNumberFormat="0" applyProtection="0">
      <alignment horizontal="left" vertical="center" indent="1"/>
    </xf>
    <xf numFmtId="4" fontId="19" fillId="96" borderId="147" applyNumberFormat="0" applyProtection="0">
      <alignment horizontal="left" vertical="center" indent="1"/>
    </xf>
    <xf numFmtId="4" fontId="19" fillId="89" borderId="147" applyNumberFormat="0" applyProtection="0">
      <alignment horizontal="left" vertical="center" indent="1"/>
    </xf>
    <xf numFmtId="0" fontId="19" fillId="12" borderId="146" applyNumberFormat="0" applyProtection="0">
      <alignment horizontal="left" vertical="center" indent="1"/>
    </xf>
    <xf numFmtId="0" fontId="19" fillId="31" borderId="141" applyNumberFormat="0" applyProtection="0">
      <alignment horizontal="left" vertical="top" indent="1"/>
    </xf>
    <xf numFmtId="0" fontId="19" fillId="91" borderId="146" applyNumberFormat="0" applyProtection="0">
      <alignment horizontal="left" vertical="center" indent="1"/>
    </xf>
    <xf numFmtId="0" fontId="19" fillId="89" borderId="141" applyNumberFormat="0" applyProtection="0">
      <alignment horizontal="left" vertical="top" indent="1"/>
    </xf>
    <xf numFmtId="0" fontId="19" fillId="14" borderId="146" applyNumberFormat="0" applyProtection="0">
      <alignment horizontal="left" vertical="center" indent="1"/>
    </xf>
    <xf numFmtId="0" fontId="19" fillId="14" borderId="141" applyNumberFormat="0" applyProtection="0">
      <alignment horizontal="left" vertical="top" indent="1"/>
    </xf>
    <xf numFmtId="0" fontId="19" fillId="96" borderId="146" applyNumberFormat="0" applyProtection="0">
      <alignment horizontal="left" vertical="center" indent="1"/>
    </xf>
    <xf numFmtId="0" fontId="19" fillId="96" borderId="141" applyNumberFormat="0" applyProtection="0">
      <alignment horizontal="left" vertical="top" indent="1"/>
    </xf>
    <xf numFmtId="0" fontId="4" fillId="0" borderId="0"/>
    <xf numFmtId="0" fontId="13" fillId="69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0" fontId="9" fillId="70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14" fillId="42" borderId="141" applyNumberFormat="0" applyProtection="0">
      <alignment horizontal="left" vertical="top" indent="1"/>
    </xf>
    <xf numFmtId="4" fontId="44" fillId="79" borderId="141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6" fillId="0" borderId="144" applyNumberFormat="0" applyFill="0" applyAlignment="0" applyProtection="0"/>
    <xf numFmtId="0" fontId="31" fillId="35" borderId="138" applyNumberFormat="0" applyAlignment="0" applyProtection="0"/>
    <xf numFmtId="0" fontId="9" fillId="34" borderId="139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37" fillId="4" borderId="138" applyNumberFormat="0" applyAlignment="0" applyProtection="0"/>
    <xf numFmtId="0" fontId="34" fillId="4" borderId="140" applyNumberFormat="0" applyAlignment="0" applyProtection="0"/>
    <xf numFmtId="4" fontId="10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80" borderId="141" applyNumberFormat="0" applyProtection="0">
      <alignment horizontal="left" vertical="center" indent="1"/>
    </xf>
    <xf numFmtId="0" fontId="9" fillId="79" borderId="141" applyNumberFormat="0" applyProtection="0">
      <alignment horizontal="left" vertical="center" indent="1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2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8" fillId="81" borderId="141" applyNumberFormat="0" applyProtection="0">
      <alignment horizontal="right" vertical="center"/>
    </xf>
    <xf numFmtId="0" fontId="31" fillId="35" borderId="138" applyNumberFormat="0" applyAlignment="0" applyProtection="0"/>
    <xf numFmtId="0" fontId="9" fillId="34" borderId="139" applyNumberFormat="0" applyFont="0" applyAlignment="0" applyProtection="0"/>
    <xf numFmtId="0" fontId="9" fillId="4" borderId="142" applyNumberFormat="0">
      <protection locked="0"/>
    </xf>
    <xf numFmtId="0" fontId="34" fillId="104" borderId="140" applyNumberFormat="0" applyAlignment="0" applyProtection="0"/>
    <xf numFmtId="4" fontId="19" fillId="10" borderId="147" applyNumberFormat="0" applyProtection="0">
      <alignment horizontal="right" vertical="center"/>
    </xf>
    <xf numFmtId="4" fontId="19" fillId="95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178" fillId="42" borderId="142" applyNumberFormat="0" applyProtection="0">
      <alignment vertical="center"/>
    </xf>
    <xf numFmtId="4" fontId="180" fillId="86" borderId="14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24" fillId="44" borderId="138" applyNumberFormat="0" applyAlignment="0" applyProtection="0"/>
    <xf numFmtId="0" fontId="176" fillId="104" borderId="146" applyNumberFormat="0" applyAlignment="0" applyProtection="0"/>
    <xf numFmtId="0" fontId="176" fillId="104" borderId="146" applyNumberFormat="0" applyAlignment="0" applyProtection="0"/>
    <xf numFmtId="0" fontId="31" fillId="35" borderId="146" applyNumberFormat="0" applyAlignment="0" applyProtection="0"/>
    <xf numFmtId="0" fontId="31" fillId="5" borderId="138" applyNumberFormat="0" applyAlignment="0" applyProtection="0"/>
    <xf numFmtId="0" fontId="31" fillId="35" borderId="146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19" fillId="34" borderId="14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9" fillId="34" borderId="139" applyNumberFormat="0" applyFont="0" applyAlignment="0" applyProtection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0" fontId="34" fillId="4" borderId="140" applyNumberFormat="0" applyAlignment="0" applyProtection="0"/>
    <xf numFmtId="0" fontId="34" fillId="104" borderId="140" applyNumberFormat="0" applyAlignment="0" applyProtection="0"/>
    <xf numFmtId="0" fontId="34" fillId="4" borderId="140" applyNumberFormat="0" applyAlignment="0" applyProtection="0"/>
    <xf numFmtId="4" fontId="10" fillId="69" borderId="141" applyNumberFormat="0" applyProtection="0">
      <alignment vertical="center"/>
    </xf>
    <xf numFmtId="4" fontId="19" fillId="2" borderId="146" applyNumberFormat="0" applyProtection="0">
      <alignment vertical="center"/>
    </xf>
    <xf numFmtId="4" fontId="178" fillId="69" borderId="146" applyNumberFormat="0" applyProtection="0">
      <alignment vertical="center"/>
    </xf>
    <xf numFmtId="4" fontId="174" fillId="69" borderId="140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9" fillId="69" borderId="146" applyNumberFormat="0" applyProtection="0">
      <alignment horizontal="left" vertical="center" indent="1"/>
    </xf>
    <xf numFmtId="0" fontId="179" fillId="2" borderId="141" applyNumberFormat="0" applyProtection="0">
      <alignment horizontal="left" vertical="top" indent="1"/>
    </xf>
    <xf numFmtId="4" fontId="14" fillId="69" borderId="140" applyNumberFormat="0" applyProtection="0">
      <alignment horizontal="left" vertical="center" indent="1"/>
    </xf>
    <xf numFmtId="4" fontId="12" fillId="68" borderId="141" applyNumberFormat="0" applyProtection="0">
      <alignment horizontal="right" vertical="center"/>
    </xf>
    <xf numFmtId="4" fontId="19" fillId="39" borderId="146" applyNumberFormat="0" applyProtection="0">
      <alignment horizontal="right" vertical="center"/>
    </xf>
    <xf numFmtId="4" fontId="19" fillId="111" borderId="146" applyNumberFormat="0" applyProtection="0">
      <alignment horizontal="right" vertical="center"/>
    </xf>
    <xf numFmtId="4" fontId="14" fillId="71" borderId="140" applyNumberFormat="0" applyProtection="0">
      <alignment horizontal="right" vertical="center"/>
    </xf>
    <xf numFmtId="4" fontId="14" fillId="10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9" fillId="10" borderId="147" applyNumberFormat="0" applyProtection="0">
      <alignment horizontal="right" vertical="center"/>
    </xf>
    <xf numFmtId="4" fontId="19" fillId="92" borderId="146" applyNumberFormat="0" applyProtection="0">
      <alignment horizontal="right" vertical="center"/>
    </xf>
    <xf numFmtId="4" fontId="14" fillId="73" borderId="140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9" fillId="93" borderId="146" applyNumberFormat="0" applyProtection="0">
      <alignment horizontal="right" vertical="center"/>
    </xf>
    <xf numFmtId="4" fontId="19" fillId="36" borderId="146" applyNumberFormat="0" applyProtection="0">
      <alignment horizontal="right" vertical="center"/>
    </xf>
    <xf numFmtId="4" fontId="14" fillId="165" borderId="140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9" fillId="29" borderId="146" applyNumberFormat="0" applyProtection="0">
      <alignment horizontal="right" vertical="center"/>
    </xf>
    <xf numFmtId="4" fontId="19" fillId="90" borderId="146" applyNumberFormat="0" applyProtection="0">
      <alignment horizontal="right" vertical="center"/>
    </xf>
    <xf numFmtId="4" fontId="14" fillId="75" borderId="140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9" fillId="94" borderId="146" applyNumberFormat="0" applyProtection="0">
      <alignment horizontal="right" vertical="center"/>
    </xf>
    <xf numFmtId="4" fontId="19" fillId="89" borderId="146" applyNumberFormat="0" applyProtection="0">
      <alignment horizontal="right" vertical="center"/>
    </xf>
    <xf numFmtId="4" fontId="59" fillId="79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4" fontId="19" fillId="89" borderId="146" applyNumberFormat="0" applyProtection="0">
      <alignment horizontal="right" vertical="center"/>
    </xf>
    <xf numFmtId="0" fontId="19" fillId="12" borderId="146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19" fillId="31" borderId="141" applyNumberFormat="0" applyProtection="0">
      <alignment horizontal="left" vertical="top" indent="1"/>
    </xf>
    <xf numFmtId="0" fontId="9" fillId="170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19" fillId="89" borderId="141" applyNumberFormat="0" applyProtection="0">
      <alignment horizontal="left" vertical="top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19" fillId="14" borderId="141" applyNumberFormat="0" applyProtection="0">
      <alignment horizontal="left" vertical="top" indent="1"/>
    </xf>
    <xf numFmtId="0" fontId="9" fillId="59" borderId="140" applyNumberFormat="0" applyProtection="0">
      <alignment horizontal="left" vertical="center" indent="1"/>
    </xf>
    <xf numFmtId="0" fontId="19" fillId="96" borderId="146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19" fillId="96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4" fontId="155" fillId="7" borderId="141" applyNumberFormat="0" applyProtection="0">
      <alignment vertical="center"/>
    </xf>
    <xf numFmtId="4" fontId="14" fillId="42" borderId="140" applyNumberFormat="0" applyProtection="0">
      <alignment vertical="center"/>
    </xf>
    <xf numFmtId="4" fontId="15" fillId="81" borderId="141" applyNumberFormat="0" applyProtection="0">
      <alignment vertical="center"/>
    </xf>
    <xf numFmtId="4" fontId="178" fillId="42" borderId="142" applyNumberFormat="0" applyProtection="0">
      <alignment vertical="center"/>
    </xf>
    <xf numFmtId="4" fontId="174" fillId="42" borderId="140" applyNumberFormat="0" applyProtection="0">
      <alignment vertical="center"/>
    </xf>
    <xf numFmtId="4" fontId="155" fillId="12" borderId="141" applyNumberFormat="0" applyProtection="0">
      <alignment horizontal="left" vertical="center" indent="1"/>
    </xf>
    <xf numFmtId="0" fontId="155" fillId="7" borderId="141" applyNumberFormat="0" applyProtection="0">
      <alignment horizontal="left" vertical="top" indent="1"/>
    </xf>
    <xf numFmtId="4" fontId="14" fillId="42" borderId="140" applyNumberFormat="0" applyProtection="0">
      <alignment horizontal="left" vertical="center" indent="1"/>
    </xf>
    <xf numFmtId="4" fontId="12" fillId="81" borderId="141" applyNumberFormat="0" applyProtection="0">
      <alignment horizontal="right" vertical="center"/>
    </xf>
    <xf numFmtId="4" fontId="19" fillId="0" borderId="146" applyNumberFormat="0" applyProtection="0">
      <alignment horizontal="right" vertical="center"/>
    </xf>
    <xf numFmtId="4" fontId="178" fillId="41" borderId="146" applyNumberFormat="0" applyProtection="0">
      <alignment horizontal="right" vertical="center"/>
    </xf>
    <xf numFmtId="4" fontId="174" fillId="169" borderId="140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4" fontId="84" fillId="96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4" fontId="19" fillId="15" borderId="146" applyNumberFormat="0" applyProtection="0">
      <alignment horizontal="left" vertical="center" indent="1"/>
    </xf>
    <xf numFmtId="0" fontId="155" fillId="89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4" fontId="181" fillId="4" borderId="146" applyNumberFormat="0" applyProtection="0">
      <alignment horizontal="right" vertical="center"/>
    </xf>
    <xf numFmtId="4" fontId="175" fillId="169" borderId="140" applyNumberFormat="0" applyProtection="0">
      <alignment horizontal="right" vertical="center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0" fontId="26" fillId="0" borderId="148" applyNumberFormat="0" applyFill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" fontId="14" fillId="10" borderId="141" applyNumberFormat="0" applyProtection="0">
      <alignment horizontal="right" vertical="center"/>
    </xf>
    <xf numFmtId="4" fontId="15" fillId="81" borderId="141" applyNumberFormat="0" applyProtection="0">
      <alignment vertical="center"/>
    </xf>
    <xf numFmtId="0" fontId="26" fillId="0" borderId="148" applyNumberFormat="0" applyFill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4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" fontId="12" fillId="81" borderId="168" applyNumberFormat="0" applyProtection="0">
      <alignment vertical="center"/>
    </xf>
    <xf numFmtId="0" fontId="39" fillId="5" borderId="166" applyNumberFormat="0" applyAlignment="0" applyProtection="0"/>
    <xf numFmtId="0" fontId="9" fillId="59" borderId="172" applyNumberFormat="0" applyProtection="0">
      <alignment horizontal="left" vertical="center" indent="1"/>
    </xf>
    <xf numFmtId="0" fontId="19" fillId="91" borderId="170" applyNumberFormat="0" applyProtection="0">
      <alignment horizontal="left" vertical="center" indent="1"/>
    </xf>
    <xf numFmtId="4" fontId="14" fillId="170" borderId="172" applyNumberFormat="0" applyProtection="0">
      <alignment horizontal="left" vertical="center" indent="1"/>
    </xf>
    <xf numFmtId="0" fontId="31" fillId="35" borderId="166" applyNumberFormat="0" applyAlignment="0" applyProtection="0"/>
    <xf numFmtId="4" fontId="14" fillId="94" borderId="168" applyNumberFormat="0" applyProtection="0">
      <alignment horizontal="right" vertical="center"/>
    </xf>
    <xf numFmtId="0" fontId="34" fillId="4" borderId="172" applyNumberFormat="0" applyAlignment="0" applyProtection="0"/>
    <xf numFmtId="4" fontId="19" fillId="10" borderId="171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4" fillId="42" borderId="168" applyNumberFormat="0" applyProtection="0">
      <alignment vertical="center"/>
    </xf>
    <xf numFmtId="0" fontId="19" fillId="14" borderId="170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4" fontId="19" fillId="89" borderId="171" applyNumberFormat="0" applyProtection="0">
      <alignment horizontal="left" vertical="center" indent="1"/>
    </xf>
    <xf numFmtId="0" fontId="24" fillId="4" borderId="166" applyNumberFormat="0" applyAlignment="0" applyProtection="0"/>
    <xf numFmtId="4" fontId="174" fillId="42" borderId="168" applyNumberFormat="0" applyProtection="0">
      <alignment vertical="center"/>
    </xf>
    <xf numFmtId="4" fontId="14" fillId="42" borderId="168" applyNumberFormat="0" applyProtection="0">
      <alignment horizontal="left" vertical="center" indent="1"/>
    </xf>
    <xf numFmtId="0" fontId="155" fillId="89" borderId="168" applyNumberFormat="0" applyProtection="0">
      <alignment horizontal="left" vertical="top" indent="1"/>
    </xf>
    <xf numFmtId="0" fontId="31" fillId="35" borderId="170" applyNumberFormat="0" applyAlignment="0" applyProtection="0"/>
    <xf numFmtId="0" fontId="9" fillId="14" borderId="168" applyNumberFormat="0" applyProtection="0">
      <alignment horizontal="left" vertical="top" indent="1"/>
    </xf>
    <xf numFmtId="4" fontId="17" fillId="80" borderId="164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31" fillId="35" borderId="166" applyNumberFormat="0" applyAlignment="0" applyProtection="0"/>
    <xf numFmtId="4" fontId="12" fillId="73" borderId="168" applyNumberFormat="0" applyProtection="0">
      <alignment horizontal="right" vertical="center"/>
    </xf>
    <xf numFmtId="0" fontId="9" fillId="89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center" indent="1"/>
    </xf>
    <xf numFmtId="0" fontId="19" fillId="96" borderId="168" applyNumberFormat="0" applyProtection="0">
      <alignment horizontal="left" vertical="top" indent="1"/>
    </xf>
    <xf numFmtId="0" fontId="19" fillId="96" borderId="170" applyNumberFormat="0" applyProtection="0">
      <alignment horizontal="left" vertical="center" indent="1"/>
    </xf>
    <xf numFmtId="4" fontId="19" fillId="89" borderId="171" applyNumberFormat="0" applyProtection="0">
      <alignment horizontal="left" vertical="center" indent="1"/>
    </xf>
    <xf numFmtId="0" fontId="19" fillId="14" borderId="168" applyNumberFormat="0" applyProtection="0">
      <alignment horizontal="left" vertical="top" indent="1"/>
    </xf>
    <xf numFmtId="0" fontId="19" fillId="14" borderId="170" applyNumberFormat="0" applyProtection="0">
      <alignment horizontal="left" vertical="center" indent="1"/>
    </xf>
    <xf numFmtId="0" fontId="19" fillId="31" borderId="168" applyNumberFormat="0" applyProtection="0">
      <alignment horizontal="left" vertical="top" indent="1"/>
    </xf>
    <xf numFmtId="0" fontId="19" fillId="12" borderId="170" applyNumberFormat="0" applyProtection="0">
      <alignment horizontal="left" vertical="center" indent="1"/>
    </xf>
    <xf numFmtId="0" fontId="19" fillId="89" borderId="168" applyNumberFormat="0" applyProtection="0">
      <alignment horizontal="left" vertical="top" indent="1"/>
    </xf>
    <xf numFmtId="0" fontId="19" fillId="91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2" fillId="81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59" fillId="79" borderId="168" applyNumberFormat="0" applyProtection="0">
      <alignment horizontal="right" vertical="center"/>
    </xf>
    <xf numFmtId="4" fontId="14" fillId="75" borderId="172" applyNumberFormat="0" applyProtection="0">
      <alignment horizontal="right" vertical="center"/>
    </xf>
    <xf numFmtId="4" fontId="19" fillId="90" borderId="170" applyNumberFormat="0" applyProtection="0">
      <alignment horizontal="right" vertical="center"/>
    </xf>
    <xf numFmtId="4" fontId="19" fillId="29" borderId="170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0" fontId="34" fillId="104" borderId="172" applyNumberFormat="0" applyAlignment="0" applyProtection="0"/>
    <xf numFmtId="4" fontId="180" fillId="86" borderId="171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0" fontId="9" fillId="89" borderId="168" applyNumberFormat="0" applyProtection="0">
      <alignment horizontal="left" vertical="center" indent="1"/>
    </xf>
    <xf numFmtId="0" fontId="9" fillId="79" borderId="168" applyNumberFormat="0" applyProtection="0">
      <alignment horizontal="left" vertical="top" indent="1"/>
    </xf>
    <xf numFmtId="0" fontId="19" fillId="14" borderId="168" applyNumberFormat="0" applyProtection="0">
      <alignment horizontal="left" vertical="top" indent="1"/>
    </xf>
    <xf numFmtId="4" fontId="44" fillId="79" borderId="168" applyNumberFormat="0" applyProtection="0">
      <alignment horizontal="left" vertical="center" wrapText="1"/>
    </xf>
    <xf numFmtId="0" fontId="14" fillId="42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top" indent="1"/>
    </xf>
    <xf numFmtId="0" fontId="37" fillId="4" borderId="166" applyNumberFormat="0" applyAlignment="0" applyProtection="0"/>
    <xf numFmtId="4" fontId="10" fillId="79" borderId="168" applyNumberFormat="0" applyProtection="0">
      <alignment horizontal="left" vertical="center" indent="1"/>
    </xf>
    <xf numFmtId="4" fontId="12" fillId="61" borderId="168" applyNumberFormat="0" applyProtection="0">
      <alignment horizontal="right" vertical="center"/>
    </xf>
    <xf numFmtId="0" fontId="13" fillId="2" borderId="168" applyNumberFormat="0" applyProtection="0">
      <alignment horizontal="left" vertical="top" indent="1"/>
    </xf>
    <xf numFmtId="0" fontId="218" fillId="55" borderId="172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53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2" fillId="71" borderId="168" applyNumberFormat="0" applyProtection="0">
      <alignment horizontal="right" vertical="center"/>
    </xf>
    <xf numFmtId="4" fontId="14" fillId="69" borderId="172" applyNumberFormat="0" applyProtection="0">
      <alignment horizontal="left" vertical="center" indent="1"/>
    </xf>
    <xf numFmtId="4" fontId="12" fillId="69" borderId="168" applyNumberFormat="0" applyProtection="0">
      <alignment horizontal="left" vertical="center"/>
    </xf>
    <xf numFmtId="0" fontId="14" fillId="42" borderId="168" applyNumberFormat="0" applyProtection="0">
      <alignment horizontal="left" vertical="top" indent="1"/>
    </xf>
    <xf numFmtId="4" fontId="14" fillId="42" borderId="168" applyNumberFormat="0" applyProtection="0">
      <alignment horizontal="left" vertical="center" indent="1"/>
    </xf>
    <xf numFmtId="0" fontId="9" fillId="79" borderId="168" applyNumberFormat="0" applyProtection="0">
      <alignment horizontal="left" vertical="top" indent="1"/>
    </xf>
    <xf numFmtId="4" fontId="59" fillId="68" borderId="168" applyNumberFormat="0" applyProtection="0">
      <alignment horizontal="right" vertical="center"/>
    </xf>
    <xf numFmtId="0" fontId="13" fillId="69" borderId="168" applyNumberFormat="0" applyProtection="0">
      <alignment horizontal="left" vertical="top" indent="1"/>
    </xf>
    <xf numFmtId="0" fontId="9" fillId="34" borderId="167" applyNumberFormat="0" applyFont="0" applyAlignment="0" applyProtection="0"/>
    <xf numFmtId="4" fontId="12" fillId="81" borderId="168" applyNumberFormat="0" applyProtection="0">
      <alignment horizontal="right" vertical="center"/>
    </xf>
    <xf numFmtId="4" fontId="174" fillId="42" borderId="172" applyNumberFormat="0" applyProtection="0">
      <alignment vertical="center"/>
    </xf>
    <xf numFmtId="0" fontId="9" fillId="55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55" fillId="7" borderId="168" applyNumberFormat="0" applyProtection="0">
      <alignment vertical="center"/>
    </xf>
    <xf numFmtId="4" fontId="19" fillId="36" borderId="170" applyNumberFormat="0" applyProtection="0">
      <alignment horizontal="right" vertical="center"/>
    </xf>
    <xf numFmtId="4" fontId="19" fillId="93" borderId="170" applyNumberFormat="0" applyProtection="0">
      <alignment horizontal="right" vertical="center"/>
    </xf>
    <xf numFmtId="4" fontId="19" fillId="92" borderId="170" applyNumberFormat="0" applyProtection="0">
      <alignment horizontal="right" vertical="center"/>
    </xf>
    <xf numFmtId="0" fontId="19" fillId="34" borderId="170" applyNumberFormat="0" applyFont="0" applyAlignment="0" applyProtection="0"/>
    <xf numFmtId="0" fontId="14" fillId="42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top" indent="1"/>
    </xf>
    <xf numFmtId="4" fontId="12" fillId="76" borderId="168" applyNumberFormat="0" applyProtection="0">
      <alignment horizontal="right" vertical="center"/>
    </xf>
    <xf numFmtId="4" fontId="14" fillId="90" borderId="168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0" fontId="34" fillId="4" borderId="172" applyNumberFormat="0" applyAlignment="0" applyProtection="0"/>
    <xf numFmtId="0" fontId="39" fillId="5" borderId="166" applyNumberFormat="0" applyAlignment="0" applyProtection="0"/>
    <xf numFmtId="0" fontId="31" fillId="5" borderId="166" applyNumberFormat="0" applyAlignment="0" applyProtection="0"/>
    <xf numFmtId="4" fontId="19" fillId="0" borderId="170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0" fontId="24" fillId="44" borderId="166" applyNumberFormat="0" applyAlignment="0" applyProtection="0"/>
    <xf numFmtId="4" fontId="14" fillId="10" borderId="168" applyNumberFormat="0" applyProtection="0">
      <alignment horizontal="right" vertical="center"/>
    </xf>
    <xf numFmtId="4" fontId="13" fillId="69" borderId="168" applyNumberFormat="0" applyProtection="0">
      <alignment vertical="center"/>
    </xf>
    <xf numFmtId="4" fontId="10" fillId="79" borderId="164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4" fillId="169" borderId="172" applyNumberFormat="0" applyProtection="0">
      <alignment horizontal="right" vertical="center"/>
    </xf>
    <xf numFmtId="4" fontId="19" fillId="0" borderId="170" applyNumberFormat="0" applyProtection="0">
      <alignment horizontal="right" vertical="center"/>
    </xf>
    <xf numFmtId="4" fontId="10" fillId="79" borderId="164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0" fontId="19" fillId="96" borderId="168" applyNumberFormat="0" applyProtection="0">
      <alignment horizontal="left" vertical="top" indent="1"/>
    </xf>
    <xf numFmtId="4" fontId="12" fillId="81" borderId="168" applyNumberFormat="0" applyProtection="0">
      <alignment vertical="center"/>
    </xf>
    <xf numFmtId="0" fontId="9" fillId="81" borderId="168" applyNumberFormat="0" applyProtection="0">
      <alignment horizontal="left" vertical="center" indent="1"/>
    </xf>
    <xf numFmtId="0" fontId="9" fillId="48" borderId="172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59" fillId="77" borderId="168" applyNumberFormat="0" applyProtection="0">
      <alignment horizontal="right" vertical="center"/>
    </xf>
    <xf numFmtId="4" fontId="14" fillId="75" borderId="172" applyNumberFormat="0" applyProtection="0">
      <alignment horizontal="right" vertical="center"/>
    </xf>
    <xf numFmtId="4" fontId="14" fillId="76" borderId="172" applyNumberFormat="0" applyProtection="0">
      <alignment horizontal="right" vertical="center"/>
    </xf>
    <xf numFmtId="4" fontId="59" fillId="73" borderId="168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14" fillId="13" borderId="168" applyNumberFormat="0" applyProtection="0">
      <alignment horizontal="right" vertical="center"/>
    </xf>
    <xf numFmtId="4" fontId="59" fillId="68" borderId="168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73" fillId="69" borderId="168" applyNumberFormat="0" applyProtection="0">
      <alignment vertical="center"/>
    </xf>
    <xf numFmtId="4" fontId="11" fillId="69" borderId="168" applyNumberFormat="0" applyProtection="0">
      <alignment vertical="center"/>
    </xf>
    <xf numFmtId="4" fontId="10" fillId="69" borderId="168" applyNumberFormat="0" applyProtection="0">
      <alignment vertical="center"/>
    </xf>
    <xf numFmtId="0" fontId="34" fillId="104" borderId="172" applyNumberFormat="0" applyAlignment="0" applyProtection="0"/>
    <xf numFmtId="0" fontId="9" fillId="7" borderId="167" applyNumberFormat="0" applyFont="0" applyAlignment="0" applyProtection="0"/>
    <xf numFmtId="0" fontId="31" fillId="35" borderId="170" applyNumberFormat="0" applyAlignment="0" applyProtection="0"/>
    <xf numFmtId="0" fontId="176" fillId="104" borderId="170" applyNumberFormat="0" applyAlignment="0" applyProtection="0"/>
    <xf numFmtId="0" fontId="24" fillId="4" borderId="166" applyNumberFormat="0" applyAlignment="0" applyProtection="0"/>
    <xf numFmtId="4" fontId="15" fillId="81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4" fontId="180" fillId="86" borderId="171" applyNumberFormat="0" applyProtection="0">
      <alignment horizontal="left" vertical="center" indent="1"/>
    </xf>
    <xf numFmtId="4" fontId="19" fillId="10" borderId="171" applyNumberFormat="0" applyProtection="0">
      <alignment horizontal="right" vertical="center"/>
    </xf>
    <xf numFmtId="0" fontId="34" fillId="104" borderId="172" applyNumberFormat="0" applyAlignment="0" applyProtection="0"/>
    <xf numFmtId="0" fontId="9" fillId="34" borderId="167" applyNumberFormat="0" applyFont="0" applyAlignment="0" applyProtection="0"/>
    <xf numFmtId="4" fontId="18" fillId="81" borderId="168" applyNumberFormat="0" applyProtection="0">
      <alignment horizontal="right" vertical="center"/>
    </xf>
    <xf numFmtId="0" fontId="14" fillId="80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indent="1"/>
    </xf>
    <xf numFmtId="4" fontId="12" fillId="61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9" fillId="79" borderId="168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0" fillId="69" borderId="168" applyNumberFormat="0" applyProtection="0">
      <alignment vertical="center"/>
    </xf>
    <xf numFmtId="0" fontId="9" fillId="96" borderId="168" applyNumberFormat="0" applyProtection="0">
      <alignment horizontal="left" vertical="top" indent="1"/>
    </xf>
    <xf numFmtId="0" fontId="37" fillId="4" borderId="166" applyNumberFormat="0" applyAlignment="0" applyProtection="0"/>
    <xf numFmtId="0" fontId="9" fillId="14" borderId="168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8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center" indent="1"/>
    </xf>
    <xf numFmtId="4" fontId="44" fillId="79" borderId="168" applyNumberFormat="0" applyProtection="0">
      <alignment horizontal="left" vertical="center" wrapText="1"/>
    </xf>
    <xf numFmtId="0" fontId="9" fillId="34" borderId="167" applyNumberFormat="0" applyFont="0" applyAlignment="0" applyProtection="0"/>
    <xf numFmtId="0" fontId="26" fillId="0" borderId="165" applyNumberFormat="0" applyFill="0" applyAlignment="0" applyProtection="0"/>
    <xf numFmtId="0" fontId="9" fillId="80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center" indent="1"/>
    </xf>
    <xf numFmtId="0" fontId="9" fillId="79" borderId="168" applyNumberFormat="0" applyProtection="0">
      <alignment horizontal="left" vertical="top" indent="1"/>
    </xf>
    <xf numFmtId="0" fontId="13" fillId="69" borderId="168" applyNumberFormat="0" applyProtection="0">
      <alignment horizontal="left" vertical="top" indent="1"/>
    </xf>
    <xf numFmtId="0" fontId="37" fillId="4" borderId="166" applyNumberFormat="0" applyAlignment="0" applyProtection="0"/>
    <xf numFmtId="0" fontId="34" fillId="44" borderId="172" applyNumberFormat="0" applyAlignment="0" applyProtection="0"/>
    <xf numFmtId="0" fontId="14" fillId="42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9" fillId="90" borderId="170" applyNumberFormat="0" applyProtection="0">
      <alignment horizontal="right" vertical="center"/>
    </xf>
    <xf numFmtId="4" fontId="155" fillId="7" borderId="168" applyNumberFormat="0" applyProtection="0">
      <alignment vertical="center"/>
    </xf>
    <xf numFmtId="4" fontId="19" fillId="111" borderId="170" applyNumberFormat="0" applyProtection="0">
      <alignment horizontal="right" vertical="center"/>
    </xf>
    <xf numFmtId="0" fontId="26" fillId="0" borderId="165" applyNumberFormat="0" applyFill="0" applyAlignment="0" applyProtection="0"/>
    <xf numFmtId="0" fontId="14" fillId="7" borderId="168" applyNumberFormat="0" applyProtection="0">
      <alignment horizontal="left" vertical="top" indent="1"/>
    </xf>
    <xf numFmtId="0" fontId="9" fillId="14" borderId="168" applyNumberFormat="0" applyProtection="0">
      <alignment horizontal="left" vertical="top" indent="1"/>
    </xf>
    <xf numFmtId="0" fontId="9" fillId="79" borderId="168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2" fillId="76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0" fontId="26" fillId="0" borderId="165" applyNumberFormat="0" applyFill="0" applyAlignment="0" applyProtection="0"/>
    <xf numFmtId="4" fontId="10" fillId="79" borderId="164" applyNumberFormat="0" applyProtection="0">
      <alignment horizontal="left" vertical="center" indent="1"/>
    </xf>
    <xf numFmtId="0" fontId="9" fillId="31" borderId="168" applyNumberFormat="0" applyProtection="0">
      <alignment horizontal="left" vertical="center" indent="1"/>
    </xf>
    <xf numFmtId="4" fontId="12" fillId="6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5" fillId="81" borderId="168" applyNumberFormat="0" applyProtection="0">
      <alignment vertical="center"/>
    </xf>
    <xf numFmtId="0" fontId="31" fillId="35" borderId="138" applyNumberFormat="0" applyAlignment="0" applyProtection="0"/>
    <xf numFmtId="0" fontId="9" fillId="7" borderId="167" applyNumberFormat="0" applyFont="0" applyAlignment="0" applyProtection="0"/>
    <xf numFmtId="0" fontId="9" fillId="55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4" fontId="12" fillId="74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9" fillId="89" borderId="171" applyNumberFormat="0" applyProtection="0">
      <alignment horizontal="left" vertical="center" indent="1"/>
    </xf>
    <xf numFmtId="0" fontId="9" fillId="48" borderId="172" applyNumberFormat="0" applyProtection="0">
      <alignment horizontal="left" vertical="center" indent="1"/>
    </xf>
    <xf numFmtId="4" fontId="174" fillId="42" borderId="168" applyNumberFormat="0" applyProtection="0">
      <alignment vertical="center"/>
    </xf>
    <xf numFmtId="4" fontId="12" fillId="73" borderId="168" applyNumberFormat="0" applyProtection="0">
      <alignment horizontal="right" vertical="center"/>
    </xf>
    <xf numFmtId="4" fontId="13" fillId="6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4" fontId="14" fillId="42" borderId="172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34" borderId="167" applyNumberFormat="0" applyFont="0" applyAlignment="0" applyProtection="0"/>
    <xf numFmtId="0" fontId="9" fillId="79" borderId="168" applyNumberFormat="0" applyProtection="0">
      <alignment horizontal="left" vertical="top" indent="1"/>
    </xf>
    <xf numFmtId="0" fontId="19" fillId="91" borderId="170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0" fontId="14" fillId="7" borderId="168" applyNumberFormat="0" applyProtection="0">
      <alignment horizontal="left" vertical="top" indent="1"/>
    </xf>
    <xf numFmtId="4" fontId="10" fillId="69" borderId="168" applyNumberFormat="0" applyProtection="0">
      <alignment vertical="center"/>
    </xf>
    <xf numFmtId="0" fontId="9" fillId="31" borderId="168" applyNumberFormat="0" applyProtection="0">
      <alignment horizontal="left" vertical="center" indent="1"/>
    </xf>
    <xf numFmtId="0" fontId="31" fillId="35" borderId="170" applyNumberFormat="0" applyAlignment="0" applyProtection="0"/>
    <xf numFmtId="0" fontId="9" fillId="59" borderId="172" applyNumberFormat="0" applyProtection="0">
      <alignment horizontal="left" vertical="center" indent="1"/>
    </xf>
    <xf numFmtId="4" fontId="14" fillId="68" borderId="172" applyNumberFormat="0" applyProtection="0">
      <alignment horizontal="right" vertical="center"/>
    </xf>
    <xf numFmtId="4" fontId="44" fillId="79" borderId="168" applyNumberFormat="0" applyProtection="0">
      <alignment horizontal="left" vertical="center" wrapText="1"/>
    </xf>
    <xf numFmtId="0" fontId="9" fillId="80" borderId="168" applyNumberFormat="0" applyProtection="0">
      <alignment horizontal="left" vertical="center" indent="1"/>
    </xf>
    <xf numFmtId="0" fontId="9" fillId="48" borderId="172" applyNumberFormat="0" applyProtection="0">
      <alignment horizontal="left" vertical="center" indent="1"/>
    </xf>
    <xf numFmtId="4" fontId="14" fillId="89" borderId="168" applyNumberFormat="0" applyProtection="0">
      <alignment horizontal="right" vertical="center"/>
    </xf>
    <xf numFmtId="4" fontId="14" fillId="8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4" fontId="19" fillId="90" borderId="170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4" fontId="12" fillId="69" borderId="168" applyNumberFormat="0" applyProtection="0">
      <alignment horizontal="left" vertical="center" indent="1"/>
    </xf>
    <xf numFmtId="4" fontId="19" fillId="0" borderId="170" applyNumberFormat="0" applyProtection="0">
      <alignment horizontal="right" vertical="center"/>
    </xf>
    <xf numFmtId="0" fontId="155" fillId="89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top" indent="1"/>
    </xf>
    <xf numFmtId="4" fontId="10" fillId="79" borderId="164" applyNumberFormat="0" applyProtection="0">
      <alignment horizontal="left" vertical="center" indent="1"/>
    </xf>
    <xf numFmtId="0" fontId="218" fillId="55" borderId="172" applyNumberFormat="0" applyProtection="0">
      <alignment horizontal="left" vertical="center" indent="1"/>
    </xf>
    <xf numFmtId="0" fontId="218" fillId="40" borderId="172" applyNumberFormat="0" applyProtection="0">
      <alignment horizontal="left" vertical="center" indent="1"/>
    </xf>
    <xf numFmtId="0" fontId="179" fillId="2" borderId="168" applyNumberFormat="0" applyProtection="0">
      <alignment horizontal="left" vertical="top" indent="1"/>
    </xf>
    <xf numFmtId="0" fontId="46" fillId="7" borderId="172" applyNumberFormat="0" applyProtection="0">
      <alignment horizontal="left" vertical="center" indent="1"/>
    </xf>
    <xf numFmtId="0" fontId="19" fillId="34" borderId="170" applyNumberFormat="0" applyFont="0" applyAlignment="0" applyProtection="0"/>
    <xf numFmtId="4" fontId="173" fillId="69" borderId="168" applyNumberFormat="0" applyProtection="0">
      <alignment vertical="center"/>
    </xf>
    <xf numFmtId="4" fontId="14" fillId="29" borderId="168" applyNumberFormat="0" applyProtection="0">
      <alignment horizontal="right" vertical="center"/>
    </xf>
    <xf numFmtId="4" fontId="19" fillId="0" borderId="170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3" fillId="69" borderId="168" applyNumberFormat="0" applyProtection="0">
      <alignment horizontal="left" vertical="center" indent="1"/>
    </xf>
    <xf numFmtId="4" fontId="19" fillId="90" borderId="170" applyNumberFormat="0" applyProtection="0">
      <alignment horizontal="right" vertical="center"/>
    </xf>
    <xf numFmtId="0" fontId="19" fillId="34" borderId="170" applyNumberFormat="0" applyFont="0" applyAlignment="0" applyProtection="0"/>
    <xf numFmtId="0" fontId="9" fillId="59" borderId="172" applyNumberFormat="0" applyProtection="0">
      <alignment horizontal="left" vertical="center" indent="1"/>
    </xf>
    <xf numFmtId="4" fontId="12" fillId="6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5" fillId="81" borderId="168" applyNumberFormat="0" applyProtection="0">
      <alignment horizontal="right" vertical="center"/>
    </xf>
    <xf numFmtId="4" fontId="174" fillId="42" borderId="168" applyNumberFormat="0" applyProtection="0">
      <alignment vertical="center"/>
    </xf>
    <xf numFmtId="4" fontId="10" fillId="69" borderId="168" applyNumberFormat="0" applyProtection="0">
      <alignment vertical="center"/>
    </xf>
    <xf numFmtId="4" fontId="19" fillId="10" borderId="171" applyNumberFormat="0" applyProtection="0">
      <alignment horizontal="right" vertical="center"/>
    </xf>
    <xf numFmtId="0" fontId="9" fillId="81" borderId="168" applyNumberFormat="0" applyProtection="0">
      <alignment horizontal="left" vertical="center" indent="1"/>
    </xf>
    <xf numFmtId="0" fontId="24" fillId="4" borderId="166" applyNumberFormat="0" applyAlignment="0" applyProtection="0"/>
    <xf numFmtId="4" fontId="14" fillId="42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81" fillId="4" borderId="170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10" fillId="79" borderId="164" applyNumberFormat="0" applyProtection="0">
      <alignment horizontal="left" vertical="center" indent="1"/>
    </xf>
    <xf numFmtId="0" fontId="19" fillId="14" borderId="170" applyNumberFormat="0" applyProtection="0">
      <alignment horizontal="left" vertical="center" indent="1"/>
    </xf>
    <xf numFmtId="0" fontId="9" fillId="96" borderId="168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39" fillId="5" borderId="166" applyNumberFormat="0" applyAlignment="0" applyProtection="0"/>
    <xf numFmtId="4" fontId="12" fillId="61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4" fontId="12" fillId="71" borderId="168" applyNumberFormat="0" applyProtection="0">
      <alignment horizontal="right" vertical="center"/>
    </xf>
    <xf numFmtId="4" fontId="59" fillId="4" borderId="168" applyNumberFormat="0" applyProtection="0">
      <alignment horizontal="right" vertical="center"/>
    </xf>
    <xf numFmtId="0" fontId="156" fillId="96" borderId="172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70" borderId="168" applyNumberFormat="0" applyProtection="0">
      <alignment horizontal="left" vertical="top" indent="1"/>
    </xf>
    <xf numFmtId="0" fontId="9" fillId="34" borderId="167" applyNumberFormat="0" applyFont="0" applyAlignment="0" applyProtection="0"/>
    <xf numFmtId="4" fontId="10" fillId="79" borderId="168" applyNumberFormat="0" applyProtection="0">
      <alignment horizontal="left" vertical="center" wrapText="1"/>
    </xf>
    <xf numFmtId="4" fontId="19" fillId="29" borderId="170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9" fillId="48" borderId="172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31" fillId="35" borderId="170" applyNumberFormat="0" applyAlignment="0" applyProtection="0"/>
    <xf numFmtId="4" fontId="18" fillId="81" borderId="168" applyNumberFormat="0" applyProtection="0">
      <alignment horizontal="right" vertical="center"/>
    </xf>
    <xf numFmtId="4" fontId="44" fillId="66" borderId="168" applyNumberFormat="0" applyProtection="0">
      <alignment vertical="center"/>
    </xf>
    <xf numFmtId="0" fontId="155" fillId="7" borderId="168" applyNumberFormat="0" applyProtection="0">
      <alignment horizontal="left" vertical="top" indent="1"/>
    </xf>
    <xf numFmtId="4" fontId="14" fillId="10" borderId="168" applyNumberFormat="0" applyProtection="0">
      <alignment horizontal="right" vertical="center"/>
    </xf>
    <xf numFmtId="0" fontId="14" fillId="80" borderId="168" applyNumberFormat="0" applyProtection="0">
      <alignment horizontal="left" vertical="top" indent="1"/>
    </xf>
    <xf numFmtId="0" fontId="19" fillId="96" borderId="168" applyNumberFormat="0" applyProtection="0">
      <alignment horizontal="left" vertical="top" indent="1"/>
    </xf>
    <xf numFmtId="0" fontId="19" fillId="96" borderId="168" applyNumberFormat="0" applyProtection="0">
      <alignment horizontal="left" vertical="top" indent="1"/>
    </xf>
    <xf numFmtId="4" fontId="15" fillId="81" borderId="168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top" indent="1"/>
    </xf>
    <xf numFmtId="4" fontId="19" fillId="0" borderId="170" applyNumberFormat="0" applyProtection="0">
      <alignment horizontal="right" vertical="center"/>
    </xf>
    <xf numFmtId="0" fontId="9" fillId="31" borderId="168" applyNumberFormat="0" applyProtection="0">
      <alignment horizontal="left" vertical="center" indent="1"/>
    </xf>
    <xf numFmtId="4" fontId="12" fillId="81" borderId="168" applyNumberFormat="0" applyProtection="0">
      <alignment vertical="center"/>
    </xf>
    <xf numFmtId="4" fontId="174" fillId="42" borderId="172" applyNumberFormat="0" applyProtection="0">
      <alignment vertical="center"/>
    </xf>
    <xf numFmtId="4" fontId="14" fillId="42" borderId="172" applyNumberFormat="0" applyProtection="0">
      <alignment vertical="center"/>
    </xf>
    <xf numFmtId="4" fontId="19" fillId="94" borderId="170" applyNumberFormat="0" applyProtection="0">
      <alignment horizontal="right" vertical="center"/>
    </xf>
    <xf numFmtId="0" fontId="19" fillId="91" borderId="170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19" fillId="69" borderId="170" applyNumberFormat="0" applyProtection="0">
      <alignment horizontal="left" vertical="center" indent="1"/>
    </xf>
    <xf numFmtId="4" fontId="10" fillId="79" borderId="164" applyNumberFormat="0" applyProtection="0">
      <alignment horizontal="left" vertical="center" indent="1"/>
    </xf>
    <xf numFmtId="0" fontId="34" fillId="44" borderId="172" applyNumberFormat="0" applyAlignment="0" applyProtection="0"/>
    <xf numFmtId="4" fontId="15" fillId="81" borderId="168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24" fillId="44" borderId="166" applyNumberFormat="0" applyAlignment="0" applyProtection="0"/>
    <xf numFmtId="4" fontId="19" fillId="15" borderId="170" applyNumberFormat="0" applyProtection="0">
      <alignment horizontal="left" vertical="center" indent="1"/>
    </xf>
    <xf numFmtId="0" fontId="9" fillId="14" borderId="168" applyNumberFormat="0" applyProtection="0">
      <alignment horizontal="left" vertical="center" indent="1"/>
    </xf>
    <xf numFmtId="4" fontId="19" fillId="89" borderId="170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0" fontId="19" fillId="14" borderId="168" applyNumberFormat="0" applyProtection="0">
      <alignment horizontal="left" vertical="top" indent="1"/>
    </xf>
    <xf numFmtId="4" fontId="10" fillId="69" borderId="168" applyNumberFormat="0" applyProtection="0">
      <alignment vertical="center"/>
    </xf>
    <xf numFmtId="4" fontId="12" fillId="73" borderId="168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0" fontId="176" fillId="104" borderId="170" applyNumberFormat="0" applyAlignment="0" applyProtection="0"/>
    <xf numFmtId="4" fontId="12" fillId="73" borderId="168" applyNumberFormat="0" applyProtection="0">
      <alignment horizontal="right" vertical="center"/>
    </xf>
    <xf numFmtId="0" fontId="34" fillId="104" borderId="172" applyNumberFormat="0" applyAlignment="0" applyProtection="0"/>
    <xf numFmtId="4" fontId="15" fillId="81" borderId="168" applyNumberFormat="0" applyProtection="0">
      <alignment vertical="center"/>
    </xf>
    <xf numFmtId="4" fontId="44" fillId="79" borderId="168" applyNumberFormat="0" applyProtection="0">
      <alignment horizontal="left" vertical="center" wrapText="1"/>
    </xf>
    <xf numFmtId="0" fontId="9" fillId="96" borderId="168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13" fillId="69" borderId="168" applyNumberFormat="0" applyProtection="0">
      <alignment horizontal="left" vertical="top" indent="1"/>
    </xf>
    <xf numFmtId="0" fontId="19" fillId="12" borderId="170" applyNumberFormat="0" applyProtection="0">
      <alignment horizontal="left" vertical="center" indent="1"/>
    </xf>
    <xf numFmtId="0" fontId="34" fillId="44" borderId="172" applyNumberFormat="0" applyAlignment="0" applyProtection="0"/>
    <xf numFmtId="0" fontId="9" fillId="31" borderId="168" applyNumberFormat="0" applyProtection="0">
      <alignment horizontal="left" vertical="center" indent="1"/>
    </xf>
    <xf numFmtId="0" fontId="9" fillId="70" borderId="168" applyNumberFormat="0" applyProtection="0">
      <alignment horizontal="left" vertical="center" indent="1"/>
    </xf>
    <xf numFmtId="4" fontId="12" fillId="81" borderId="168" applyNumberFormat="0" applyProtection="0">
      <alignment vertical="center"/>
    </xf>
    <xf numFmtId="0" fontId="31" fillId="35" borderId="166" applyNumberFormat="0" applyAlignment="0" applyProtection="0"/>
    <xf numFmtId="4" fontId="84" fillId="69" borderId="172" applyNumberFormat="0" applyProtection="0">
      <alignment vertical="center"/>
    </xf>
    <xf numFmtId="0" fontId="42" fillId="12" borderId="172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44" fillId="66" borderId="168" applyNumberFormat="0" applyProtection="0">
      <alignment vertical="center"/>
    </xf>
    <xf numFmtId="4" fontId="15" fillId="81" borderId="168" applyNumberFormat="0" applyProtection="0">
      <alignment vertical="center"/>
    </xf>
    <xf numFmtId="4" fontId="12" fillId="76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/>
    </xf>
    <xf numFmtId="0" fontId="9" fillId="59" borderId="172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4" fontId="217" fillId="96" borderId="168" applyNumberFormat="0" applyProtection="0">
      <alignment horizontal="right" vertical="center"/>
    </xf>
    <xf numFmtId="4" fontId="10" fillId="79" borderId="168" applyNumberFormat="0" applyProtection="0">
      <alignment horizontal="left" vertical="center" wrapText="1"/>
    </xf>
    <xf numFmtId="4" fontId="12" fillId="75" borderId="168" applyNumberFormat="0" applyProtection="0">
      <alignment horizontal="right" vertical="center"/>
    </xf>
    <xf numFmtId="4" fontId="44" fillId="66" borderId="168" applyNumberFormat="0" applyProtection="0">
      <alignment vertical="center"/>
    </xf>
    <xf numFmtId="0" fontId="31" fillId="35" borderId="170" applyNumberFormat="0" applyAlignment="0" applyProtection="0"/>
    <xf numFmtId="4" fontId="14" fillId="89" borderId="168" applyNumberFormat="0" applyProtection="0">
      <alignment horizontal="left" vertical="center" indent="1"/>
    </xf>
    <xf numFmtId="4" fontId="14" fillId="36" borderId="168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top" indent="1"/>
    </xf>
    <xf numFmtId="4" fontId="13" fillId="69" borderId="168" applyNumberFormat="0" applyProtection="0">
      <alignment vertical="center"/>
    </xf>
    <xf numFmtId="0" fontId="39" fillId="5" borderId="166" applyNumberFormat="0" applyAlignment="0" applyProtection="0"/>
    <xf numFmtId="4" fontId="12" fillId="69" borderId="168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9" fillId="95" borderId="171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14" fillId="76" borderId="172" applyNumberFormat="0" applyProtection="0">
      <alignment horizontal="right" vertical="center"/>
    </xf>
    <xf numFmtId="0" fontId="19" fillId="12" borderId="170" applyNumberFormat="0" applyProtection="0">
      <alignment horizontal="left" vertical="center" indent="1"/>
    </xf>
    <xf numFmtId="4" fontId="19" fillId="0" borderId="170" applyNumberFormat="0" applyProtection="0">
      <alignment horizontal="right" vertical="center"/>
    </xf>
    <xf numFmtId="0" fontId="19" fillId="89" borderId="168" applyNumberFormat="0" applyProtection="0">
      <alignment horizontal="left" vertical="top" indent="1"/>
    </xf>
    <xf numFmtId="4" fontId="14" fillId="89" borderId="168" applyNumberFormat="0" applyProtection="0">
      <alignment horizontal="right" vertical="center"/>
    </xf>
    <xf numFmtId="4" fontId="12" fillId="81" borderId="168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4" fontId="175" fillId="96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9" fillId="7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2" fillId="73" borderId="168" applyNumberFormat="0" applyProtection="0">
      <alignment horizontal="right" vertical="center"/>
    </xf>
    <xf numFmtId="4" fontId="14" fillId="13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4" fontId="19" fillId="92" borderId="170" applyNumberFormat="0" applyProtection="0">
      <alignment horizontal="right" vertical="center"/>
    </xf>
    <xf numFmtId="4" fontId="180" fillId="86" borderId="171" applyNumberFormat="0" applyProtection="0">
      <alignment horizontal="left" vertical="center" indent="1"/>
    </xf>
    <xf numFmtId="4" fontId="19" fillId="89" borderId="170" applyNumberFormat="0" applyProtection="0">
      <alignment horizontal="right" vertical="center"/>
    </xf>
    <xf numFmtId="0" fontId="34" fillId="104" borderId="172" applyNumberFormat="0" applyAlignment="0" applyProtection="0"/>
    <xf numFmtId="0" fontId="9" fillId="89" borderId="168" applyNumberFormat="0" applyProtection="0">
      <alignment horizontal="left" vertical="top" indent="1"/>
    </xf>
    <xf numFmtId="4" fontId="12" fillId="77" borderId="168" applyNumberFormat="0" applyProtection="0">
      <alignment horizontal="right" vertical="center"/>
    </xf>
    <xf numFmtId="0" fontId="14" fillId="7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0" fontId="9" fillId="7" borderId="167" applyNumberFormat="0" applyFont="0" applyAlignment="0" applyProtection="0"/>
    <xf numFmtId="4" fontId="12" fillId="72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79" fillId="4" borderId="166" applyNumberFormat="0" applyAlignment="0" applyProtection="0"/>
    <xf numFmtId="0" fontId="26" fillId="0" borderId="173" applyNumberFormat="0" applyFill="0" applyAlignment="0" applyProtection="0"/>
    <xf numFmtId="4" fontId="84" fillId="96" borderId="168" applyNumberFormat="0" applyProtection="0">
      <alignment horizontal="left" vertical="center" indent="1"/>
    </xf>
    <xf numFmtId="0" fontId="14" fillId="80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wrapText="1"/>
    </xf>
    <xf numFmtId="4" fontId="12" fillId="81" borderId="168" applyNumberFormat="0" applyProtection="0">
      <alignment horizontal="right" vertical="center"/>
    </xf>
    <xf numFmtId="0" fontId="19" fillId="14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0" fontId="9" fillId="96" borderId="168" applyNumberFormat="0" applyProtection="0">
      <alignment horizontal="left" vertical="center" indent="1"/>
    </xf>
    <xf numFmtId="0" fontId="19" fillId="14" borderId="170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0" fontId="9" fillId="170" borderId="172" applyNumberFormat="0" applyProtection="0">
      <alignment horizontal="left" vertical="center" indent="1"/>
    </xf>
    <xf numFmtId="4" fontId="14" fillId="89" borderId="168" applyNumberFormat="0" applyProtection="0">
      <alignment horizontal="right" vertical="center"/>
    </xf>
    <xf numFmtId="4" fontId="19" fillId="111" borderId="170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76" borderId="168" applyNumberFormat="0" applyProtection="0">
      <alignment horizontal="right" vertical="center"/>
    </xf>
    <xf numFmtId="4" fontId="59" fillId="75" borderId="168" applyNumberFormat="0" applyProtection="0">
      <alignment horizontal="right" vertical="center"/>
    </xf>
    <xf numFmtId="4" fontId="14" fillId="9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4" fillId="39" borderId="168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0" fontId="179" fillId="2" borderId="168" applyNumberFormat="0" applyProtection="0">
      <alignment horizontal="left" vertical="top" indent="1"/>
    </xf>
    <xf numFmtId="4" fontId="12" fillId="69" borderId="168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3" fillId="69" borderId="168" applyNumberFormat="0" applyProtection="0">
      <alignment vertical="center"/>
    </xf>
    <xf numFmtId="0" fontId="9" fillId="7" borderId="167" applyNumberFormat="0" applyFont="0" applyAlignment="0" applyProtection="0"/>
    <xf numFmtId="0" fontId="9" fillId="81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center" indent="1"/>
    </xf>
    <xf numFmtId="0" fontId="19" fillId="34" borderId="170" applyNumberFormat="0" applyFont="0" applyAlignment="0" applyProtection="0"/>
    <xf numFmtId="4" fontId="19" fillId="29" borderId="170" applyNumberFormat="0" applyProtection="0">
      <alignment horizontal="right" vertical="center"/>
    </xf>
    <xf numFmtId="4" fontId="19" fillId="89" borderId="170" applyNumberFormat="0" applyProtection="0">
      <alignment horizontal="right" vertical="center"/>
    </xf>
    <xf numFmtId="4" fontId="19" fillId="39" borderId="170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59" fillId="71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9" fillId="96" borderId="171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12" fillId="72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74" fillId="169" borderId="172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19" fillId="34" borderId="170" applyNumberFormat="0" applyFont="0" applyAlignment="0" applyProtection="0"/>
    <xf numFmtId="0" fontId="34" fillId="4" borderId="172" applyNumberFormat="0" applyAlignment="0" applyProtection="0"/>
    <xf numFmtId="4" fontId="12" fillId="69" borderId="168" applyNumberFormat="0" applyProtection="0">
      <alignment horizontal="left" vertical="center" indent="1"/>
    </xf>
    <xf numFmtId="0" fontId="14" fillId="42" borderId="168" applyNumberFormat="0" applyProtection="0">
      <alignment horizontal="left" vertical="top" indent="1"/>
    </xf>
    <xf numFmtId="4" fontId="13" fillId="171" borderId="172" applyNumberFormat="0" applyProtection="0">
      <alignment horizontal="left" vertical="center" indent="1"/>
    </xf>
    <xf numFmtId="0" fontId="34" fillId="4" borderId="172" applyNumberFormat="0" applyAlignment="0" applyProtection="0"/>
    <xf numFmtId="0" fontId="31" fillId="5" borderId="166" applyNumberFormat="0" applyAlignment="0" applyProtection="0"/>
    <xf numFmtId="0" fontId="9" fillId="59" borderId="172" applyNumberFormat="0" applyProtection="0">
      <alignment horizontal="left" vertical="center" indent="1"/>
    </xf>
    <xf numFmtId="4" fontId="14" fillId="165" borderId="172" applyNumberFormat="0" applyProtection="0">
      <alignment horizontal="right" vertical="center"/>
    </xf>
    <xf numFmtId="4" fontId="14" fillId="71" borderId="172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9" fillId="48" borderId="172" applyNumberFormat="0" applyProtection="0">
      <alignment horizontal="left" vertical="center" indent="1"/>
    </xf>
    <xf numFmtId="4" fontId="59" fillId="79" borderId="168" applyNumberFormat="0" applyProtection="0">
      <alignment horizontal="right" vertical="center"/>
    </xf>
    <xf numFmtId="4" fontId="84" fillId="96" borderId="168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4" fontId="12" fillId="81" borderId="168" applyNumberFormat="0" applyProtection="0">
      <alignment vertical="center"/>
    </xf>
    <xf numFmtId="4" fontId="19" fillId="29" borderId="170" applyNumberFormat="0" applyProtection="0">
      <alignment horizontal="right" vertical="center"/>
    </xf>
    <xf numFmtId="4" fontId="174" fillId="69" borderId="172" applyNumberFormat="0" applyProtection="0">
      <alignment vertical="center"/>
    </xf>
    <xf numFmtId="4" fontId="14" fillId="164" borderId="172" applyNumberFormat="0" applyProtection="0">
      <alignment horizontal="right" vertical="center"/>
    </xf>
    <xf numFmtId="0" fontId="19" fillId="96" borderId="170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4" fillId="42" borderId="168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9" fillId="7" borderId="167" applyNumberFormat="0" applyFont="0" applyAlignment="0" applyProtection="0"/>
    <xf numFmtId="4" fontId="59" fillId="75" borderId="168" applyNumberFormat="0" applyProtection="0">
      <alignment horizontal="right" vertical="center"/>
    </xf>
    <xf numFmtId="4" fontId="12" fillId="81" borderId="168" applyNumberFormat="0" applyProtection="0">
      <alignment horizontal="right" vertical="center"/>
    </xf>
    <xf numFmtId="0" fontId="24" fillId="4" borderId="166" applyNumberFormat="0" applyAlignment="0" applyProtection="0"/>
    <xf numFmtId="4" fontId="12" fillId="73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59" fillId="14" borderId="168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0" fontId="9" fillId="34" borderId="167" applyNumberFormat="0" applyFont="0" applyAlignment="0" applyProtection="0"/>
    <xf numFmtId="0" fontId="9" fillId="59" borderId="172" applyNumberFormat="0" applyProtection="0">
      <alignment horizontal="left" vertical="center" indent="1"/>
    </xf>
    <xf numFmtId="0" fontId="34" fillId="104" borderId="172" applyNumberFormat="0" applyAlignment="0" applyProtection="0"/>
    <xf numFmtId="0" fontId="34" fillId="4" borderId="172" applyNumberFormat="0" applyAlignment="0" applyProtection="0"/>
    <xf numFmtId="4" fontId="15" fillId="81" borderId="168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4" fontId="14" fillId="42" borderId="168" applyNumberFormat="0" applyProtection="0">
      <alignment vertical="center"/>
    </xf>
    <xf numFmtId="4" fontId="14" fillId="61" borderId="172" applyNumberFormat="0" applyProtection="0">
      <alignment horizontal="right" vertical="center"/>
    </xf>
    <xf numFmtId="0" fontId="34" fillId="4" borderId="172" applyNumberFormat="0" applyAlignment="0" applyProtection="0"/>
    <xf numFmtId="4" fontId="19" fillId="111" borderId="170" applyNumberFormat="0" applyProtection="0">
      <alignment horizontal="right" vertical="center"/>
    </xf>
    <xf numFmtId="0" fontId="9" fillId="79" borderId="168" applyNumberFormat="0" applyProtection="0">
      <alignment horizontal="left" vertical="top" indent="1"/>
    </xf>
    <xf numFmtId="0" fontId="79" fillId="4" borderId="166" applyNumberFormat="0" applyAlignment="0" applyProtection="0"/>
    <xf numFmtId="4" fontId="14" fillId="165" borderId="172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4" fontId="180" fillId="86" borderId="171" applyNumberFormat="0" applyProtection="0">
      <alignment horizontal="left" vertical="center" indent="1"/>
    </xf>
    <xf numFmtId="0" fontId="155" fillId="7" borderId="168" applyNumberFormat="0" applyProtection="0">
      <alignment horizontal="left" vertical="top" indent="1"/>
    </xf>
    <xf numFmtId="4" fontId="59" fillId="79" borderId="168" applyNumberFormat="0" applyProtection="0">
      <alignment horizontal="right" vertical="center"/>
    </xf>
    <xf numFmtId="4" fontId="15" fillId="81" borderId="168" applyNumberFormat="0" applyProtection="0">
      <alignment vertical="center"/>
    </xf>
    <xf numFmtId="4" fontId="14" fillId="69" borderId="172" applyNumberFormat="0" applyProtection="0">
      <alignment horizontal="left" vertical="center" indent="1"/>
    </xf>
    <xf numFmtId="0" fontId="19" fillId="89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14" fillId="7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0" fontId="19" fillId="96" borderId="170" applyNumberFormat="0" applyProtection="0">
      <alignment horizontal="left" vertical="center" indent="1"/>
    </xf>
    <xf numFmtId="4" fontId="44" fillId="66" borderId="168" applyNumberFormat="0" applyProtection="0">
      <alignment vertical="center"/>
    </xf>
    <xf numFmtId="4" fontId="14" fillId="10" borderId="168" applyNumberFormat="0" applyProtection="0">
      <alignment horizontal="right" vertical="center"/>
    </xf>
    <xf numFmtId="0" fontId="9" fillId="12" borderId="172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7" borderId="167" applyNumberFormat="0" applyFont="0" applyAlignment="0" applyProtection="0"/>
    <xf numFmtId="4" fontId="15" fillId="81" borderId="168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3" fillId="168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4" fontId="12" fillId="81" borderId="168" applyNumberFormat="0" applyProtection="0">
      <alignment vertical="center"/>
    </xf>
    <xf numFmtId="0" fontId="19" fillId="89" borderId="168" applyNumberFormat="0" applyProtection="0">
      <alignment horizontal="left" vertical="top" indent="1"/>
    </xf>
    <xf numFmtId="0" fontId="9" fillId="89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center" indent="1"/>
    </xf>
    <xf numFmtId="0" fontId="176" fillId="104" borderId="170" applyNumberFormat="0" applyAlignment="0" applyProtection="0"/>
    <xf numFmtId="4" fontId="175" fillId="96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4" fontId="155" fillId="12" borderId="168" applyNumberFormat="0" applyProtection="0">
      <alignment horizontal="left" vertical="center" indent="1"/>
    </xf>
    <xf numFmtId="4" fontId="14" fillId="71" borderId="172" applyNumberFormat="0" applyProtection="0">
      <alignment horizontal="right" vertical="center"/>
    </xf>
    <xf numFmtId="4" fontId="10" fillId="79" borderId="168" applyNumberFormat="0" applyProtection="0">
      <alignment horizontal="left" vertical="center" indent="1"/>
    </xf>
    <xf numFmtId="0" fontId="19" fillId="96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24" fillId="44" borderId="151" applyNumberFormat="0" applyAlignment="0" applyProtection="0"/>
    <xf numFmtId="0" fontId="24" fillId="4" borderId="151" applyNumberFormat="0" applyAlignment="0" applyProtection="0"/>
    <xf numFmtId="0" fontId="39" fillId="5" borderId="151" applyNumberFormat="0" applyAlignment="0" applyProtection="0"/>
    <xf numFmtId="0" fontId="31" fillId="35" borderId="151" applyNumberFormat="0" applyAlignment="0" applyProtection="0"/>
    <xf numFmtId="0" fontId="9" fillId="7" borderId="152" applyNumberFormat="0" applyFont="0" applyAlignment="0" applyProtection="0"/>
    <xf numFmtId="0" fontId="9" fillId="34" borderId="152" applyNumberFormat="0" applyFont="0" applyAlignment="0" applyProtection="0"/>
    <xf numFmtId="0" fontId="34" fillId="44" borderId="153" applyNumberFormat="0" applyAlignment="0" applyProtection="0"/>
    <xf numFmtId="0" fontId="34" fillId="4" borderId="153" applyNumberFormat="0" applyAlignment="0" applyProtection="0"/>
    <xf numFmtId="4" fontId="10" fillId="69" borderId="154" applyNumberFormat="0" applyProtection="0">
      <alignment vertical="center"/>
    </xf>
    <xf numFmtId="4" fontId="10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2" fillId="69" borderId="154" applyNumberFormat="0" applyProtection="0">
      <alignment horizontal="left" vertical="center" indent="1"/>
    </xf>
    <xf numFmtId="0" fontId="13" fillId="2" borderId="154" applyNumberFormat="0" applyProtection="0">
      <alignment horizontal="left" vertical="top" indent="1"/>
    </xf>
    <xf numFmtId="4" fontId="12" fillId="68" borderId="154" applyNumberFormat="0" applyProtection="0">
      <alignment horizontal="right" vertical="center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2" fillId="81" borderId="154" applyNumberFormat="0" applyProtection="0">
      <alignment vertical="center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10" fillId="79" borderId="156" applyNumberFormat="0" applyProtection="0">
      <alignment horizontal="left" vertical="center" indent="1"/>
    </xf>
    <xf numFmtId="0" fontId="14" fillId="7" borderId="154" applyNumberFormat="0" applyProtection="0">
      <alignment horizontal="left" vertical="top" indent="1"/>
    </xf>
    <xf numFmtId="4" fontId="12" fillId="81" borderId="154" applyNumberFormat="0" applyProtection="0">
      <alignment horizontal="right" vertical="center"/>
    </xf>
    <xf numFmtId="4" fontId="12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7" fillId="80" borderId="156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4" fontId="18" fillId="81" borderId="154" applyNumberFormat="0" applyProtection="0">
      <alignment horizontal="right" vertical="center"/>
    </xf>
    <xf numFmtId="0" fontId="26" fillId="0" borderId="157" applyNumberFormat="0" applyFill="0" applyAlignment="0" applyProtection="0"/>
    <xf numFmtId="0" fontId="69" fillId="31" borderId="158" applyBorder="0"/>
    <xf numFmtId="0" fontId="19" fillId="38" borderId="155"/>
    <xf numFmtId="0" fontId="9" fillId="34" borderId="152" applyNumberFormat="0" applyFont="0" applyAlignment="0" applyProtection="0"/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0" fontId="176" fillId="104" borderId="159" applyNumberFormat="0" applyAlignment="0" applyProtection="0"/>
    <xf numFmtId="0" fontId="31" fillId="35" borderId="159" applyNumberForma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4" fontId="19" fillId="2" borderId="159" applyNumberFormat="0" applyProtection="0">
      <alignment vertical="center"/>
    </xf>
    <xf numFmtId="4" fontId="178" fillId="69" borderId="159" applyNumberFormat="0" applyProtection="0">
      <alignment vertical="center"/>
    </xf>
    <xf numFmtId="4" fontId="19" fillId="69" borderId="159" applyNumberFormat="0" applyProtection="0">
      <alignment horizontal="left" vertical="center" indent="1"/>
    </xf>
    <xf numFmtId="0" fontId="179" fillId="2" borderId="154" applyNumberFormat="0" applyProtection="0">
      <alignment horizontal="left" vertical="top" indent="1"/>
    </xf>
    <xf numFmtId="4" fontId="19" fillId="15" borderId="159" applyNumberFormat="0" applyProtection="0">
      <alignment horizontal="left" vertical="center" indent="1"/>
    </xf>
    <xf numFmtId="4" fontId="19" fillId="39" borderId="159" applyNumberFormat="0" applyProtection="0">
      <alignment horizontal="right" vertical="center"/>
    </xf>
    <xf numFmtId="4" fontId="19" fillId="111" borderId="159" applyNumberFormat="0" applyProtection="0">
      <alignment horizontal="right" vertical="center"/>
    </xf>
    <xf numFmtId="4" fontId="19" fillId="10" borderId="160" applyNumberFormat="0" applyProtection="0">
      <alignment horizontal="right" vertical="center"/>
    </xf>
    <xf numFmtId="4" fontId="19" fillId="92" borderId="159" applyNumberFormat="0" applyProtection="0">
      <alignment horizontal="right" vertical="center"/>
    </xf>
    <xf numFmtId="4" fontId="19" fillId="93" borderId="159" applyNumberFormat="0" applyProtection="0">
      <alignment horizontal="right" vertical="center"/>
    </xf>
    <xf numFmtId="4" fontId="19" fillId="36" borderId="159" applyNumberFormat="0" applyProtection="0">
      <alignment horizontal="right" vertical="center"/>
    </xf>
    <xf numFmtId="4" fontId="19" fillId="29" borderId="159" applyNumberFormat="0" applyProtection="0">
      <alignment horizontal="right" vertical="center"/>
    </xf>
    <xf numFmtId="4" fontId="19" fillId="90" borderId="159" applyNumberFormat="0" applyProtection="0">
      <alignment horizontal="right" vertical="center"/>
    </xf>
    <xf numFmtId="4" fontId="19" fillId="94" borderId="159" applyNumberFormat="0" applyProtection="0">
      <alignment horizontal="right" vertical="center"/>
    </xf>
    <xf numFmtId="4" fontId="19" fillId="95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9" fillId="89" borderId="159" applyNumberFormat="0" applyProtection="0">
      <alignment horizontal="right" vertical="center"/>
    </xf>
    <xf numFmtId="4" fontId="155" fillId="7" borderId="154" applyNumberFormat="0" applyProtection="0">
      <alignment vertical="center"/>
    </xf>
    <xf numFmtId="4" fontId="178" fillId="42" borderId="155" applyNumberFormat="0" applyProtection="0">
      <alignment vertical="center"/>
    </xf>
    <xf numFmtId="4" fontId="155" fillId="12" borderId="154" applyNumberFormat="0" applyProtection="0">
      <alignment horizontal="left" vertical="center" indent="1"/>
    </xf>
    <xf numFmtId="0" fontId="155" fillId="7" borderId="154" applyNumberFormat="0" applyProtection="0">
      <alignment horizontal="left" vertical="top" indent="1"/>
    </xf>
    <xf numFmtId="4" fontId="19" fillId="0" borderId="159" applyNumberFormat="0" applyProtection="0">
      <alignment horizontal="right" vertical="center"/>
    </xf>
    <xf numFmtId="4" fontId="178" fillId="41" borderId="159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0" fontId="155" fillId="89" borderId="154" applyNumberFormat="0" applyProtection="0">
      <alignment horizontal="left" vertical="top" indent="1"/>
    </xf>
    <xf numFmtId="4" fontId="180" fillId="86" borderId="160" applyNumberFormat="0" applyProtection="0">
      <alignment horizontal="left" vertical="center" indent="1"/>
    </xf>
    <xf numFmtId="4" fontId="181" fillId="4" borderId="159" applyNumberFormat="0" applyProtection="0">
      <alignment horizontal="right" vertical="center"/>
    </xf>
    <xf numFmtId="0" fontId="26" fillId="0" borderId="157" applyNumberFormat="0" applyFill="0" applyAlignment="0" applyProtection="0"/>
    <xf numFmtId="0" fontId="79" fillId="4" borderId="151" applyNumberFormat="0" applyAlignment="0" applyProtection="0"/>
    <xf numFmtId="0" fontId="24" fillId="4" borderId="151" applyNumberFormat="0" applyAlignment="0" applyProtection="0"/>
    <xf numFmtId="0" fontId="31" fillId="5" borderId="151" applyNumberFormat="0" applyAlignment="0" applyProtection="0"/>
    <xf numFmtId="0" fontId="39" fillId="5" borderId="151" applyNumberFormat="0" applyAlignment="0" applyProtection="0"/>
    <xf numFmtId="0" fontId="9" fillId="7" borderId="152" applyNumberFormat="0" applyFont="0" applyAlignment="0" applyProtection="0"/>
    <xf numFmtId="0" fontId="9" fillId="7" borderId="152" applyNumberFormat="0" applyFont="0" applyAlignment="0" applyProtection="0"/>
    <xf numFmtId="0" fontId="9" fillId="34" borderId="152" applyNumberFormat="0" applyFont="0" applyAlignment="0" applyProtection="0"/>
    <xf numFmtId="0" fontId="34" fillId="4" borderId="153" applyNumberFormat="0" applyAlignment="0" applyProtection="0"/>
    <xf numFmtId="4" fontId="13" fillId="69" borderId="154" applyNumberFormat="0" applyProtection="0">
      <alignment vertical="center"/>
    </xf>
    <xf numFmtId="4" fontId="13" fillId="69" borderId="154" applyNumberFormat="0" applyProtection="0">
      <alignment vertical="center"/>
    </xf>
    <xf numFmtId="4" fontId="13" fillId="2" borderId="154" applyNumberFormat="0" applyProtection="0">
      <alignment vertical="center"/>
    </xf>
    <xf numFmtId="4" fontId="10" fillId="69" borderId="154" applyNumberFormat="0" applyProtection="0">
      <alignment vertical="center"/>
    </xf>
    <xf numFmtId="4" fontId="173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59" fillId="14" borderId="154" applyNumberFormat="0" applyProtection="0">
      <alignment horizontal="left" vertical="center" indent="1"/>
    </xf>
    <xf numFmtId="4" fontId="13" fillId="69" borderId="154" applyNumberFormat="0" applyProtection="0">
      <alignment horizontal="left" vertical="center" indent="1"/>
    </xf>
    <xf numFmtId="4" fontId="12" fillId="69" borderId="154" applyNumberFormat="0" applyProtection="0">
      <alignment horizontal="left" vertical="center" indent="1"/>
    </xf>
    <xf numFmtId="0" fontId="13" fillId="69" borderId="154" applyNumberFormat="0" applyProtection="0">
      <alignment horizontal="left" vertical="top" indent="1"/>
    </xf>
    <xf numFmtId="4" fontId="59" fillId="68" borderId="154" applyNumberFormat="0" applyProtection="0">
      <alignment horizontal="right" vertical="center"/>
    </xf>
    <xf numFmtId="4" fontId="14" fillId="39" borderId="154" applyNumberFormat="0" applyProtection="0">
      <alignment horizontal="right" vertical="center"/>
    </xf>
    <xf numFmtId="4" fontId="12" fillId="68" borderId="154" applyNumberFormat="0" applyProtection="0">
      <alignment horizontal="right" vertical="center"/>
    </xf>
    <xf numFmtId="4" fontId="14" fillId="13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59" fillId="71" borderId="154" applyNumberFormat="0" applyProtection="0">
      <alignment horizontal="right" vertical="center"/>
    </xf>
    <xf numFmtId="4" fontId="14" fillId="10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4" fillId="92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59" fillId="73" borderId="154" applyNumberFormat="0" applyProtection="0">
      <alignment horizontal="right" vertical="center"/>
    </xf>
    <xf numFmtId="4" fontId="14" fillId="93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4" fillId="36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59" fillId="75" borderId="154" applyNumberFormat="0" applyProtection="0">
      <alignment horizontal="right" vertical="center"/>
    </xf>
    <xf numFmtId="4" fontId="14" fillId="29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4" fillId="90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59" fillId="77" borderId="154" applyNumberFormat="0" applyProtection="0">
      <alignment horizontal="right" vertical="center"/>
    </xf>
    <xf numFmtId="4" fontId="14" fillId="94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59" fillId="79" borderId="154" applyNumberFormat="0" applyProtection="0">
      <alignment horizontal="right" vertical="center"/>
    </xf>
    <xf numFmtId="4" fontId="14" fillId="89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70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0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7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4" fillId="42" borderId="154" applyNumberFormat="0" applyProtection="0">
      <alignment vertical="center"/>
    </xf>
    <xf numFmtId="4" fontId="12" fillId="81" borderId="154" applyNumberFormat="0" applyProtection="0">
      <alignment vertical="center"/>
    </xf>
    <xf numFmtId="4" fontId="174" fillId="42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4" fillId="42" borderId="154" applyNumberFormat="0" applyProtection="0">
      <alignment horizontal="left" vertical="center" indent="1"/>
    </xf>
    <xf numFmtId="4" fontId="10" fillId="79" borderId="156" applyNumberFormat="0" applyProtection="0">
      <alignment horizontal="left" vertical="center" indent="1"/>
    </xf>
    <xf numFmtId="0" fontId="14" fillId="42" borderId="154" applyNumberFormat="0" applyProtection="0">
      <alignment horizontal="left" vertical="top" indent="1"/>
    </xf>
    <xf numFmtId="0" fontId="14" fillId="7" borderId="154" applyNumberFormat="0" applyProtection="0">
      <alignment horizontal="left" vertical="top" indent="1"/>
    </xf>
    <xf numFmtId="4" fontId="59" fillId="4" borderId="154" applyNumberFormat="0" applyProtection="0">
      <alignment horizontal="right" vertical="center"/>
    </xf>
    <xf numFmtId="4" fontId="14" fillId="96" borderId="154" applyNumberFormat="0" applyProtection="0">
      <alignment horizontal="right" vertical="center"/>
    </xf>
    <xf numFmtId="4" fontId="12" fillId="81" borderId="154" applyNumberFormat="0" applyProtection="0">
      <alignment horizontal="right" vertical="center"/>
    </xf>
    <xf numFmtId="4" fontId="174" fillId="96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84" fillId="96" borderId="154" applyNumberFormat="0" applyProtection="0">
      <alignment horizontal="left" vertical="center" indent="1"/>
    </xf>
    <xf numFmtId="4" fontId="14" fillId="89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7" fillId="80" borderId="156" applyNumberFormat="0" applyProtection="0">
      <alignment horizontal="left" vertical="center" indent="1"/>
    </xf>
    <xf numFmtId="4" fontId="175" fillId="96" borderId="154" applyNumberFormat="0" applyProtection="0">
      <alignment horizontal="right" vertical="center"/>
    </xf>
    <xf numFmtId="4" fontId="18" fillId="81" borderId="154" applyNumberFormat="0" applyProtection="0">
      <alignment horizontal="right" vertical="center"/>
    </xf>
    <xf numFmtId="0" fontId="26" fillId="0" borderId="161" applyNumberFormat="0" applyFill="0" applyAlignment="0" applyProtection="0"/>
    <xf numFmtId="0" fontId="176" fillId="104" borderId="159" applyNumberFormat="0" applyAlignment="0" applyProtection="0"/>
    <xf numFmtId="0" fontId="31" fillId="35" borderId="159" applyNumberForma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4" fontId="19" fillId="2" borderId="159" applyNumberFormat="0" applyProtection="0">
      <alignment vertical="center"/>
    </xf>
    <xf numFmtId="4" fontId="178" fillId="69" borderId="159" applyNumberFormat="0" applyProtection="0">
      <alignment vertical="center"/>
    </xf>
    <xf numFmtId="4" fontId="19" fillId="69" borderId="159" applyNumberFormat="0" applyProtection="0">
      <alignment horizontal="left" vertical="center" indent="1"/>
    </xf>
    <xf numFmtId="4" fontId="19" fillId="15" borderId="159" applyNumberFormat="0" applyProtection="0">
      <alignment horizontal="left" vertical="center" indent="1"/>
    </xf>
    <xf numFmtId="4" fontId="19" fillId="39" borderId="159" applyNumberFormat="0" applyProtection="0">
      <alignment horizontal="right" vertical="center"/>
    </xf>
    <xf numFmtId="4" fontId="19" fillId="111" borderId="159" applyNumberFormat="0" applyProtection="0">
      <alignment horizontal="right" vertical="center"/>
    </xf>
    <xf numFmtId="4" fontId="19" fillId="10" borderId="160" applyNumberFormat="0" applyProtection="0">
      <alignment horizontal="right" vertical="center"/>
    </xf>
    <xf numFmtId="4" fontId="19" fillId="92" borderId="159" applyNumberFormat="0" applyProtection="0">
      <alignment horizontal="right" vertical="center"/>
    </xf>
    <xf numFmtId="4" fontId="19" fillId="93" borderId="159" applyNumberFormat="0" applyProtection="0">
      <alignment horizontal="right" vertical="center"/>
    </xf>
    <xf numFmtId="4" fontId="19" fillId="36" borderId="159" applyNumberFormat="0" applyProtection="0">
      <alignment horizontal="right" vertical="center"/>
    </xf>
    <xf numFmtId="4" fontId="19" fillId="29" borderId="159" applyNumberFormat="0" applyProtection="0">
      <alignment horizontal="right" vertical="center"/>
    </xf>
    <xf numFmtId="4" fontId="19" fillId="90" borderId="159" applyNumberFormat="0" applyProtection="0">
      <alignment horizontal="right" vertical="center"/>
    </xf>
    <xf numFmtId="4" fontId="19" fillId="94" borderId="159" applyNumberFormat="0" applyProtection="0">
      <alignment horizontal="right" vertical="center"/>
    </xf>
    <xf numFmtId="4" fontId="19" fillId="95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9" fillId="89" borderId="159" applyNumberFormat="0" applyProtection="0">
      <alignment horizontal="right" vertical="center"/>
    </xf>
    <xf numFmtId="4" fontId="19" fillId="96" borderId="160" applyNumberFormat="0" applyProtection="0">
      <alignment horizontal="left" vertical="center" indent="1"/>
    </xf>
    <xf numFmtId="4" fontId="19" fillId="89" borderId="160" applyNumberFormat="0" applyProtection="0">
      <alignment horizontal="left" vertical="center" indent="1"/>
    </xf>
    <xf numFmtId="0" fontId="19" fillId="12" borderId="159" applyNumberFormat="0" applyProtection="0">
      <alignment horizontal="left" vertical="center" indent="1"/>
    </xf>
    <xf numFmtId="0" fontId="19" fillId="31" borderId="154" applyNumberFormat="0" applyProtection="0">
      <alignment horizontal="left" vertical="top" indent="1"/>
    </xf>
    <xf numFmtId="0" fontId="19" fillId="91" borderId="159" applyNumberFormat="0" applyProtection="0">
      <alignment horizontal="left" vertical="center" indent="1"/>
    </xf>
    <xf numFmtId="0" fontId="19" fillId="89" borderId="154" applyNumberFormat="0" applyProtection="0">
      <alignment horizontal="left" vertical="top" indent="1"/>
    </xf>
    <xf numFmtId="0" fontId="19" fillId="14" borderId="159" applyNumberFormat="0" applyProtection="0">
      <alignment horizontal="left" vertical="center" indent="1"/>
    </xf>
    <xf numFmtId="0" fontId="19" fillId="14" borderId="154" applyNumberFormat="0" applyProtection="0">
      <alignment horizontal="left" vertical="top" indent="1"/>
    </xf>
    <xf numFmtId="0" fontId="19" fillId="96" borderId="159" applyNumberFormat="0" applyProtection="0">
      <alignment horizontal="left" vertical="center" indent="1"/>
    </xf>
    <xf numFmtId="0" fontId="19" fillId="96" borderId="154" applyNumberFormat="0" applyProtection="0">
      <alignment horizontal="left" vertical="top" indent="1"/>
    </xf>
    <xf numFmtId="4" fontId="155" fillId="7" borderId="154" applyNumberFormat="0" applyProtection="0">
      <alignment vertical="center"/>
    </xf>
    <xf numFmtId="4" fontId="178" fillId="42" borderId="155" applyNumberFormat="0" applyProtection="0">
      <alignment vertical="center"/>
    </xf>
    <xf numFmtId="4" fontId="155" fillId="12" borderId="154" applyNumberFormat="0" applyProtection="0">
      <alignment horizontal="left" vertical="center" indent="1"/>
    </xf>
    <xf numFmtId="0" fontId="155" fillId="7" borderId="154" applyNumberFormat="0" applyProtection="0">
      <alignment horizontal="left" vertical="top" indent="1"/>
    </xf>
    <xf numFmtId="4" fontId="19" fillId="0" borderId="159" applyNumberFormat="0" applyProtection="0">
      <alignment horizontal="right" vertical="center"/>
    </xf>
    <xf numFmtId="4" fontId="178" fillId="41" borderId="159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4" fontId="180" fillId="86" borderId="160" applyNumberFormat="0" applyProtection="0">
      <alignment horizontal="left" vertical="center" indent="1"/>
    </xf>
    <xf numFmtId="4" fontId="181" fillId="4" borderId="159" applyNumberFormat="0" applyProtection="0">
      <alignment horizontal="right" vertical="center"/>
    </xf>
    <xf numFmtId="4" fontId="19" fillId="2" borderId="159" applyNumberFormat="0" applyProtection="0">
      <alignment vertical="center"/>
    </xf>
    <xf numFmtId="4" fontId="19" fillId="69" borderId="159" applyNumberFormat="0" applyProtection="0">
      <alignment horizontal="left" vertical="center" indent="1"/>
    </xf>
    <xf numFmtId="4" fontId="19" fillId="15" borderId="159" applyNumberFormat="0" applyProtection="0">
      <alignment horizontal="left" vertical="center" indent="1"/>
    </xf>
    <xf numFmtId="4" fontId="19" fillId="89" borderId="159" applyNumberFormat="0" applyProtection="0">
      <alignment horizontal="right" vertical="center"/>
    </xf>
    <xf numFmtId="0" fontId="19" fillId="12" borderId="159" applyNumberFormat="0" applyProtection="0">
      <alignment horizontal="left" vertical="center" indent="1"/>
    </xf>
    <xf numFmtId="0" fontId="19" fillId="91" borderId="159" applyNumberFormat="0" applyProtection="0">
      <alignment horizontal="left" vertical="center" indent="1"/>
    </xf>
    <xf numFmtId="0" fontId="19" fillId="14" borderId="159" applyNumberFormat="0" applyProtection="0">
      <alignment horizontal="left" vertical="center" indent="1"/>
    </xf>
    <xf numFmtId="0" fontId="19" fillId="96" borderId="159" applyNumberFormat="0" applyProtection="0">
      <alignment horizontal="left" vertical="center" indent="1"/>
    </xf>
    <xf numFmtId="4" fontId="19" fillId="0" borderId="159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4" fontId="14" fillId="69" borderId="153" applyNumberFormat="0" applyProtection="0">
      <alignment vertical="center"/>
    </xf>
    <xf numFmtId="4" fontId="174" fillId="69" borderId="153" applyNumberFormat="0" applyProtection="0">
      <alignment vertical="center"/>
    </xf>
    <xf numFmtId="4" fontId="14" fillId="69" borderId="153" applyNumberFormat="0" applyProtection="0">
      <alignment horizontal="left" vertical="center" indent="1"/>
    </xf>
    <xf numFmtId="4" fontId="14" fillId="69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61" borderId="153" applyNumberFormat="0" applyProtection="0">
      <alignment horizontal="right" vertical="center"/>
    </xf>
    <xf numFmtId="4" fontId="14" fillId="71" borderId="153" applyNumberFormat="0" applyProtection="0">
      <alignment horizontal="right" vertical="center"/>
    </xf>
    <xf numFmtId="4" fontId="14" fillId="68" borderId="153" applyNumberFormat="0" applyProtection="0">
      <alignment horizontal="right" vertical="center"/>
    </xf>
    <xf numFmtId="4" fontId="14" fillId="73" borderId="153" applyNumberFormat="0" applyProtection="0">
      <alignment horizontal="right" vertical="center"/>
    </xf>
    <xf numFmtId="4" fontId="14" fillId="164" borderId="153" applyNumberFormat="0" applyProtection="0">
      <alignment horizontal="right" vertical="center"/>
    </xf>
    <xf numFmtId="4" fontId="14" fillId="165" borderId="153" applyNumberFormat="0" applyProtection="0">
      <alignment horizontal="right" vertical="center"/>
    </xf>
    <xf numFmtId="4" fontId="14" fillId="76" borderId="153" applyNumberFormat="0" applyProtection="0">
      <alignment horizontal="right" vertical="center"/>
    </xf>
    <xf numFmtId="4" fontId="14" fillId="75" borderId="153" applyNumberFormat="0" applyProtection="0">
      <alignment horizontal="right" vertical="center"/>
    </xf>
    <xf numFmtId="4" fontId="14" fillId="166" borderId="153" applyNumberFormat="0" applyProtection="0">
      <alignment horizontal="right" vertical="center"/>
    </xf>
    <xf numFmtId="4" fontId="13" fillId="168" borderId="153" applyNumberFormat="0" applyProtection="0">
      <alignment horizontal="left" vertical="center" indent="1"/>
    </xf>
    <xf numFmtId="4" fontId="14" fillId="169" borderId="162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169" borderId="153" applyNumberFormat="0" applyProtection="0">
      <alignment horizontal="left" vertical="center" indent="1"/>
    </xf>
    <xf numFmtId="4" fontId="14" fillId="17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42" borderId="153" applyNumberFormat="0" applyProtection="0">
      <alignment vertical="center"/>
    </xf>
    <xf numFmtId="4" fontId="174" fillId="42" borderId="153" applyNumberFormat="0" applyProtection="0">
      <alignment vertical="center"/>
    </xf>
    <xf numFmtId="4" fontId="14" fillId="42" borderId="153" applyNumberFormat="0" applyProtection="0">
      <alignment horizontal="left" vertical="center" indent="1"/>
    </xf>
    <xf numFmtId="4" fontId="14" fillId="42" borderId="153" applyNumberFormat="0" applyProtection="0">
      <alignment horizontal="left" vertical="center" indent="1"/>
    </xf>
    <xf numFmtId="4" fontId="14" fillId="169" borderId="153" applyNumberFormat="0" applyProtection="0">
      <alignment horizontal="right" vertical="center"/>
    </xf>
    <xf numFmtId="4" fontId="174" fillId="169" borderId="153" applyNumberFormat="0" applyProtection="0">
      <alignment horizontal="right" vertical="center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75" fillId="169" borderId="153" applyNumberFormat="0" applyProtection="0">
      <alignment horizontal="right" vertical="center"/>
    </xf>
    <xf numFmtId="4" fontId="14" fillId="13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19" fillId="29" borderId="170" applyNumberFormat="0" applyProtection="0">
      <alignment horizontal="right" vertical="center"/>
    </xf>
    <xf numFmtId="4" fontId="10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12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0" fontId="9" fillId="7" borderId="167" applyNumberFormat="0" applyFont="0" applyAlignment="0" applyProtection="0"/>
    <xf numFmtId="4" fontId="155" fillId="7" borderId="168" applyNumberFormat="0" applyProtection="0">
      <alignment vertical="center"/>
    </xf>
    <xf numFmtId="4" fontId="19" fillId="94" borderId="170" applyNumberFormat="0" applyProtection="0">
      <alignment horizontal="right" vertical="center"/>
    </xf>
    <xf numFmtId="4" fontId="178" fillId="69" borderId="170" applyNumberFormat="0" applyProtection="0">
      <alignment vertical="center"/>
    </xf>
    <xf numFmtId="4" fontId="14" fillId="94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2" fillId="74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4" fontId="14" fillId="96" borderId="168" applyNumberFormat="0" applyProtection="0">
      <alignment horizontal="right" vertical="center"/>
    </xf>
    <xf numFmtId="4" fontId="175" fillId="169" borderId="172" applyNumberFormat="0" applyProtection="0">
      <alignment horizontal="right" vertical="center"/>
    </xf>
    <xf numFmtId="4" fontId="10" fillId="69" borderId="168" applyNumberFormat="0" applyProtection="0">
      <alignment vertical="center"/>
    </xf>
    <xf numFmtId="4" fontId="14" fillId="42" borderId="172" applyNumberFormat="0" applyProtection="0">
      <alignment horizontal="left" vertical="center" indent="1"/>
    </xf>
    <xf numFmtId="4" fontId="175" fillId="169" borderId="172" applyNumberFormat="0" applyProtection="0">
      <alignment horizontal="right" vertical="center"/>
    </xf>
    <xf numFmtId="0" fontId="39" fillId="5" borderId="166" applyNumberFormat="0" applyAlignment="0" applyProtection="0"/>
    <xf numFmtId="0" fontId="9" fillId="70" borderId="168" applyNumberFormat="0" applyProtection="0">
      <alignment horizontal="left" vertical="center" indent="1"/>
    </xf>
    <xf numFmtId="0" fontId="79" fillId="4" borderId="151" applyNumberFormat="0" applyAlignment="0" applyProtection="0"/>
    <xf numFmtId="0" fontId="24" fillId="4" borderId="151" applyNumberFormat="0" applyAlignment="0" applyProtection="0"/>
    <xf numFmtId="0" fontId="31" fillId="5" borderId="151" applyNumberFormat="0" applyAlignment="0" applyProtection="0"/>
    <xf numFmtId="0" fontId="39" fillId="5" borderId="151" applyNumberFormat="0" applyAlignment="0" applyProtection="0"/>
    <xf numFmtId="0" fontId="9" fillId="7" borderId="152" applyNumberFormat="0" applyFont="0" applyAlignment="0" applyProtection="0"/>
    <xf numFmtId="0" fontId="9" fillId="7" borderId="152" applyNumberFormat="0" applyFont="0" applyAlignment="0" applyProtection="0"/>
    <xf numFmtId="0" fontId="9" fillId="34" borderId="152" applyNumberFormat="0" applyFont="0" applyAlignment="0" applyProtection="0"/>
    <xf numFmtId="0" fontId="9" fillId="34" borderId="152" applyNumberFormat="0" applyFont="0" applyAlignment="0" applyProtection="0"/>
    <xf numFmtId="0" fontId="34" fillId="4" borderId="153" applyNumberFormat="0" applyAlignment="0" applyProtection="0"/>
    <xf numFmtId="0" fontId="34" fillId="4" borderId="153" applyNumberFormat="0" applyAlignment="0" applyProtection="0"/>
    <xf numFmtId="4" fontId="13" fillId="69" borderId="154" applyNumberFormat="0" applyProtection="0">
      <alignment vertical="center"/>
    </xf>
    <xf numFmtId="4" fontId="13" fillId="69" borderId="154" applyNumberFormat="0" applyProtection="0">
      <alignment vertical="center"/>
    </xf>
    <xf numFmtId="4" fontId="13" fillId="2" borderId="154" applyNumberFormat="0" applyProtection="0">
      <alignment vertical="center"/>
    </xf>
    <xf numFmtId="4" fontId="173" fillId="69" borderId="154" applyNumberFormat="0" applyProtection="0">
      <alignment vertical="center"/>
    </xf>
    <xf numFmtId="4" fontId="59" fillId="14" borderId="154" applyNumberFormat="0" applyProtection="0">
      <alignment horizontal="left" vertical="center" indent="1"/>
    </xf>
    <xf numFmtId="4" fontId="13" fillId="69" borderId="154" applyNumberFormat="0" applyProtection="0">
      <alignment horizontal="left" vertical="center" indent="1"/>
    </xf>
    <xf numFmtId="0" fontId="13" fillId="69" borderId="154" applyNumberFormat="0" applyProtection="0">
      <alignment horizontal="left" vertical="top" indent="1"/>
    </xf>
    <xf numFmtId="4" fontId="59" fillId="68" borderId="154" applyNumberFormat="0" applyProtection="0">
      <alignment horizontal="right" vertical="center"/>
    </xf>
    <xf numFmtId="4" fontId="14" fillId="13" borderId="154" applyNumberFormat="0" applyProtection="0">
      <alignment horizontal="right" vertical="center"/>
    </xf>
    <xf numFmtId="4" fontId="59" fillId="71" borderId="154" applyNumberFormat="0" applyProtection="0">
      <alignment horizontal="right" vertical="center"/>
    </xf>
    <xf numFmtId="4" fontId="14" fillId="92" borderId="154" applyNumberFormat="0" applyProtection="0">
      <alignment horizontal="right" vertical="center"/>
    </xf>
    <xf numFmtId="4" fontId="59" fillId="73" borderId="154" applyNumberFormat="0" applyProtection="0">
      <alignment horizontal="right" vertical="center"/>
    </xf>
    <xf numFmtId="4" fontId="14" fillId="36" borderId="154" applyNumberFormat="0" applyProtection="0">
      <alignment horizontal="right" vertical="center"/>
    </xf>
    <xf numFmtId="4" fontId="59" fillId="75" borderId="154" applyNumberFormat="0" applyProtection="0">
      <alignment horizontal="right" vertical="center"/>
    </xf>
    <xf numFmtId="4" fontId="14" fillId="90" borderId="154" applyNumberFormat="0" applyProtection="0">
      <alignment horizontal="right" vertical="center"/>
    </xf>
    <xf numFmtId="4" fontId="59" fillId="77" borderId="154" applyNumberFormat="0" applyProtection="0">
      <alignment horizontal="right" vertical="center"/>
    </xf>
    <xf numFmtId="4" fontId="59" fillId="79" borderId="154" applyNumberFormat="0" applyProtection="0">
      <alignment horizontal="right" vertical="center"/>
    </xf>
    <xf numFmtId="4" fontId="14" fillId="89" borderId="154" applyNumberFormat="0" applyProtection="0">
      <alignment horizontal="right" vertical="center"/>
    </xf>
    <xf numFmtId="0" fontId="9" fillId="70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0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7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4" fillId="42" borderId="154" applyNumberFormat="0" applyProtection="0">
      <alignment vertical="center"/>
    </xf>
    <xf numFmtId="4" fontId="174" fillId="42" borderId="154" applyNumberFormat="0" applyProtection="0">
      <alignment vertical="center"/>
    </xf>
    <xf numFmtId="4" fontId="14" fillId="42" borderId="154" applyNumberFormat="0" applyProtection="0">
      <alignment horizontal="left" vertical="center" indent="1"/>
    </xf>
    <xf numFmtId="0" fontId="14" fillId="42" borderId="154" applyNumberFormat="0" applyProtection="0">
      <alignment horizontal="left" vertical="top" indent="1"/>
    </xf>
    <xf numFmtId="4" fontId="59" fillId="4" borderId="154" applyNumberFormat="0" applyProtection="0">
      <alignment horizontal="right" vertical="center"/>
    </xf>
    <xf numFmtId="4" fontId="14" fillId="96" borderId="154" applyNumberFormat="0" applyProtection="0">
      <alignment horizontal="right" vertical="center"/>
    </xf>
    <xf numFmtId="4" fontId="174" fillId="96" borderId="154" applyNumberFormat="0" applyProtection="0">
      <alignment horizontal="right" vertical="center"/>
    </xf>
    <xf numFmtId="4" fontId="84" fillId="96" borderId="154" applyNumberFormat="0" applyProtection="0">
      <alignment horizontal="left" vertical="center" indent="1"/>
    </xf>
    <xf numFmtId="4" fontId="14" fillId="8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75" fillId="96" borderId="154" applyNumberFormat="0" applyProtection="0">
      <alignment horizontal="right" vertical="center"/>
    </xf>
    <xf numFmtId="0" fontId="26" fillId="0" borderId="161" applyNumberFormat="0" applyFill="0" applyAlignment="0" applyProtection="0"/>
    <xf numFmtId="0" fontId="19" fillId="34" borderId="159" applyNumberFormat="0" applyFont="0" applyAlignment="0" applyProtection="0"/>
    <xf numFmtId="0" fontId="19" fillId="91" borderId="159" applyNumberFormat="0" applyProtection="0">
      <alignment horizontal="left" vertical="center" indent="1"/>
    </xf>
    <xf numFmtId="0" fontId="19" fillId="14" borderId="159" applyNumberFormat="0" applyProtection="0">
      <alignment horizontal="left" vertical="center" indent="1"/>
    </xf>
    <xf numFmtId="0" fontId="19" fillId="38" borderId="155"/>
    <xf numFmtId="0" fontId="26" fillId="0" borderId="157" applyNumberFormat="0" applyFill="0" applyAlignment="0" applyProtection="0"/>
    <xf numFmtId="4" fontId="12" fillId="74" borderId="168" applyNumberFormat="0" applyProtection="0">
      <alignment horizontal="right" vertical="center"/>
    </xf>
    <xf numFmtId="4" fontId="174" fillId="69" borderId="172" applyNumberFormat="0" applyProtection="0">
      <alignment vertical="center"/>
    </xf>
    <xf numFmtId="4" fontId="12" fillId="76" borderId="168" applyNumberFormat="0" applyProtection="0">
      <alignment horizontal="right" vertical="center"/>
    </xf>
    <xf numFmtId="0" fontId="9" fillId="80" borderId="168" applyNumberFormat="0" applyProtection="0">
      <alignment horizontal="left" vertical="center" indent="1"/>
    </xf>
    <xf numFmtId="4" fontId="59" fillId="71" borderId="168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4" fontId="59" fillId="4" borderId="168" applyNumberFormat="0" applyProtection="0">
      <alignment horizontal="right" vertical="center"/>
    </xf>
    <xf numFmtId="0" fontId="31" fillId="35" borderId="170" applyNumberFormat="0" applyAlignment="0" applyProtection="0"/>
    <xf numFmtId="0" fontId="9" fillId="48" borderId="172" applyNumberFormat="0" applyProtection="0">
      <alignment horizontal="left" vertical="center" indent="1"/>
    </xf>
    <xf numFmtId="4" fontId="19" fillId="111" borderId="170" applyNumberFormat="0" applyProtection="0">
      <alignment horizontal="right" vertical="center"/>
    </xf>
    <xf numFmtId="0" fontId="34" fillId="104" borderId="172" applyNumberFormat="0" applyAlignment="0" applyProtection="0"/>
    <xf numFmtId="4" fontId="12" fillId="74" borderId="168" applyNumberFormat="0" applyProtection="0">
      <alignment horizontal="right" vertical="center"/>
    </xf>
    <xf numFmtId="4" fontId="59" fillId="73" borderId="168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4" fontId="178" fillId="41" borderId="170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0" fontId="19" fillId="96" borderId="168" applyNumberFormat="0" applyProtection="0">
      <alignment horizontal="left" vertical="top" indent="1"/>
    </xf>
    <xf numFmtId="0" fontId="14" fillId="80" borderId="168" applyNumberFormat="0" applyProtection="0">
      <alignment horizontal="left" vertical="top" indent="1"/>
    </xf>
    <xf numFmtId="4" fontId="12" fillId="73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0" fontId="31" fillId="35" borderId="170" applyNumberFormat="0" applyAlignment="0" applyProtection="0"/>
    <xf numFmtId="0" fontId="9" fillId="96" borderId="168" applyNumberFormat="0" applyProtection="0">
      <alignment horizontal="left" vertical="center" indent="1"/>
    </xf>
    <xf numFmtId="4" fontId="44" fillId="66" borderId="168" applyNumberFormat="0" applyProtection="0">
      <alignment vertical="center"/>
    </xf>
    <xf numFmtId="4" fontId="59" fillId="73" borderId="168" applyNumberFormat="0" applyProtection="0">
      <alignment horizontal="right" vertical="center"/>
    </xf>
    <xf numFmtId="4" fontId="217" fillId="96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8" fillId="81" borderId="168" applyNumberFormat="0" applyProtection="0">
      <alignment horizontal="right" vertical="center"/>
    </xf>
    <xf numFmtId="4" fontId="14" fillId="170" borderId="172" applyNumberFormat="0" applyProtection="0">
      <alignment horizontal="left" vertical="center" indent="1"/>
    </xf>
    <xf numFmtId="0" fontId="24" fillId="4" borderId="166" applyNumberFormat="0" applyAlignment="0" applyProtection="0"/>
    <xf numFmtId="4" fontId="10" fillId="79" borderId="164" applyNumberFormat="0" applyProtection="0">
      <alignment horizontal="left" vertical="center" indent="1"/>
    </xf>
    <xf numFmtId="0" fontId="9" fillId="81" borderId="168" applyNumberFormat="0" applyProtection="0">
      <alignment horizontal="left" vertical="center" indent="1"/>
    </xf>
    <xf numFmtId="4" fontId="59" fillId="68" borderId="168" applyNumberFormat="0" applyProtection="0">
      <alignment horizontal="right" vertical="center"/>
    </xf>
    <xf numFmtId="0" fontId="9" fillId="14" borderId="168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75" fillId="169" borderId="172" applyNumberFormat="0" applyProtection="0">
      <alignment horizontal="right" vertical="center"/>
    </xf>
    <xf numFmtId="0" fontId="218" fillId="66" borderId="172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4" fontId="19" fillId="15" borderId="170" applyNumberFormat="0" applyProtection="0">
      <alignment horizontal="left" vertical="center" indent="1"/>
    </xf>
    <xf numFmtId="4" fontId="19" fillId="92" borderId="170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4" fontId="155" fillId="12" borderId="168" applyNumberFormat="0" applyProtection="0">
      <alignment horizontal="left" vertical="center" indent="1"/>
    </xf>
    <xf numFmtId="4" fontId="14" fillId="42" borderId="172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3" fillId="69" borderId="168" applyNumberFormat="0" applyProtection="0">
      <alignment horizontal="left" vertical="center" indent="1"/>
    </xf>
    <xf numFmtId="4" fontId="19" fillId="96" borderId="171" applyNumberFormat="0" applyProtection="0">
      <alignment horizontal="left" vertical="center" indent="1"/>
    </xf>
    <xf numFmtId="0" fontId="9" fillId="80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4" fontId="10" fillId="79" borderId="168" applyNumberFormat="0" applyProtection="0">
      <alignment horizontal="left" vertical="center" wrapText="1"/>
    </xf>
    <xf numFmtId="0" fontId="9" fillId="96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top" indent="1"/>
    </xf>
    <xf numFmtId="0" fontId="34" fillId="104" borderId="172" applyNumberFormat="0" applyAlignment="0" applyProtection="0"/>
    <xf numFmtId="4" fontId="14" fillId="39" borderId="168" applyNumberFormat="0" applyProtection="0">
      <alignment horizontal="right" vertical="center"/>
    </xf>
    <xf numFmtId="0" fontId="155" fillId="7" borderId="168" applyNumberFormat="0" applyProtection="0">
      <alignment horizontal="left" vertical="top" indent="1"/>
    </xf>
    <xf numFmtId="0" fontId="42" fillId="163" borderId="172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0" fontId="9" fillId="170" borderId="172" applyNumberFormat="0" applyProtection="0">
      <alignment horizontal="left" vertical="center" indent="1"/>
    </xf>
    <xf numFmtId="0" fontId="24" fillId="4" borderId="166" applyNumberFormat="0" applyAlignment="0" applyProtection="0"/>
    <xf numFmtId="0" fontId="9" fillId="55" borderId="172" applyNumberFormat="0" applyProtection="0">
      <alignment horizontal="left" vertical="center" indent="1"/>
    </xf>
    <xf numFmtId="4" fontId="59" fillId="75" borderId="168" applyNumberFormat="0" applyProtection="0">
      <alignment horizontal="right" vertical="center"/>
    </xf>
    <xf numFmtId="4" fontId="14" fillId="164" borderId="172" applyNumberFormat="0" applyProtection="0">
      <alignment horizontal="right" vertical="center"/>
    </xf>
    <xf numFmtId="0" fontId="9" fillId="7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center" indent="1"/>
    </xf>
    <xf numFmtId="0" fontId="26" fillId="0" borderId="165" applyNumberFormat="0" applyFill="0" applyAlignment="0" applyProtection="0"/>
    <xf numFmtId="0" fontId="14" fillId="80" borderId="168" applyNumberFormat="0" applyProtection="0">
      <alignment horizontal="left" vertical="top" indent="1"/>
    </xf>
    <xf numFmtId="4" fontId="217" fillId="96" borderId="168" applyNumberFormat="0" applyProtection="0">
      <alignment horizontal="right" vertical="center"/>
    </xf>
    <xf numFmtId="4" fontId="19" fillId="95" borderId="171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179" fillId="2" borderId="168" applyNumberFormat="0" applyProtection="0">
      <alignment horizontal="left" vertical="top" indent="1"/>
    </xf>
    <xf numFmtId="4" fontId="12" fillId="71" borderId="168" applyNumberFormat="0" applyProtection="0">
      <alignment horizontal="right" vertical="center"/>
    </xf>
    <xf numFmtId="0" fontId="9" fillId="79" borderId="168" applyNumberFormat="0" applyProtection="0">
      <alignment horizontal="left" vertical="center" indent="1"/>
    </xf>
    <xf numFmtId="0" fontId="19" fillId="31" borderId="168" applyNumberFormat="0" applyProtection="0">
      <alignment horizontal="left" vertical="top" indent="1"/>
    </xf>
    <xf numFmtId="0" fontId="9" fillId="48" borderId="172" applyNumberFormat="0" applyProtection="0">
      <alignment horizontal="left" vertical="center" indent="1"/>
    </xf>
    <xf numFmtId="0" fontId="176" fillId="104" borderId="159" applyNumberFormat="0" applyAlignment="0" applyProtection="0"/>
    <xf numFmtId="0" fontId="31" fillId="35" borderId="159" applyNumberForma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4" fontId="12" fillId="69" borderId="154" applyNumberFormat="0" applyProtection="0">
      <alignment horizontal="left" vertical="center" indent="1"/>
    </xf>
    <xf numFmtId="4" fontId="12" fillId="69" borderId="154" applyNumberFormat="0" applyProtection="0">
      <alignment horizontal="left" vertical="center"/>
    </xf>
    <xf numFmtId="4" fontId="14" fillId="69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42" borderId="153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wrapText="1"/>
    </xf>
    <xf numFmtId="0" fontId="9" fillId="55" borderId="153" applyNumberFormat="0" applyProtection="0">
      <alignment horizontal="left" vertical="center" indent="1"/>
    </xf>
    <xf numFmtId="4" fontId="44" fillId="66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53" borderId="154" applyNumberFormat="0" applyProtection="0">
      <alignment horizontal="right" vertical="center"/>
    </xf>
    <xf numFmtId="0" fontId="218" fillId="4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218" fillId="66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46" fillId="7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217" fillId="96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wrapText="1"/>
    </xf>
    <xf numFmtId="0" fontId="218" fillId="55" borderId="153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4" fontId="44" fillId="66" borderId="154" applyNumberFormat="0" applyProtection="0">
      <alignment vertical="center"/>
    </xf>
    <xf numFmtId="4" fontId="12" fillId="53" borderId="154" applyNumberFormat="0" applyProtection="0">
      <alignment horizontal="right" vertical="center"/>
    </xf>
    <xf numFmtId="0" fontId="218" fillId="40" borderId="153" applyNumberFormat="0" applyProtection="0">
      <alignment horizontal="left" vertical="center" indent="1"/>
    </xf>
    <xf numFmtId="0" fontId="218" fillId="66" borderId="153" applyNumberFormat="0" applyProtection="0">
      <alignment horizontal="left" vertical="center" indent="1"/>
    </xf>
    <xf numFmtId="0" fontId="46" fillId="7" borderId="153" applyNumberFormat="0" applyProtection="0">
      <alignment horizontal="left" vertical="center" indent="1"/>
    </xf>
    <xf numFmtId="4" fontId="217" fillId="96" borderId="154" applyNumberFormat="0" applyProtection="0">
      <alignment horizontal="right" vertical="center"/>
    </xf>
    <xf numFmtId="0" fontId="218" fillId="55" borderId="153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2" fillId="61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9" fillId="90" borderId="170" applyNumberFormat="0" applyProtection="0">
      <alignment horizontal="right" vertical="center"/>
    </xf>
    <xf numFmtId="0" fontId="9" fillId="34" borderId="167" applyNumberFormat="0" applyFont="0" applyAlignment="0" applyProtection="0"/>
    <xf numFmtId="4" fontId="15" fillId="81" borderId="168" applyNumberFormat="0" applyProtection="0">
      <alignment vertical="center"/>
    </xf>
    <xf numFmtId="4" fontId="19" fillId="89" borderId="170" applyNumberFormat="0" applyProtection="0">
      <alignment horizontal="right" vertical="center"/>
    </xf>
    <xf numFmtId="4" fontId="10" fillId="69" borderId="168" applyNumberFormat="0" applyProtection="0">
      <alignment vertical="center"/>
    </xf>
    <xf numFmtId="4" fontId="174" fillId="69" borderId="172" applyNumberFormat="0" applyProtection="0">
      <alignment vertical="center"/>
    </xf>
    <xf numFmtId="4" fontId="12" fillId="77" borderId="168" applyNumberFormat="0" applyProtection="0">
      <alignment horizontal="right" vertical="center"/>
    </xf>
    <xf numFmtId="4" fontId="174" fillId="96" borderId="168" applyNumberFormat="0" applyProtection="0">
      <alignment horizontal="right" vertical="center"/>
    </xf>
    <xf numFmtId="0" fontId="9" fillId="48" borderId="172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4" fontId="174" fillId="96" borderId="168" applyNumberFormat="0" applyProtection="0">
      <alignment horizontal="right" vertical="center"/>
    </xf>
    <xf numFmtId="4" fontId="173" fillId="69" borderId="168" applyNumberFormat="0" applyProtection="0">
      <alignment vertical="center"/>
    </xf>
    <xf numFmtId="0" fontId="31" fillId="35" borderId="166" applyNumberFormat="0" applyAlignment="0" applyProtection="0"/>
    <xf numFmtId="0" fontId="9" fillId="70" borderId="168" applyNumberFormat="0" applyProtection="0">
      <alignment horizontal="left" vertical="center" indent="1"/>
    </xf>
    <xf numFmtId="0" fontId="24" fillId="44" borderId="166" applyNumberFormat="0" applyAlignment="0" applyProtection="0"/>
    <xf numFmtId="0" fontId="218" fillId="40" borderId="172" applyNumberFormat="0" applyProtection="0">
      <alignment horizontal="left" vertical="center" indent="1"/>
    </xf>
    <xf numFmtId="4" fontId="14" fillId="36" borderId="168" applyNumberFormat="0" applyProtection="0">
      <alignment horizontal="right" vertical="center"/>
    </xf>
    <xf numFmtId="4" fontId="14" fillId="69" borderId="172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0" fontId="14" fillId="42" borderId="168" applyNumberFormat="0" applyProtection="0">
      <alignment horizontal="left" vertical="top" indent="1"/>
    </xf>
    <xf numFmtId="4" fontId="14" fillId="96" borderId="168" applyNumberFormat="0" applyProtection="0">
      <alignment horizontal="right" vertical="center"/>
    </xf>
    <xf numFmtId="0" fontId="9" fillId="59" borderId="172" applyNumberFormat="0" applyProtection="0">
      <alignment horizontal="left" vertical="center" indent="1"/>
    </xf>
    <xf numFmtId="4" fontId="19" fillId="10" borderId="171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9" fillId="92" borderId="170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9" fillId="89" borderId="170" applyNumberFormat="0" applyProtection="0">
      <alignment horizontal="right" vertical="center"/>
    </xf>
    <xf numFmtId="4" fontId="174" fillId="169" borderId="172" applyNumberFormat="0" applyProtection="0">
      <alignment horizontal="right" vertical="center"/>
    </xf>
    <xf numFmtId="4" fontId="14" fillId="169" borderId="172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4" fontId="14" fillId="42" borderId="168" applyNumberFormat="0" applyProtection="0">
      <alignment vertical="center"/>
    </xf>
    <xf numFmtId="4" fontId="12" fillId="74" borderId="168" applyNumberFormat="0" applyProtection="0">
      <alignment horizontal="right" vertical="center"/>
    </xf>
    <xf numFmtId="0" fontId="26" fillId="0" borderId="165" applyNumberFormat="0" applyFill="0" applyAlignment="0" applyProtection="0"/>
    <xf numFmtId="0" fontId="19" fillId="34" borderId="170" applyNumberFormat="0" applyFont="0" applyAlignment="0" applyProtection="0"/>
    <xf numFmtId="0" fontId="31" fillId="5" borderId="166" applyNumberFormat="0" applyAlignment="0" applyProtection="0"/>
    <xf numFmtId="4" fontId="10" fillId="69" borderId="168" applyNumberFormat="0" applyProtection="0">
      <alignment vertical="center"/>
    </xf>
    <xf numFmtId="4" fontId="14" fillId="93" borderId="168" applyNumberFormat="0" applyProtection="0">
      <alignment horizontal="right" vertical="center"/>
    </xf>
    <xf numFmtId="4" fontId="14" fillId="96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0" fontId="19" fillId="31" borderId="168" applyNumberFormat="0" applyProtection="0">
      <alignment horizontal="left" vertical="top" indent="1"/>
    </xf>
    <xf numFmtId="4" fontId="13" fillId="69" borderId="168" applyNumberFormat="0" applyProtection="0">
      <alignment vertical="center"/>
    </xf>
    <xf numFmtId="4" fontId="14" fillId="90" borderId="168" applyNumberFormat="0" applyProtection="0">
      <alignment horizontal="right" vertical="center"/>
    </xf>
    <xf numFmtId="0" fontId="31" fillId="35" borderId="166" applyNumberFormat="0" applyAlignment="0" applyProtection="0"/>
    <xf numFmtId="0" fontId="9" fillId="170" borderId="172" applyNumberFormat="0" applyProtection="0">
      <alignment horizontal="left" vertical="center" indent="1"/>
    </xf>
    <xf numFmtId="0" fontId="176" fillId="104" borderId="170" applyNumberFormat="0" applyAlignment="0" applyProtection="0"/>
    <xf numFmtId="0" fontId="39" fillId="5" borderId="166" applyNumberFormat="0" applyAlignment="0" applyProtection="0"/>
    <xf numFmtId="4" fontId="10" fillId="79" borderId="164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9" fillId="96" borderId="168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14" borderId="168" applyNumberFormat="0" applyProtection="0">
      <alignment horizontal="left" vertical="top" indent="1"/>
    </xf>
    <xf numFmtId="4" fontId="178" fillId="69" borderId="170" applyNumberFormat="0" applyProtection="0">
      <alignment vertical="center"/>
    </xf>
    <xf numFmtId="0" fontId="46" fillId="7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155" fillId="89" borderId="168" applyNumberFormat="0" applyProtection="0">
      <alignment horizontal="left" vertical="top" indent="1"/>
    </xf>
    <xf numFmtId="4" fontId="14" fillId="73" borderId="172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2" fillId="72" borderId="168" applyNumberFormat="0" applyProtection="0">
      <alignment horizontal="right" vertical="center"/>
    </xf>
    <xf numFmtId="0" fontId="19" fillId="34" borderId="170" applyNumberFormat="0" applyFont="0" applyAlignment="0" applyProtection="0"/>
    <xf numFmtId="0" fontId="155" fillId="7" borderId="168" applyNumberFormat="0" applyProtection="0">
      <alignment horizontal="left" vertical="top" indent="1"/>
    </xf>
    <xf numFmtId="4" fontId="15" fillId="81" borderId="168" applyNumberFormat="0" applyProtection="0">
      <alignment vertical="center"/>
    </xf>
    <xf numFmtId="4" fontId="19" fillId="89" borderId="170" applyNumberFormat="0" applyProtection="0">
      <alignment horizontal="right" vertical="center"/>
    </xf>
    <xf numFmtId="4" fontId="12" fillId="76" borderId="168" applyNumberFormat="0" applyProtection="0">
      <alignment horizontal="right" vertical="center"/>
    </xf>
    <xf numFmtId="0" fontId="26" fillId="0" borderId="173" applyNumberFormat="0" applyFill="0" applyAlignment="0" applyProtection="0"/>
    <xf numFmtId="4" fontId="12" fillId="69" borderId="168" applyNumberFormat="0" applyProtection="0">
      <alignment horizontal="left" vertical="center"/>
    </xf>
    <xf numFmtId="4" fontId="19" fillId="89" borderId="171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4" fontId="14" fillId="89" borderId="168" applyNumberFormat="0" applyProtection="0">
      <alignment horizontal="left" vertical="center" indent="1"/>
    </xf>
    <xf numFmtId="0" fontId="26" fillId="0" borderId="173" applyNumberFormat="0" applyFill="0" applyAlignment="0" applyProtection="0"/>
    <xf numFmtId="0" fontId="9" fillId="55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center" indent="1"/>
    </xf>
    <xf numFmtId="0" fontId="26" fillId="0" borderId="165" applyNumberFormat="0" applyFill="0" applyAlignment="0" applyProtection="0"/>
    <xf numFmtId="0" fontId="34" fillId="4" borderId="172" applyNumberFormat="0" applyAlignment="0" applyProtection="0"/>
    <xf numFmtId="4" fontId="12" fillId="68" borderId="168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0" fontId="156" fillId="163" borderId="172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0" fontId="218" fillId="40" borderId="172" applyNumberFormat="0" applyProtection="0">
      <alignment horizontal="left" vertical="center" indent="1"/>
    </xf>
    <xf numFmtId="0" fontId="31" fillId="5" borderId="166" applyNumberFormat="0" applyAlignment="0" applyProtection="0"/>
    <xf numFmtId="4" fontId="12" fillId="81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4" fillId="165" borderId="172" applyNumberFormat="0" applyProtection="0">
      <alignment horizontal="right" vertical="center"/>
    </xf>
    <xf numFmtId="0" fontId="26" fillId="0" borderId="165" applyNumberFormat="0" applyFill="0" applyAlignment="0" applyProtection="0"/>
    <xf numFmtId="0" fontId="9" fillId="14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top" indent="1"/>
    </xf>
    <xf numFmtId="0" fontId="31" fillId="35" borderId="166" applyNumberFormat="0" applyAlignment="0" applyProtection="0"/>
    <xf numFmtId="4" fontId="17" fillId="80" borderId="164" applyNumberFormat="0" applyProtection="0">
      <alignment horizontal="left" vertical="center" indent="1"/>
    </xf>
    <xf numFmtId="4" fontId="15" fillId="81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4" fontId="14" fillId="10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19" fillId="91" borderId="170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0" fontId="31" fillId="35" borderId="166" applyNumberFormat="0" applyAlignment="0" applyProtection="0"/>
    <xf numFmtId="0" fontId="9" fillId="79" borderId="168" applyNumberFormat="0" applyProtection="0">
      <alignment horizontal="left" vertical="top" indent="1"/>
    </xf>
    <xf numFmtId="4" fontId="178" fillId="69" borderId="170" applyNumberFormat="0" applyProtection="0">
      <alignment vertical="center"/>
    </xf>
    <xf numFmtId="4" fontId="19" fillId="95" borderId="171" applyNumberFormat="0" applyProtection="0">
      <alignment horizontal="left" vertical="center" indent="1"/>
    </xf>
    <xf numFmtId="0" fontId="9" fillId="96" borderId="168" applyNumberFormat="0" applyProtection="0">
      <alignment horizontal="left" vertical="top" indent="1"/>
    </xf>
    <xf numFmtId="0" fontId="9" fillId="4" borderId="163" applyNumberFormat="0">
      <protection locked="0"/>
    </xf>
    <xf numFmtId="4" fontId="180" fillId="86" borderId="171" applyNumberFormat="0" applyProtection="0">
      <alignment horizontal="left" vertical="center" indent="1"/>
    </xf>
    <xf numFmtId="4" fontId="10" fillId="69" borderId="168" applyNumberFormat="0" applyProtection="0">
      <alignment vertical="center"/>
    </xf>
    <xf numFmtId="4" fontId="14" fillId="169" borderId="172" applyNumberFormat="0" applyProtection="0">
      <alignment horizontal="right" vertical="center"/>
    </xf>
    <xf numFmtId="0" fontId="31" fillId="35" borderId="166" applyNumberFormat="0" applyAlignment="0" applyProtection="0"/>
    <xf numFmtId="4" fontId="13" fillId="69" borderId="168" applyNumberFormat="0" applyProtection="0">
      <alignment vertical="center"/>
    </xf>
    <xf numFmtId="4" fontId="10" fillId="79" borderId="164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13" fillId="168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center" indent="1"/>
    </xf>
    <xf numFmtId="4" fontId="12" fillId="75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0" fontId="37" fillId="4" borderId="166" applyNumberFormat="0" applyAlignment="0" applyProtection="0"/>
    <xf numFmtId="4" fontId="12" fillId="79" borderId="168" applyNumberFormat="0" applyProtection="0">
      <alignment horizontal="right" vertical="center"/>
    </xf>
    <xf numFmtId="4" fontId="14" fillId="90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9" fillId="70" borderId="168" applyNumberFormat="0" applyProtection="0">
      <alignment horizontal="left" vertical="center" indent="1"/>
    </xf>
    <xf numFmtId="4" fontId="84" fillId="96" borderId="168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4" fontId="175" fillId="96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0" fontId="9" fillId="7" borderId="167" applyNumberFormat="0" applyFont="0" applyAlignment="0" applyProtection="0"/>
    <xf numFmtId="4" fontId="12" fillId="72" borderId="168" applyNumberFormat="0" applyProtection="0">
      <alignment horizontal="right" vertical="center"/>
    </xf>
    <xf numFmtId="4" fontId="19" fillId="94" borderId="170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5" fillId="81" borderId="168" applyNumberFormat="0" applyProtection="0">
      <alignment vertical="center"/>
    </xf>
    <xf numFmtId="4" fontId="11" fillId="69" borderId="168" applyNumberFormat="0" applyProtection="0">
      <alignment vertical="center"/>
    </xf>
    <xf numFmtId="4" fontId="59" fillId="79" borderId="168" applyNumberFormat="0" applyProtection="0">
      <alignment horizontal="right" vertical="center"/>
    </xf>
    <xf numFmtId="4" fontId="178" fillId="41" borderId="170" applyNumberFormat="0" applyProtection="0">
      <alignment horizontal="right" vertical="center"/>
    </xf>
    <xf numFmtId="0" fontId="9" fillId="48" borderId="172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0" fontId="9" fillId="79" borderId="168" applyNumberFormat="0" applyProtection="0">
      <alignment horizontal="left" vertical="top" indent="1"/>
    </xf>
    <xf numFmtId="4" fontId="84" fillId="96" borderId="168" applyNumberFormat="0" applyProtection="0">
      <alignment horizontal="left" vertical="center" indent="1"/>
    </xf>
    <xf numFmtId="4" fontId="13" fillId="69" borderId="168" applyNumberFormat="0" applyProtection="0">
      <alignment horizontal="left" vertical="center" indent="1"/>
    </xf>
    <xf numFmtId="0" fontId="42" fillId="45" borderId="172" applyNumberFormat="0" applyProtection="0">
      <alignment horizontal="left" vertical="center" indent="1"/>
    </xf>
    <xf numFmtId="0" fontId="34" fillId="44" borderId="172" applyNumberFormat="0" applyAlignment="0" applyProtection="0"/>
    <xf numFmtId="0" fontId="9" fillId="31" borderId="168" applyNumberFormat="0" applyProtection="0">
      <alignment horizontal="left" vertical="center" indent="1"/>
    </xf>
    <xf numFmtId="0" fontId="31" fillId="35" borderId="170" applyNumberFormat="0" applyAlignment="0" applyProtection="0"/>
    <xf numFmtId="0" fontId="9" fillId="48" borderId="172" applyNumberFormat="0" applyProtection="0">
      <alignment horizontal="left" vertical="center" indent="1"/>
    </xf>
    <xf numFmtId="4" fontId="19" fillId="36" borderId="170" applyNumberFormat="0" applyProtection="0">
      <alignment horizontal="right" vertical="center"/>
    </xf>
    <xf numFmtId="4" fontId="14" fillId="61" borderId="172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0" fontId="19" fillId="91" borderId="170" applyNumberFormat="0" applyProtection="0">
      <alignment horizontal="left" vertical="center" indent="1"/>
    </xf>
    <xf numFmtId="4" fontId="59" fillId="73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9" fillId="36" borderId="170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4" fontId="178" fillId="69" borderId="170" applyNumberFormat="0" applyProtection="0">
      <alignment vertical="center"/>
    </xf>
    <xf numFmtId="4" fontId="19" fillId="36" borderId="170" applyNumberFormat="0" applyProtection="0">
      <alignment horizontal="right" vertical="center"/>
    </xf>
    <xf numFmtId="4" fontId="19" fillId="93" borderId="170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0" fontId="9" fillId="70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9" fillId="55" borderId="172" applyNumberFormat="0" applyProtection="0">
      <alignment horizontal="left" vertical="center" indent="1"/>
    </xf>
    <xf numFmtId="4" fontId="12" fillId="77" borderId="168" applyNumberFormat="0" applyProtection="0">
      <alignment horizontal="right" vertical="center"/>
    </xf>
    <xf numFmtId="0" fontId="34" fillId="104" borderId="172" applyNumberFormat="0" applyAlignment="0" applyProtection="0"/>
    <xf numFmtId="4" fontId="178" fillId="69" borderId="170" applyNumberFormat="0" applyProtection="0">
      <alignment vertical="center"/>
    </xf>
    <xf numFmtId="0" fontId="9" fillId="55" borderId="172" applyNumberFormat="0" applyProtection="0">
      <alignment horizontal="left" vertical="center" indent="1"/>
    </xf>
    <xf numFmtId="4" fontId="13" fillId="69" borderId="168" applyNumberFormat="0" applyProtection="0">
      <alignment vertical="center"/>
    </xf>
    <xf numFmtId="4" fontId="12" fillId="74" borderId="168" applyNumberFormat="0" applyProtection="0">
      <alignment horizontal="right" vertical="center"/>
    </xf>
    <xf numFmtId="4" fontId="217" fillId="96" borderId="168" applyNumberFormat="0" applyProtection="0">
      <alignment horizontal="right" vertical="center"/>
    </xf>
    <xf numFmtId="0" fontId="176" fillId="104" borderId="170" applyNumberFormat="0" applyAlignment="0" applyProtection="0"/>
    <xf numFmtId="4" fontId="12" fillId="73" borderId="168" applyNumberFormat="0" applyProtection="0">
      <alignment horizontal="right" vertical="center"/>
    </xf>
    <xf numFmtId="4" fontId="173" fillId="69" borderId="168" applyNumberFormat="0" applyProtection="0">
      <alignment vertical="center"/>
    </xf>
    <xf numFmtId="0" fontId="176" fillId="104" borderId="170" applyNumberFormat="0" applyAlignment="0" applyProtection="0"/>
    <xf numFmtId="4" fontId="12" fillId="76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0" fontId="9" fillId="48" borderId="172" applyNumberFormat="0" applyProtection="0">
      <alignment horizontal="left" vertical="center" indent="1"/>
    </xf>
    <xf numFmtId="0" fontId="19" fillId="34" borderId="170" applyNumberFormat="0" applyFont="0" applyAlignment="0" applyProtection="0"/>
    <xf numFmtId="0" fontId="34" fillId="44" borderId="172" applyNumberFormat="0" applyAlignment="0" applyProtection="0"/>
    <xf numFmtId="4" fontId="12" fillId="81" borderId="168" applyNumberFormat="0" applyProtection="0">
      <alignment horizontal="right" vertical="center"/>
    </xf>
    <xf numFmtId="4" fontId="19" fillId="39" borderId="170" applyNumberFormat="0" applyProtection="0">
      <alignment horizontal="right" vertical="center"/>
    </xf>
    <xf numFmtId="0" fontId="37" fillId="4" borderId="166" applyNumberFormat="0" applyAlignment="0" applyProtection="0"/>
    <xf numFmtId="4" fontId="19" fillId="39" borderId="170" applyNumberFormat="0" applyProtection="0">
      <alignment horizontal="right" vertical="center"/>
    </xf>
    <xf numFmtId="0" fontId="9" fillId="80" borderId="168" applyNumberFormat="0" applyProtection="0">
      <alignment horizontal="left" vertical="top" indent="1"/>
    </xf>
    <xf numFmtId="0" fontId="26" fillId="0" borderId="165" applyNumberFormat="0" applyFill="0" applyAlignment="0" applyProtection="0"/>
    <xf numFmtId="4" fontId="19" fillId="36" borderId="170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4" fontId="14" fillId="73" borderId="172" applyNumberFormat="0" applyProtection="0">
      <alignment horizontal="right" vertical="center"/>
    </xf>
    <xf numFmtId="4" fontId="19" fillId="95" borderId="171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4" fontId="155" fillId="12" borderId="168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4" fontId="19" fillId="69" borderId="170" applyNumberFormat="0" applyProtection="0">
      <alignment horizontal="left" vertical="center" indent="1"/>
    </xf>
    <xf numFmtId="0" fontId="19" fillId="91" borderId="170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wrapText="1"/>
    </xf>
    <xf numFmtId="0" fontId="39" fillId="5" borderId="166" applyNumberFormat="0" applyAlignment="0" applyProtection="0"/>
    <xf numFmtId="4" fontId="12" fillId="69" borderId="168" applyNumberFormat="0" applyProtection="0">
      <alignment horizontal="left" vertical="center"/>
    </xf>
    <xf numFmtId="4" fontId="10" fillId="79" borderId="164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center" indent="1"/>
    </xf>
    <xf numFmtId="4" fontId="13" fillId="69" borderId="168" applyNumberFormat="0" applyProtection="0">
      <alignment vertical="center"/>
    </xf>
    <xf numFmtId="4" fontId="59" fillId="71" borderId="168" applyNumberFormat="0" applyProtection="0">
      <alignment horizontal="right" vertical="center"/>
    </xf>
    <xf numFmtId="4" fontId="59" fillId="163" borderId="172" applyNumberFormat="0" applyProtection="0">
      <alignment horizontal="right" vertical="center"/>
    </xf>
    <xf numFmtId="0" fontId="13" fillId="2" borderId="168" applyNumberFormat="0" applyProtection="0">
      <alignment horizontal="left" vertical="top" indent="1"/>
    </xf>
    <xf numFmtId="0" fontId="9" fillId="7" borderId="167" applyNumberFormat="0" applyFont="0" applyAlignment="0" applyProtection="0"/>
    <xf numFmtId="4" fontId="217" fillId="96" borderId="168" applyNumberFormat="0" applyProtection="0">
      <alignment horizontal="right" vertical="center"/>
    </xf>
    <xf numFmtId="4" fontId="14" fillId="29" borderId="168" applyNumberFormat="0" applyProtection="0">
      <alignment horizontal="right" vertical="center"/>
    </xf>
    <xf numFmtId="4" fontId="14" fillId="166" borderId="172" applyNumberFormat="0" applyProtection="0">
      <alignment horizontal="right" vertical="center"/>
    </xf>
    <xf numFmtId="0" fontId="31" fillId="35" borderId="166" applyNumberFormat="0" applyAlignment="0" applyProtection="0"/>
    <xf numFmtId="0" fontId="9" fillId="48" borderId="172" applyNumberFormat="0" applyProtection="0">
      <alignment horizontal="left" vertical="center" indent="1"/>
    </xf>
    <xf numFmtId="0" fontId="9" fillId="80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0" fontId="26" fillId="0" borderId="173" applyNumberFormat="0" applyFill="0" applyAlignment="0" applyProtection="0"/>
    <xf numFmtId="4" fontId="18" fillId="81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4" fontId="19" fillId="111" borderId="170" applyNumberFormat="0" applyProtection="0">
      <alignment horizontal="right" vertical="center"/>
    </xf>
    <xf numFmtId="4" fontId="14" fillId="68" borderId="172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19" fillId="14" borderId="168" applyNumberFormat="0" applyProtection="0">
      <alignment horizontal="left" vertical="top" indent="1"/>
    </xf>
    <xf numFmtId="0" fontId="19" fillId="96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9" fillId="81" borderId="168" applyNumberFormat="0" applyProtection="0">
      <alignment horizontal="left" vertical="center" indent="1"/>
    </xf>
    <xf numFmtId="0" fontId="26" fillId="0" borderId="165" applyNumberFormat="0" applyFill="0" applyAlignment="0" applyProtection="0"/>
    <xf numFmtId="4" fontId="19" fillId="15" borderId="170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4" fontId="12" fillId="81" borderId="168" applyNumberFormat="0" applyProtection="0">
      <alignment horizontal="right"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53" borderId="154" applyNumberFormat="0" applyProtection="0">
      <alignment horizontal="right" vertical="center"/>
    </xf>
    <xf numFmtId="0" fontId="218" fillId="4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218" fillId="66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46" fillId="7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217" fillId="96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wrapText="1"/>
    </xf>
    <xf numFmtId="0" fontId="218" fillId="55" borderId="153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4" fontId="44" fillId="66" borderId="154" applyNumberFormat="0" applyProtection="0">
      <alignment vertical="center"/>
    </xf>
    <xf numFmtId="4" fontId="181" fillId="4" borderId="170" applyNumberFormat="0" applyProtection="0">
      <alignment horizontal="right" vertical="center"/>
    </xf>
    <xf numFmtId="4" fontId="174" fillId="169" borderId="172" applyNumberFormat="0" applyProtection="0">
      <alignment horizontal="right" vertical="center"/>
    </xf>
    <xf numFmtId="4" fontId="13" fillId="69" borderId="168" applyNumberFormat="0" applyProtection="0">
      <alignment vertical="center"/>
    </xf>
    <xf numFmtId="4" fontId="14" fillId="42" borderId="168" applyNumberFormat="0" applyProtection="0">
      <alignment horizontal="left" vertical="center" indent="1"/>
    </xf>
    <xf numFmtId="0" fontId="19" fillId="31" borderId="168" applyNumberFormat="0" applyProtection="0">
      <alignment horizontal="left" vertical="top" indent="1"/>
    </xf>
    <xf numFmtId="4" fontId="14" fillId="166" borderId="172" applyNumberFormat="0" applyProtection="0">
      <alignment horizontal="right" vertical="center"/>
    </xf>
    <xf numFmtId="0" fontId="9" fillId="89" borderId="168" applyNumberFormat="0" applyProtection="0">
      <alignment horizontal="left" vertical="top" indent="1"/>
    </xf>
    <xf numFmtId="4" fontId="18" fillId="81" borderId="168" applyNumberFormat="0" applyProtection="0">
      <alignment horizontal="right" vertical="center"/>
    </xf>
    <xf numFmtId="0" fontId="34" fillId="104" borderId="172" applyNumberFormat="0" applyAlignment="0" applyProtection="0"/>
    <xf numFmtId="0" fontId="19" fillId="34" borderId="170" applyNumberFormat="0" applyFont="0" applyAlignment="0" applyProtection="0"/>
    <xf numFmtId="4" fontId="12" fillId="76" borderId="168" applyNumberFormat="0" applyProtection="0">
      <alignment horizontal="right" vertical="center"/>
    </xf>
    <xf numFmtId="4" fontId="19" fillId="89" borderId="170" applyNumberFormat="0" applyProtection="0">
      <alignment horizontal="right" vertical="center"/>
    </xf>
    <xf numFmtId="0" fontId="34" fillId="4" borderId="172" applyNumberFormat="0" applyAlignment="0" applyProtection="0"/>
    <xf numFmtId="0" fontId="9" fillId="31" borderId="168" applyNumberFormat="0" applyProtection="0">
      <alignment horizontal="left" vertical="center" indent="1"/>
    </xf>
    <xf numFmtId="0" fontId="218" fillId="66" borderId="172" applyNumberFormat="0" applyProtection="0">
      <alignment horizontal="left" vertical="center" indent="1"/>
    </xf>
    <xf numFmtId="4" fontId="59" fillId="77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59" fillId="14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0" fontId="69" fillId="31" borderId="169" applyBorder="0"/>
    <xf numFmtId="0" fontId="9" fillId="59" borderId="172" applyNumberFormat="0" applyProtection="0">
      <alignment horizontal="left" vertical="center" indent="1"/>
    </xf>
    <xf numFmtId="0" fontId="26" fillId="0" borderId="173" applyNumberFormat="0" applyFill="0" applyAlignment="0" applyProtection="0"/>
    <xf numFmtId="4" fontId="84" fillId="69" borderId="153" applyNumberFormat="0" applyProtection="0">
      <alignment vertical="center"/>
    </xf>
    <xf numFmtId="4" fontId="84" fillId="69" borderId="153" applyNumberFormat="0" applyProtection="0">
      <alignment horizontal="left" vertical="center" indent="1"/>
    </xf>
    <xf numFmtId="0" fontId="42" fillId="45" borderId="153" applyNumberFormat="0" applyProtection="0">
      <alignment horizontal="left" vertical="center" indent="1"/>
    </xf>
    <xf numFmtId="4" fontId="13" fillId="171" borderId="153" applyNumberFormat="0" applyProtection="0">
      <alignment horizontal="left" vertical="center" indent="1"/>
    </xf>
    <xf numFmtId="4" fontId="228" fillId="169" borderId="162" applyNumberFormat="0" applyProtection="0">
      <alignment horizontal="left" vertical="center" indent="1"/>
    </xf>
    <xf numFmtId="0" fontId="42" fillId="170" borderId="153" applyNumberFormat="0" applyProtection="0">
      <alignment horizontal="left" vertical="center" indent="1"/>
    </xf>
    <xf numFmtId="0" fontId="42" fillId="163" borderId="153" applyNumberFormat="0" applyProtection="0">
      <alignment horizontal="left" vertical="center" indent="1"/>
    </xf>
    <xf numFmtId="0" fontId="156" fillId="163" borderId="153" applyNumberFormat="0" applyProtection="0">
      <alignment horizontal="left" vertical="center" indent="1"/>
    </xf>
    <xf numFmtId="0" fontId="42" fillId="12" borderId="153" applyNumberFormat="0" applyProtection="0">
      <alignment horizontal="left" vertical="center" indent="1"/>
    </xf>
    <xf numFmtId="4" fontId="59" fillId="42" borderId="153" applyNumberFormat="0" applyProtection="0">
      <alignment horizontal="left" vertical="center" indent="1"/>
    </xf>
    <xf numFmtId="4" fontId="59" fillId="163" borderId="153" applyNumberFormat="0" applyProtection="0">
      <alignment horizontal="right" vertical="center"/>
    </xf>
    <xf numFmtId="0" fontId="9" fillId="12" borderId="153" applyNumberFormat="0" applyProtection="0">
      <alignment horizontal="left" vertical="center" indent="1"/>
    </xf>
    <xf numFmtId="0" fontId="156" fillId="96" borderId="153" applyNumberFormat="0" applyProtection="0">
      <alignment horizontal="left" vertical="center" indent="1"/>
    </xf>
    <xf numFmtId="4" fontId="19" fillId="96" borderId="171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0" fontId="37" fillId="4" borderId="151" applyNumberFormat="0" applyAlignment="0" applyProtection="0"/>
    <xf numFmtId="0" fontId="34" fillId="4" borderId="153" applyNumberFormat="0" applyAlignment="0" applyProtection="0"/>
    <xf numFmtId="0" fontId="9" fillId="55" borderId="153" applyNumberFormat="0" applyProtection="0">
      <alignment horizontal="left" vertical="center" indent="1"/>
    </xf>
    <xf numFmtId="4" fontId="44" fillId="79" borderId="154" applyNumberFormat="0" applyProtection="0">
      <alignment horizontal="left" vertical="center" wrapText="1"/>
    </xf>
    <xf numFmtId="0" fontId="155" fillId="7" borderId="168" applyNumberFormat="0" applyProtection="0">
      <alignment horizontal="left" vertical="top" indent="1"/>
    </xf>
    <xf numFmtId="0" fontId="31" fillId="35" borderId="151" applyNumberFormat="0" applyAlignment="0" applyProtection="0"/>
    <xf numFmtId="0" fontId="9" fillId="34" borderId="152" applyNumberFormat="0" applyFont="0" applyAlignment="0" applyProtection="0"/>
    <xf numFmtId="4" fontId="10" fillId="79" borderId="168" applyNumberFormat="0" applyProtection="0">
      <alignment horizontal="left" vertical="center" indent="1"/>
    </xf>
    <xf numFmtId="0" fontId="24" fillId="44" borderId="151" applyNumberFormat="0" applyAlignment="0" applyProtection="0"/>
    <xf numFmtId="0" fontId="24" fillId="4" borderId="151" applyNumberFormat="0" applyAlignment="0" applyProtection="0"/>
    <xf numFmtId="0" fontId="39" fillId="5" borderId="151" applyNumberFormat="0" applyAlignment="0" applyProtection="0"/>
    <xf numFmtId="0" fontId="31" fillId="35" borderId="151" applyNumberFormat="0" applyAlignment="0" applyProtection="0"/>
    <xf numFmtId="0" fontId="9" fillId="7" borderId="152" applyNumberFormat="0" applyFont="0" applyAlignment="0" applyProtection="0"/>
    <xf numFmtId="0" fontId="34" fillId="44" borderId="153" applyNumberFormat="0" applyAlignment="0" applyProtection="0"/>
    <xf numFmtId="0" fontId="34" fillId="4" borderId="153" applyNumberFormat="0" applyAlignment="0" applyProtection="0"/>
    <xf numFmtId="4" fontId="11" fillId="69" borderId="154" applyNumberFormat="0" applyProtection="0">
      <alignment vertical="center"/>
    </xf>
    <xf numFmtId="0" fontId="13" fillId="2" borderId="154" applyNumberFormat="0" applyProtection="0">
      <alignment horizontal="left" vertical="top" indent="1"/>
    </xf>
    <xf numFmtId="4" fontId="12" fillId="6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0" fontId="14" fillId="7" borderId="154" applyNumberFormat="0" applyProtection="0">
      <alignment horizontal="left" vertical="top" indent="1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8" fillId="81" borderId="154" applyNumberFormat="0" applyProtection="0">
      <alignment horizontal="right" vertical="center"/>
    </xf>
    <xf numFmtId="0" fontId="26" fillId="0" borderId="157" applyNumberFormat="0" applyFill="0" applyAlignment="0" applyProtection="0"/>
    <xf numFmtId="0" fontId="34" fillId="44" borderId="153" applyNumberFormat="0" applyAlignment="0" applyProtection="0"/>
    <xf numFmtId="0" fontId="34" fillId="104" borderId="153" applyNumberFormat="0" applyAlignment="0" applyProtection="0"/>
    <xf numFmtId="4" fontId="12" fillId="81" borderId="168" applyNumberFormat="0" applyProtection="0">
      <alignment vertical="center"/>
    </xf>
    <xf numFmtId="4" fontId="12" fillId="77" borderId="168" applyNumberFormat="0" applyProtection="0">
      <alignment horizontal="right" vertical="center"/>
    </xf>
    <xf numFmtId="0" fontId="9" fillId="59" borderId="172" applyNumberFormat="0" applyProtection="0">
      <alignment horizontal="left" vertical="center" indent="1"/>
    </xf>
    <xf numFmtId="4" fontId="19" fillId="89" borderId="170" applyNumberFormat="0" applyProtection="0">
      <alignment horizontal="right" vertical="center"/>
    </xf>
    <xf numFmtId="0" fontId="37" fillId="4" borderId="151" applyNumberFormat="0" applyAlignment="0" applyProtection="0"/>
    <xf numFmtId="0" fontId="34" fillId="4" borderId="153" applyNumberFormat="0" applyAlignment="0" applyProtection="0"/>
    <xf numFmtId="0" fontId="13" fillId="69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0" fontId="9" fillId="70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14" fillId="42" borderId="154" applyNumberFormat="0" applyProtection="0">
      <alignment horizontal="left" vertical="top" indent="1"/>
    </xf>
    <xf numFmtId="4" fontId="44" fillId="79" borderId="154" applyNumberFormat="0" applyProtection="0">
      <alignment horizontal="left" vertical="center" wrapText="1"/>
    </xf>
    <xf numFmtId="0" fontId="34" fillId="4" borderId="172" applyNumberFormat="0" applyAlignment="0" applyProtection="0"/>
    <xf numFmtId="4" fontId="19" fillId="2" borderId="170" applyNumberFormat="0" applyProtection="0">
      <alignment vertical="center"/>
    </xf>
    <xf numFmtId="0" fontId="31" fillId="35" borderId="151" applyNumberFormat="0" applyAlignment="0" applyProtection="0"/>
    <xf numFmtId="0" fontId="9" fillId="34" borderId="152" applyNumberFormat="0" applyFont="0" applyAlignment="0" applyProtection="0"/>
    <xf numFmtId="4" fontId="15" fillId="81" borderId="168" applyNumberFormat="0" applyProtection="0">
      <alignment vertical="center"/>
    </xf>
    <xf numFmtId="0" fontId="34" fillId="44" borderId="153" applyNumberFormat="0" applyAlignment="0" applyProtection="0"/>
    <xf numFmtId="0" fontId="34" fillId="4" borderId="153" applyNumberFormat="0" applyAlignment="0" applyProtection="0"/>
    <xf numFmtId="4" fontId="174" fillId="96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0" fontId="46" fillId="7" borderId="172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9" fillId="96" borderId="171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9" fillId="96" borderId="160" applyNumberFormat="0" applyProtection="0">
      <alignment horizontal="left" vertical="center" indent="1"/>
    </xf>
    <xf numFmtId="4" fontId="19" fillId="89" borderId="160" applyNumberFormat="0" applyProtection="0">
      <alignment horizontal="left" vertical="center" indent="1"/>
    </xf>
    <xf numFmtId="0" fontId="19" fillId="12" borderId="159" applyNumberFormat="0" applyProtection="0">
      <alignment horizontal="left" vertical="center" indent="1"/>
    </xf>
    <xf numFmtId="0" fontId="19" fillId="31" borderId="154" applyNumberFormat="0" applyProtection="0">
      <alignment horizontal="left" vertical="top" indent="1"/>
    </xf>
    <xf numFmtId="0" fontId="19" fillId="91" borderId="159" applyNumberFormat="0" applyProtection="0">
      <alignment horizontal="left" vertical="center" indent="1"/>
    </xf>
    <xf numFmtId="0" fontId="19" fillId="89" borderId="154" applyNumberFormat="0" applyProtection="0">
      <alignment horizontal="left" vertical="top" indent="1"/>
    </xf>
    <xf numFmtId="0" fontId="19" fillId="14" borderId="159" applyNumberFormat="0" applyProtection="0">
      <alignment horizontal="left" vertical="center" indent="1"/>
    </xf>
    <xf numFmtId="0" fontId="19" fillId="14" borderId="154" applyNumberFormat="0" applyProtection="0">
      <alignment horizontal="left" vertical="top" indent="1"/>
    </xf>
    <xf numFmtId="0" fontId="19" fillId="96" borderId="159" applyNumberFormat="0" applyProtection="0">
      <alignment horizontal="left" vertical="center" indent="1"/>
    </xf>
    <xf numFmtId="0" fontId="19" fillId="96" borderId="154" applyNumberFormat="0" applyProtection="0">
      <alignment horizontal="left" vertical="top" indent="1"/>
    </xf>
    <xf numFmtId="0" fontId="13" fillId="69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0" fontId="9" fillId="70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14" fillId="42" borderId="154" applyNumberFormat="0" applyProtection="0">
      <alignment horizontal="left" vertical="top" indent="1"/>
    </xf>
    <xf numFmtId="4" fontId="44" fillId="79" borderId="154" applyNumberFormat="0" applyProtection="0">
      <alignment horizontal="left" vertical="center" wrapText="1"/>
    </xf>
    <xf numFmtId="4" fontId="178" fillId="41" borderId="170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26" fillId="0" borderId="157" applyNumberFormat="0" applyFill="0" applyAlignment="0" applyProtection="0"/>
    <xf numFmtId="0" fontId="31" fillId="35" borderId="151" applyNumberFormat="0" applyAlignment="0" applyProtection="0"/>
    <xf numFmtId="0" fontId="9" fillId="34" borderId="152" applyNumberFormat="0" applyFont="0" applyAlignment="0" applyProtection="0"/>
    <xf numFmtId="0" fontId="14" fillId="80" borderId="168" applyNumberFormat="0" applyProtection="0">
      <alignment horizontal="left" vertical="top" indent="1"/>
    </xf>
    <xf numFmtId="4" fontId="12" fillId="81" borderId="168" applyNumberFormat="0" applyProtection="0">
      <alignment vertical="center"/>
    </xf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37" fillId="4" borderId="151" applyNumberFormat="0" applyAlignment="0" applyProtection="0"/>
    <xf numFmtId="0" fontId="34" fillId="4" borderId="153" applyNumberFormat="0" applyAlignment="0" applyProtection="0"/>
    <xf numFmtId="4" fontId="10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80" borderId="154" applyNumberFormat="0" applyProtection="0">
      <alignment horizontal="left" vertical="center" indent="1"/>
    </xf>
    <xf numFmtId="0" fontId="9" fillId="79" borderId="154" applyNumberFormat="0" applyProtection="0">
      <alignment horizontal="left" vertical="center" indent="1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2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8" fillId="81" borderId="154" applyNumberFormat="0" applyProtection="0">
      <alignment horizontal="right" vertical="center"/>
    </xf>
    <xf numFmtId="0" fontId="31" fillId="35" borderId="151" applyNumberFormat="0" applyAlignment="0" applyProtection="0"/>
    <xf numFmtId="0" fontId="9" fillId="34" borderId="152" applyNumberFormat="0" applyFont="0" applyAlignment="0" applyProtection="0"/>
    <xf numFmtId="0" fontId="9" fillId="4" borderId="155" applyNumberFormat="0">
      <protection locked="0"/>
    </xf>
    <xf numFmtId="0" fontId="34" fillId="104" borderId="153" applyNumberFormat="0" applyAlignment="0" applyProtection="0"/>
    <xf numFmtId="4" fontId="19" fillId="10" borderId="160" applyNumberFormat="0" applyProtection="0">
      <alignment horizontal="right" vertical="center"/>
    </xf>
    <xf numFmtId="4" fontId="19" fillId="95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78" fillId="42" borderId="155" applyNumberFormat="0" applyProtection="0">
      <alignment vertical="center"/>
    </xf>
    <xf numFmtId="4" fontId="180" fillId="86" borderId="160" applyNumberFormat="0" applyProtection="0">
      <alignment horizontal="left" vertical="center" indent="1"/>
    </xf>
    <xf numFmtId="4" fontId="14" fillId="10" borderId="168" applyNumberFormat="0" applyProtection="0">
      <alignment horizontal="right" vertical="center"/>
    </xf>
    <xf numFmtId="0" fontId="26" fillId="0" borderId="173" applyNumberFormat="0" applyFill="0" applyAlignment="0" applyProtection="0"/>
    <xf numFmtId="4" fontId="181" fillId="4" borderId="170" applyNumberFormat="0" applyProtection="0">
      <alignment horizontal="right" vertical="center"/>
    </xf>
    <xf numFmtId="4" fontId="19" fillId="0" borderId="170" applyNumberFormat="0" applyProtection="0">
      <alignment horizontal="right" vertical="center"/>
    </xf>
    <xf numFmtId="4" fontId="155" fillId="7" borderId="168" applyNumberFormat="0" applyProtection="0">
      <alignment vertical="center"/>
    </xf>
    <xf numFmtId="0" fontId="19" fillId="89" borderId="168" applyNumberFormat="0" applyProtection="0">
      <alignment horizontal="left" vertical="top" indent="1"/>
    </xf>
    <xf numFmtId="4" fontId="12" fillId="77" borderId="168" applyNumberFormat="0" applyProtection="0">
      <alignment horizontal="right" vertical="center"/>
    </xf>
    <xf numFmtId="0" fontId="34" fillId="4" borderId="172" applyNumberFormat="0" applyAlignment="0" applyProtection="0"/>
    <xf numFmtId="4" fontId="19" fillId="10" borderId="171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31" fillId="35" borderId="166" applyNumberFormat="0" applyAlignment="0" applyProtection="0"/>
    <xf numFmtId="0" fontId="9" fillId="80" borderId="168" applyNumberFormat="0" applyProtection="0">
      <alignment horizontal="left" vertical="center" indent="1"/>
    </xf>
    <xf numFmtId="0" fontId="9" fillId="81" borderId="168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0" fontId="19" fillId="96" borderId="170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0" fontId="9" fillId="34" borderId="167" applyNumberFormat="0" applyFont="0" applyAlignment="0" applyProtection="0"/>
    <xf numFmtId="4" fontId="12" fillId="72" borderId="168" applyNumberFormat="0" applyProtection="0">
      <alignment horizontal="right" vertical="center"/>
    </xf>
    <xf numFmtId="0" fontId="34" fillId="4" borderId="172" applyNumberFormat="0" applyAlignment="0" applyProtection="0"/>
    <xf numFmtId="0" fontId="14" fillId="80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0" fontId="24" fillId="44" borderId="166" applyNumberFormat="0" applyAlignment="0" applyProtection="0"/>
    <xf numFmtId="0" fontId="42" fillId="170" borderId="172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0" fontId="46" fillId="7" borderId="172" applyNumberFormat="0" applyProtection="0">
      <alignment horizontal="left" vertical="center" indent="1"/>
    </xf>
    <xf numFmtId="4" fontId="12" fillId="73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0" fontId="218" fillId="66" borderId="172" applyNumberFormat="0" applyProtection="0">
      <alignment horizontal="left" vertical="center" indent="1"/>
    </xf>
    <xf numFmtId="0" fontId="218" fillId="40" borderId="172" applyNumberFormat="0" applyProtection="0">
      <alignment horizontal="left" vertical="center" indent="1"/>
    </xf>
    <xf numFmtId="4" fontId="10" fillId="79" borderId="164" applyNumberFormat="0" applyProtection="0">
      <alignment horizontal="left" vertical="center" indent="1"/>
    </xf>
    <xf numFmtId="4" fontId="12" fillId="72" borderId="168" applyNumberFormat="0" applyProtection="0">
      <alignment horizontal="right" vertical="center"/>
    </xf>
    <xf numFmtId="4" fontId="10" fillId="79" borderId="168" applyNumberFormat="0" applyProtection="0">
      <alignment horizontal="left" vertical="center" indent="1"/>
    </xf>
    <xf numFmtId="4" fontId="59" fillId="4" borderId="168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4" fontId="14" fillId="13" borderId="168" applyNumberFormat="0" applyProtection="0">
      <alignment horizontal="right" vertical="center"/>
    </xf>
    <xf numFmtId="0" fontId="9" fillId="14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center" indent="1"/>
    </xf>
    <xf numFmtId="0" fontId="34" fillId="4" borderId="172" applyNumberFormat="0" applyAlignment="0" applyProtection="0"/>
    <xf numFmtId="0" fontId="79" fillId="4" borderId="166" applyNumberFormat="0" applyAlignment="0" applyProtection="0"/>
    <xf numFmtId="4" fontId="15" fillId="81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4" fillId="42" borderId="172" applyNumberFormat="0" applyProtection="0">
      <alignment vertical="center"/>
    </xf>
    <xf numFmtId="4" fontId="14" fillId="69" borderId="172" applyNumberFormat="0" applyProtection="0">
      <alignment vertical="center"/>
    </xf>
    <xf numFmtId="4" fontId="14" fillId="169" borderId="172" applyNumberFormat="0" applyProtection="0">
      <alignment horizontal="left" vertical="center" indent="1"/>
    </xf>
    <xf numFmtId="4" fontId="14" fillId="73" borderId="172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59" fillId="77" borderId="168" applyNumberFormat="0" applyProtection="0">
      <alignment horizontal="right" vertical="center"/>
    </xf>
    <xf numFmtId="0" fontId="14" fillId="7" borderId="168" applyNumberFormat="0" applyProtection="0">
      <alignment horizontal="left" vertical="top" indent="1"/>
    </xf>
    <xf numFmtId="0" fontId="34" fillId="104" borderId="172" applyNumberFormat="0" applyAlignment="0" applyProtection="0"/>
    <xf numFmtId="4" fontId="10" fillId="79" borderId="168" applyNumberFormat="0" applyProtection="0">
      <alignment horizontal="left" vertical="center" indent="1"/>
    </xf>
    <xf numFmtId="0" fontId="9" fillId="96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4" fontId="12" fillId="72" borderId="168" applyNumberFormat="0" applyProtection="0">
      <alignment horizontal="right" vertical="center"/>
    </xf>
    <xf numFmtId="4" fontId="59" fillId="68" borderId="168" applyNumberFormat="0" applyProtection="0">
      <alignment horizontal="right" vertical="center"/>
    </xf>
    <xf numFmtId="0" fontId="9" fillId="7" borderId="167" applyNumberFormat="0" applyFont="0" applyAlignment="0" applyProtection="0"/>
    <xf numFmtId="0" fontId="14" fillId="80" borderId="168" applyNumberFormat="0" applyProtection="0">
      <alignment horizontal="left" vertical="top" indent="1"/>
    </xf>
    <xf numFmtId="4" fontId="19" fillId="39" borderId="170" applyNumberFormat="0" applyProtection="0">
      <alignment horizontal="right" vertical="center"/>
    </xf>
    <xf numFmtId="4" fontId="178" fillId="41" borderId="170" applyNumberFormat="0" applyProtection="0">
      <alignment horizontal="right" vertical="center"/>
    </xf>
    <xf numFmtId="4" fontId="19" fillId="94" borderId="170" applyNumberFormat="0" applyProtection="0">
      <alignment horizontal="right" vertical="center"/>
    </xf>
    <xf numFmtId="0" fontId="176" fillId="104" borderId="170" applyNumberFormat="0" applyAlignment="0" applyProtection="0"/>
    <xf numFmtId="0" fontId="9" fillId="31" borderId="168" applyNumberFormat="0" applyProtection="0">
      <alignment horizontal="left" vertical="center" indent="1"/>
    </xf>
    <xf numFmtId="4" fontId="12" fillId="75" borderId="168" applyNumberFormat="0" applyProtection="0">
      <alignment horizontal="right" vertical="center"/>
    </xf>
    <xf numFmtId="4" fontId="15" fillId="81" borderId="168" applyNumberFormat="0" applyProtection="0">
      <alignment vertical="center"/>
    </xf>
    <xf numFmtId="0" fontId="9" fillId="89" borderId="168" applyNumberFormat="0" applyProtection="0">
      <alignment horizontal="left" vertical="top" indent="1"/>
    </xf>
    <xf numFmtId="0" fontId="24" fillId="4" borderId="166" applyNumberFormat="0" applyAlignment="0" applyProtection="0"/>
    <xf numFmtId="4" fontId="12" fillId="61" borderId="168" applyNumberFormat="0" applyProtection="0">
      <alignment horizontal="right" vertical="center"/>
    </xf>
    <xf numFmtId="4" fontId="10" fillId="69" borderId="168" applyNumberFormat="0" applyProtection="0">
      <alignment vertical="center"/>
    </xf>
    <xf numFmtId="0" fontId="24" fillId="44" borderId="151" applyNumberFormat="0" applyAlignment="0" applyProtection="0"/>
    <xf numFmtId="0" fontId="176" fillId="104" borderId="159" applyNumberFormat="0" applyAlignment="0" applyProtection="0"/>
    <xf numFmtId="0" fontId="176" fillId="104" borderId="159" applyNumberFormat="0" applyAlignment="0" applyProtection="0"/>
    <xf numFmtId="0" fontId="31" fillId="35" borderId="159" applyNumberFormat="0" applyAlignment="0" applyProtection="0"/>
    <xf numFmtId="0" fontId="31" fillId="5" borderId="151" applyNumberFormat="0" applyAlignment="0" applyProtection="0"/>
    <xf numFmtId="0" fontId="31" fillId="35" borderId="159" applyNumberFormat="0" applyAlignment="0" applyProtection="0"/>
    <xf numFmtId="0" fontId="218" fillId="55" borderId="172" applyNumberFormat="0" applyProtection="0">
      <alignment horizontal="left" vertical="center" indent="1"/>
    </xf>
    <xf numFmtId="4" fontId="181" fillId="4" borderId="170" applyNumberFormat="0" applyProtection="0">
      <alignment horizontal="right" vertical="center"/>
    </xf>
    <xf numFmtId="4" fontId="180" fillId="86" borderId="171" applyNumberFormat="0" applyProtection="0">
      <alignment horizontal="left" vertical="center" indent="1"/>
    </xf>
    <xf numFmtId="4" fontId="14" fillId="89" borderId="168" applyNumberFormat="0" applyProtection="0">
      <alignment horizontal="left" vertical="center" indent="1"/>
    </xf>
    <xf numFmtId="4" fontId="155" fillId="12" borderId="168" applyNumberFormat="0" applyProtection="0">
      <alignment horizontal="left" vertical="center" indent="1"/>
    </xf>
    <xf numFmtId="4" fontId="59" fillId="4" borderId="168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4" fontId="19" fillId="95" borderId="171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0" fontId="218" fillId="66" borderId="172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9" fillId="80" borderId="168" applyNumberFormat="0" applyProtection="0">
      <alignment horizontal="left" vertical="top" indent="1"/>
    </xf>
    <xf numFmtId="0" fontId="218" fillId="40" borderId="172" applyNumberFormat="0" applyProtection="0">
      <alignment horizontal="left" vertical="center" indent="1"/>
    </xf>
    <xf numFmtId="4" fontId="14" fillId="89" borderId="168" applyNumberFormat="0" applyProtection="0">
      <alignment horizontal="right" vertical="center"/>
    </xf>
    <xf numFmtId="4" fontId="14" fillId="36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59" fillId="71" borderId="168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2" fillId="68" borderId="168" applyNumberFormat="0" applyProtection="0">
      <alignment horizontal="right" vertical="center"/>
    </xf>
    <xf numFmtId="0" fontId="13" fillId="69" borderId="168" applyNumberFormat="0" applyProtection="0">
      <alignment horizontal="left" vertical="top" indent="1"/>
    </xf>
    <xf numFmtId="4" fontId="12" fillId="69" borderId="168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0" fontId="34" fillId="4" borderId="172" applyNumberFormat="0" applyAlignment="0" applyProtection="0"/>
    <xf numFmtId="0" fontId="19" fillId="34" borderId="159" applyNumberFormat="0" applyFont="0" applyAlignment="0" applyProtection="0"/>
    <xf numFmtId="0" fontId="31" fillId="5" borderId="166" applyNumberFormat="0" applyAlignment="0" applyProtection="0"/>
    <xf numFmtId="0" fontId="79" fillId="4" borderId="166" applyNumberFormat="0" applyAlignment="0" applyProtection="0"/>
    <xf numFmtId="0" fontId="9" fillId="34" borderId="152" applyNumberFormat="0" applyFon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0" fontId="34" fillId="4" borderId="153" applyNumberFormat="0" applyAlignment="0" applyProtection="0"/>
    <xf numFmtId="0" fontId="34" fillId="104" borderId="153" applyNumberFormat="0" applyAlignment="0" applyProtection="0"/>
    <xf numFmtId="0" fontId="34" fillId="4" borderId="153" applyNumberFormat="0" applyAlignment="0" applyProtection="0"/>
    <xf numFmtId="4" fontId="10" fillId="69" borderId="154" applyNumberFormat="0" applyProtection="0">
      <alignment vertical="center"/>
    </xf>
    <xf numFmtId="4" fontId="19" fillId="2" borderId="159" applyNumberFormat="0" applyProtection="0">
      <alignment vertical="center"/>
    </xf>
    <xf numFmtId="4" fontId="178" fillId="69" borderId="159" applyNumberFormat="0" applyProtection="0">
      <alignment vertical="center"/>
    </xf>
    <xf numFmtId="4" fontId="174" fillId="69" borderId="153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9" fillId="69" borderId="159" applyNumberFormat="0" applyProtection="0">
      <alignment horizontal="left" vertical="center" indent="1"/>
    </xf>
    <xf numFmtId="0" fontId="179" fillId="2" borderId="154" applyNumberFormat="0" applyProtection="0">
      <alignment horizontal="left" vertical="top" indent="1"/>
    </xf>
    <xf numFmtId="4" fontId="14" fillId="69" borderId="153" applyNumberFormat="0" applyProtection="0">
      <alignment horizontal="left" vertical="center" indent="1"/>
    </xf>
    <xf numFmtId="4" fontId="12" fillId="68" borderId="154" applyNumberFormat="0" applyProtection="0">
      <alignment horizontal="right" vertical="center"/>
    </xf>
    <xf numFmtId="4" fontId="19" fillId="39" borderId="159" applyNumberFormat="0" applyProtection="0">
      <alignment horizontal="right" vertical="center"/>
    </xf>
    <xf numFmtId="4" fontId="19" fillId="111" borderId="159" applyNumberFormat="0" applyProtection="0">
      <alignment horizontal="right" vertical="center"/>
    </xf>
    <xf numFmtId="4" fontId="14" fillId="71" borderId="153" applyNumberFormat="0" applyProtection="0">
      <alignment horizontal="right" vertical="center"/>
    </xf>
    <xf numFmtId="4" fontId="14" fillId="10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9" fillId="10" borderId="160" applyNumberFormat="0" applyProtection="0">
      <alignment horizontal="right" vertical="center"/>
    </xf>
    <xf numFmtId="4" fontId="19" fillId="92" borderId="159" applyNumberFormat="0" applyProtection="0">
      <alignment horizontal="right" vertical="center"/>
    </xf>
    <xf numFmtId="4" fontId="14" fillId="73" borderId="153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9" fillId="93" borderId="159" applyNumberFormat="0" applyProtection="0">
      <alignment horizontal="right" vertical="center"/>
    </xf>
    <xf numFmtId="4" fontId="19" fillId="36" borderId="159" applyNumberFormat="0" applyProtection="0">
      <alignment horizontal="right" vertical="center"/>
    </xf>
    <xf numFmtId="4" fontId="14" fillId="165" borderId="153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9" fillId="29" borderId="159" applyNumberFormat="0" applyProtection="0">
      <alignment horizontal="right" vertical="center"/>
    </xf>
    <xf numFmtId="4" fontId="19" fillId="90" borderId="159" applyNumberFormat="0" applyProtection="0">
      <alignment horizontal="right" vertical="center"/>
    </xf>
    <xf numFmtId="4" fontId="14" fillId="75" borderId="153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9" fillId="94" borderId="159" applyNumberFormat="0" applyProtection="0">
      <alignment horizontal="right" vertical="center"/>
    </xf>
    <xf numFmtId="4" fontId="19" fillId="89" borderId="159" applyNumberFormat="0" applyProtection="0">
      <alignment horizontal="right" vertical="center"/>
    </xf>
    <xf numFmtId="4" fontId="59" fillId="79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4" fontId="19" fillId="89" borderId="159" applyNumberFormat="0" applyProtection="0">
      <alignment horizontal="right" vertical="center"/>
    </xf>
    <xf numFmtId="0" fontId="19" fillId="12" borderId="159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19" fillId="31" borderId="154" applyNumberFormat="0" applyProtection="0">
      <alignment horizontal="left" vertical="top" indent="1"/>
    </xf>
    <xf numFmtId="0" fontId="9" fillId="170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19" fillId="89" borderId="154" applyNumberFormat="0" applyProtection="0">
      <alignment horizontal="left" vertical="top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19" fillId="14" borderId="154" applyNumberFormat="0" applyProtection="0">
      <alignment horizontal="left" vertical="top" indent="1"/>
    </xf>
    <xf numFmtId="0" fontId="9" fillId="59" borderId="153" applyNumberFormat="0" applyProtection="0">
      <alignment horizontal="left" vertical="center" indent="1"/>
    </xf>
    <xf numFmtId="0" fontId="19" fillId="96" borderId="159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19" fillId="96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4" fontId="155" fillId="7" borderId="154" applyNumberFormat="0" applyProtection="0">
      <alignment vertical="center"/>
    </xf>
    <xf numFmtId="4" fontId="14" fillId="42" borderId="153" applyNumberFormat="0" applyProtection="0">
      <alignment vertical="center"/>
    </xf>
    <xf numFmtId="4" fontId="15" fillId="81" borderId="154" applyNumberFormat="0" applyProtection="0">
      <alignment vertical="center"/>
    </xf>
    <xf numFmtId="4" fontId="178" fillId="42" borderId="155" applyNumberFormat="0" applyProtection="0">
      <alignment vertical="center"/>
    </xf>
    <xf numFmtId="4" fontId="174" fillId="42" borderId="153" applyNumberFormat="0" applyProtection="0">
      <alignment vertical="center"/>
    </xf>
    <xf numFmtId="4" fontId="155" fillId="12" borderId="154" applyNumberFormat="0" applyProtection="0">
      <alignment horizontal="left" vertical="center" indent="1"/>
    </xf>
    <xf numFmtId="0" fontId="155" fillId="7" borderId="154" applyNumberFormat="0" applyProtection="0">
      <alignment horizontal="left" vertical="top" indent="1"/>
    </xf>
    <xf numFmtId="4" fontId="14" fillId="42" borderId="153" applyNumberFormat="0" applyProtection="0">
      <alignment horizontal="left" vertical="center" indent="1"/>
    </xf>
    <xf numFmtId="4" fontId="12" fillId="81" borderId="154" applyNumberFormat="0" applyProtection="0">
      <alignment horizontal="right" vertical="center"/>
    </xf>
    <xf numFmtId="4" fontId="19" fillId="0" borderId="159" applyNumberFormat="0" applyProtection="0">
      <alignment horizontal="right" vertical="center"/>
    </xf>
    <xf numFmtId="4" fontId="178" fillId="41" borderId="159" applyNumberFormat="0" applyProtection="0">
      <alignment horizontal="right" vertical="center"/>
    </xf>
    <xf numFmtId="4" fontId="174" fillId="169" borderId="153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4" fontId="84" fillId="96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4" fontId="19" fillId="15" borderId="159" applyNumberFormat="0" applyProtection="0">
      <alignment horizontal="left" vertical="center" indent="1"/>
    </xf>
    <xf numFmtId="0" fontId="155" fillId="89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4" fontId="181" fillId="4" borderId="159" applyNumberFormat="0" applyProtection="0">
      <alignment horizontal="right" vertical="center"/>
    </xf>
    <xf numFmtId="4" fontId="175" fillId="169" borderId="153" applyNumberFormat="0" applyProtection="0">
      <alignment horizontal="right" vertical="center"/>
    </xf>
    <xf numFmtId="4" fontId="44" fillId="79" borderId="168" applyNumberFormat="0" applyProtection="0">
      <alignment horizontal="left" vertical="center" wrapText="1"/>
    </xf>
    <xf numFmtId="0" fontId="9" fillId="80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9" fillId="93" borderId="170" applyNumberFormat="0" applyProtection="0">
      <alignment horizontal="right" vertical="center"/>
    </xf>
    <xf numFmtId="4" fontId="19" fillId="94" borderId="170" applyNumberFormat="0" applyProtection="0">
      <alignment horizontal="right" vertical="center"/>
    </xf>
    <xf numFmtId="0" fontId="179" fillId="2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0" fontId="69" fillId="31" borderId="169" applyBorder="0"/>
    <xf numFmtId="4" fontId="10" fillId="79" borderId="164" applyNumberFormat="0" applyProtection="0">
      <alignment horizontal="left" vertical="center" indent="1"/>
    </xf>
    <xf numFmtId="0" fontId="26" fillId="0" borderId="161" applyNumberFormat="0" applyFill="0" applyAlignment="0" applyProtection="0"/>
    <xf numFmtId="0" fontId="9" fillId="34" borderId="167" applyNumberFormat="0" applyFont="0" applyAlignment="0" applyProtection="0"/>
    <xf numFmtId="4" fontId="11" fillId="69" borderId="168" applyNumberFormat="0" applyProtection="0">
      <alignment vertical="center"/>
    </xf>
    <xf numFmtId="4" fontId="10" fillId="69" borderId="168" applyNumberFormat="0" applyProtection="0">
      <alignment vertical="center"/>
    </xf>
    <xf numFmtId="4" fontId="14" fillId="10" borderId="154" applyNumberFormat="0" applyProtection="0">
      <alignment horizontal="right" vertical="center"/>
    </xf>
    <xf numFmtId="4" fontId="15" fillId="81" borderId="154" applyNumberFormat="0" applyProtection="0">
      <alignment vertical="center"/>
    </xf>
    <xf numFmtId="0" fontId="26" fillId="0" borderId="161" applyNumberFormat="0" applyFill="0" applyAlignment="0" applyProtection="0"/>
    <xf numFmtId="4" fontId="14" fillId="71" borderId="172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4" fontId="59" fillId="14" borderId="168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59" borderId="172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26" fillId="0" borderId="165" applyNumberFormat="0" applyFill="0" applyAlignment="0" applyProtection="0"/>
    <xf numFmtId="0" fontId="14" fillId="80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59" fillId="14" borderId="168" applyNumberFormat="0" applyProtection="0">
      <alignment horizontal="left" vertical="center" indent="1"/>
    </xf>
    <xf numFmtId="0" fontId="14" fillId="42" borderId="168" applyNumberFormat="0" applyProtection="0">
      <alignment horizontal="left" vertical="top" indent="1"/>
    </xf>
    <xf numFmtId="4" fontId="84" fillId="69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176" fillId="104" borderId="170" applyNumberFormat="0" applyAlignment="0" applyProtection="0"/>
    <xf numFmtId="0" fontId="218" fillId="66" borderId="172" applyNumberFormat="0" applyProtection="0">
      <alignment horizontal="left" vertical="center" indent="1"/>
    </xf>
    <xf numFmtId="4" fontId="12" fillId="74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0" fontId="19" fillId="34" borderId="170" applyNumberFormat="0" applyFont="0" applyAlignment="0" applyProtection="0"/>
    <xf numFmtId="4" fontId="59" fillId="75" borderId="168" applyNumberFormat="0" applyProtection="0">
      <alignment horizontal="right" vertical="center"/>
    </xf>
    <xf numFmtId="4" fontId="174" fillId="96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0" fontId="46" fillId="7" borderId="172" applyNumberFormat="0" applyProtection="0">
      <alignment horizontal="left" vertical="center" indent="1"/>
    </xf>
    <xf numFmtId="4" fontId="19" fillId="93" borderId="170" applyNumberFormat="0" applyProtection="0">
      <alignment horizontal="right" vertical="center"/>
    </xf>
    <xf numFmtId="4" fontId="19" fillId="2" borderId="170" applyNumberFormat="0" applyProtection="0">
      <alignment vertical="center"/>
    </xf>
    <xf numFmtId="4" fontId="12" fillId="77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0" fontId="19" fillId="91" borderId="170" applyNumberFormat="0" applyProtection="0">
      <alignment horizontal="left" vertical="center" indent="1"/>
    </xf>
    <xf numFmtId="4" fontId="84" fillId="96" borderId="168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74" fillId="42" borderId="168" applyNumberFormat="0" applyProtection="0">
      <alignment vertical="center"/>
    </xf>
    <xf numFmtId="0" fontId="155" fillId="89" borderId="168" applyNumberFormat="0" applyProtection="0">
      <alignment horizontal="left" vertical="top" indent="1"/>
    </xf>
    <xf numFmtId="4" fontId="12" fillId="76" borderId="168" applyNumberFormat="0" applyProtection="0">
      <alignment horizontal="right" vertical="center"/>
    </xf>
    <xf numFmtId="0" fontId="34" fillId="44" borderId="172" applyNumberFormat="0" applyAlignment="0" applyProtection="0"/>
    <xf numFmtId="4" fontId="19" fillId="2" borderId="170" applyNumberFormat="0" applyProtection="0">
      <alignment vertical="center"/>
    </xf>
    <xf numFmtId="0" fontId="19" fillId="96" borderId="170" applyNumberFormat="0" applyProtection="0">
      <alignment horizontal="left" vertical="center" indent="1"/>
    </xf>
    <xf numFmtId="4" fontId="14" fillId="69" borderId="172" applyNumberFormat="0" applyProtection="0">
      <alignment vertical="center"/>
    </xf>
    <xf numFmtId="4" fontId="14" fillId="36" borderId="168" applyNumberFormat="0" applyProtection="0">
      <alignment horizontal="right" vertical="center"/>
    </xf>
    <xf numFmtId="4" fontId="14" fillId="96" borderId="168" applyNumberFormat="0" applyProtection="0">
      <alignment horizontal="right" vertical="center"/>
    </xf>
    <xf numFmtId="0" fontId="24" fillId="44" borderId="166" applyNumberFormat="0" applyAlignment="0" applyProtection="0"/>
    <xf numFmtId="4" fontId="12" fillId="72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4" fontId="14" fillId="90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0" fontId="9" fillId="48" borderId="172" applyNumberFormat="0" applyProtection="0">
      <alignment horizontal="left" vertical="center" indent="1"/>
    </xf>
    <xf numFmtId="0" fontId="9" fillId="7" borderId="167" applyNumberFormat="0" applyFont="0" applyAlignment="0" applyProtection="0"/>
    <xf numFmtId="4" fontId="12" fillId="81" borderId="168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4" fontId="12" fillId="68" borderId="168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4" fontId="19" fillId="15" borderId="170" applyNumberFormat="0" applyProtection="0">
      <alignment horizontal="left" vertical="center" indent="1"/>
    </xf>
    <xf numFmtId="0" fontId="218" fillId="55" borderId="172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81" fillId="4" borderId="170" applyNumberFormat="0" applyProtection="0">
      <alignment horizontal="right" vertical="center"/>
    </xf>
    <xf numFmtId="4" fontId="19" fillId="93" borderId="170" applyNumberFormat="0" applyProtection="0">
      <alignment horizontal="right" vertical="center"/>
    </xf>
    <xf numFmtId="4" fontId="19" fillId="92" borderId="170" applyNumberFormat="0" applyProtection="0">
      <alignment horizontal="right" vertical="center"/>
    </xf>
    <xf numFmtId="4" fontId="19" fillId="10" borderId="171" applyNumberFormat="0" applyProtection="0">
      <alignment horizontal="right" vertical="center"/>
    </xf>
    <xf numFmtId="4" fontId="178" fillId="41" borderId="170" applyNumberFormat="0" applyProtection="0">
      <alignment horizontal="right" vertical="center"/>
    </xf>
    <xf numFmtId="4" fontId="174" fillId="42" borderId="172" applyNumberFormat="0" applyProtection="0">
      <alignment vertical="center"/>
    </xf>
    <xf numFmtId="4" fontId="59" fillId="79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/>
    </xf>
    <xf numFmtId="0" fontId="19" fillId="31" borderId="168" applyNumberFormat="0" applyProtection="0">
      <alignment horizontal="left" vertical="top" indent="1"/>
    </xf>
    <xf numFmtId="0" fontId="9" fillId="79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5" fillId="81" borderId="168" applyNumberFormat="0" applyProtection="0">
      <alignment vertical="center"/>
    </xf>
    <xf numFmtId="0" fontId="9" fillId="14" borderId="168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2" fillId="61" borderId="168" applyNumberFormat="0" applyProtection="0">
      <alignment horizontal="right" vertical="center"/>
    </xf>
    <xf numFmtId="4" fontId="59" fillId="42" borderId="172" applyNumberFormat="0" applyProtection="0">
      <alignment horizontal="left" vertical="center" indent="1"/>
    </xf>
    <xf numFmtId="4" fontId="12" fillId="69" borderId="168" applyNumberFormat="0" applyProtection="0">
      <alignment horizontal="left" vertical="center" indent="1"/>
    </xf>
    <xf numFmtId="4" fontId="10" fillId="79" borderId="164" applyNumberFormat="0" applyProtection="0">
      <alignment horizontal="left" vertical="center" indent="1"/>
    </xf>
    <xf numFmtId="4" fontId="12" fillId="75" borderId="168" applyNumberFormat="0" applyProtection="0">
      <alignment horizontal="right" vertical="center"/>
    </xf>
    <xf numFmtId="4" fontId="14" fillId="75" borderId="172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0" fontId="9" fillId="89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75" fillId="96" borderId="168" applyNumberFormat="0" applyProtection="0">
      <alignment horizontal="right" vertical="center"/>
    </xf>
    <xf numFmtId="0" fontId="218" fillId="55" borderId="172" applyNumberFormat="0" applyProtection="0">
      <alignment horizontal="left" vertical="center" indent="1"/>
    </xf>
    <xf numFmtId="4" fontId="155" fillId="7" borderId="168" applyNumberFormat="0" applyProtection="0">
      <alignment vertical="center"/>
    </xf>
    <xf numFmtId="4" fontId="19" fillId="39" borderId="170" applyNumberFormat="0" applyProtection="0">
      <alignment horizontal="right" vertical="center"/>
    </xf>
    <xf numFmtId="4" fontId="19" fillId="10" borderId="171" applyNumberFormat="0" applyProtection="0">
      <alignment horizontal="right" vertical="center"/>
    </xf>
    <xf numFmtId="4" fontId="12" fillId="81" borderId="168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4" fontId="12" fillId="81" borderId="168" applyNumberFormat="0" applyProtection="0">
      <alignment horizontal="right"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1" fillId="35" borderId="166" applyNumberFormat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04" fillId="146" borderId="130" applyNumberFormat="0" applyAlignment="0">
      <alignment horizontal="left" vertical="center" indent="1"/>
      <protection locked="0"/>
    </xf>
    <xf numFmtId="269" fontId="203" fillId="148" borderId="129" applyNumberFormat="0" applyBorder="0">
      <alignment horizontal="right" vertical="center"/>
      <protection locked="0"/>
    </xf>
    <xf numFmtId="0" fontId="204" fillId="146" borderId="130" applyNumberFormat="0" applyAlignment="0">
      <alignment horizontal="left" vertical="center" indent="1"/>
      <protection locked="0"/>
    </xf>
    <xf numFmtId="269" fontId="202" fillId="148" borderId="130" applyNumberFormat="0" applyBorder="0">
      <alignment horizontal="right" vertical="center"/>
      <protection locked="0"/>
    </xf>
    <xf numFmtId="0" fontId="210" fillId="146" borderId="130" applyNumberFormat="0" applyAlignment="0">
      <alignment horizontal="left" vertical="center" indent="1"/>
      <protection locked="0"/>
    </xf>
    <xf numFmtId="0" fontId="210" fillId="146" borderId="130" applyNumberFormat="0" applyAlignment="0">
      <alignment horizontal="left" vertical="center" indent="1"/>
      <protection locked="0"/>
    </xf>
    <xf numFmtId="269" fontId="213" fillId="148" borderId="129" applyNumberFormat="0" applyBorder="0">
      <alignment horizontal="right" vertical="center"/>
      <protection locked="0"/>
    </xf>
    <xf numFmtId="269" fontId="212" fillId="148" borderId="130" applyNumberFormat="0" applyBorder="0">
      <alignment horizontal="right" vertical="center"/>
      <protection locked="0"/>
    </xf>
    <xf numFmtId="269" fontId="203" fillId="0" borderId="129" applyNumberFormat="0" applyFill="0" applyBorder="0" applyAlignment="0" applyProtection="0">
      <alignment horizontal="right"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2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81">
    <xf numFmtId="0" fontId="0" fillId="0" borderId="0" xfId="0"/>
    <xf numFmtId="0" fontId="9" fillId="0" borderId="0" xfId="0" applyFont="1"/>
    <xf numFmtId="0" fontId="42" fillId="0" borderId="0" xfId="0" applyFont="1"/>
    <xf numFmtId="266" fontId="42" fillId="0" borderId="0" xfId="0" applyNumberFormat="1" applyFont="1"/>
    <xf numFmtId="0" fontId="184" fillId="0" borderId="0" xfId="0" applyFont="1"/>
    <xf numFmtId="0" fontId="19" fillId="0" borderId="0" xfId="0" applyFont="1"/>
    <xf numFmtId="214" fontId="232" fillId="0" borderId="0" xfId="4598" applyNumberFormat="1" applyFont="1" applyAlignment="1">
      <alignment horizontal="center" vertical="center"/>
    </xf>
    <xf numFmtId="214" fontId="232" fillId="113" borderId="0" xfId="4598" applyNumberFormat="1" applyFont="1" applyFill="1" applyAlignment="1">
      <alignment horizontal="center" vertical="center"/>
    </xf>
    <xf numFmtId="0" fontId="233" fillId="0" borderId="0" xfId="4598" applyFont="1"/>
    <xf numFmtId="214" fontId="233" fillId="0" borderId="0" xfId="4598" applyNumberFormat="1" applyFont="1" applyAlignment="1">
      <alignment horizontal="center" vertical="center"/>
    </xf>
    <xf numFmtId="214" fontId="233" fillId="113" borderId="0" xfId="4598" applyNumberFormat="1" applyFont="1" applyFill="1" applyAlignment="1">
      <alignment horizontal="center" vertical="center"/>
    </xf>
    <xf numFmtId="0" fontId="233" fillId="0" borderId="0" xfId="4596" applyFont="1" applyFill="1" applyBorder="1" applyAlignment="1">
      <alignment horizontal="left" indent="2"/>
    </xf>
    <xf numFmtId="0" fontId="230" fillId="0" borderId="0" xfId="4598" applyFont="1"/>
    <xf numFmtId="0" fontId="234" fillId="0" borderId="0" xfId="4596" applyFont="1" applyFill="1" applyBorder="1" applyAlignment="1">
      <alignment horizontal="left" indent="2"/>
    </xf>
    <xf numFmtId="0" fontId="237" fillId="0" borderId="0" xfId="0" applyFont="1" applyAlignment="1">
      <alignment horizontal="left" vertical="center" indent="1"/>
    </xf>
    <xf numFmtId="266" fontId="237" fillId="0" borderId="0" xfId="0" applyNumberFormat="1" applyFont="1" applyAlignment="1">
      <alignment horizontal="center" vertical="center"/>
    </xf>
    <xf numFmtId="266" fontId="237" fillId="113" borderId="0" xfId="0" applyNumberFormat="1" applyFont="1" applyFill="1" applyAlignment="1">
      <alignment horizontal="center" vertical="center"/>
    </xf>
    <xf numFmtId="0" fontId="238" fillId="0" borderId="0" xfId="0" applyFont="1" applyAlignment="1">
      <alignment horizontal="left" vertical="center" indent="3"/>
    </xf>
    <xf numFmtId="266" fontId="238" fillId="0" borderId="0" xfId="0" applyNumberFormat="1" applyFont="1" applyAlignment="1">
      <alignment horizontal="center" vertical="center"/>
    </xf>
    <xf numFmtId="266" fontId="238" fillId="113" borderId="0" xfId="0" applyNumberFormat="1" applyFont="1" applyFill="1" applyAlignment="1">
      <alignment horizontal="center" vertical="center"/>
    </xf>
    <xf numFmtId="0" fontId="238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 indent="1"/>
    </xf>
    <xf numFmtId="266" fontId="237" fillId="88" borderId="0" xfId="0" applyNumberFormat="1" applyFont="1" applyFill="1" applyAlignment="1">
      <alignment horizontal="center" vertical="center"/>
    </xf>
    <xf numFmtId="214" fontId="233" fillId="88" borderId="0" xfId="4598" applyNumberFormat="1" applyFont="1" applyFill="1" applyAlignment="1">
      <alignment horizontal="center" vertical="center"/>
    </xf>
    <xf numFmtId="0" fontId="233" fillId="88" borderId="0" xfId="4598" applyFont="1" applyFill="1"/>
    <xf numFmtId="0" fontId="233" fillId="0" borderId="0" xfId="4596" applyFont="1" applyFill="1" applyBorder="1" applyAlignment="1">
      <alignment horizontal="left" indent="8"/>
    </xf>
    <xf numFmtId="170" fontId="233" fillId="0" borderId="0" xfId="3109" applyNumberFormat="1" applyFont="1" applyAlignment="1">
      <alignment horizontal="center" vertical="center"/>
    </xf>
    <xf numFmtId="43" fontId="233" fillId="0" borderId="0" xfId="3109" applyFont="1" applyAlignment="1">
      <alignment horizontal="center" vertical="center"/>
    </xf>
    <xf numFmtId="0" fontId="232" fillId="0" borderId="0" xfId="4598" applyFont="1" applyAlignment="1">
      <alignment horizontal="left" vertical="center" indent="1"/>
    </xf>
    <xf numFmtId="0" fontId="9" fillId="0" borderId="0" xfId="2647"/>
    <xf numFmtId="266" fontId="232" fillId="0" borderId="0" xfId="0" applyNumberFormat="1" applyFont="1" applyAlignment="1">
      <alignment horizontal="center" vertical="center"/>
    </xf>
    <xf numFmtId="266" fontId="232" fillId="113" borderId="0" xfId="0" applyNumberFormat="1" applyFont="1" applyFill="1" applyAlignment="1">
      <alignment horizontal="center" vertical="center"/>
    </xf>
    <xf numFmtId="266" fontId="233" fillId="0" borderId="0" xfId="0" applyNumberFormat="1" applyFont="1" applyAlignment="1">
      <alignment horizontal="center" vertical="center"/>
    </xf>
    <xf numFmtId="266" fontId="233" fillId="113" borderId="0" xfId="0" applyNumberFormat="1" applyFont="1" applyFill="1" applyAlignment="1">
      <alignment horizontal="center" vertical="center"/>
    </xf>
    <xf numFmtId="168" fontId="237" fillId="0" borderId="0" xfId="3109" applyNumberFormat="1" applyFont="1" applyFill="1" applyBorder="1" applyAlignment="1">
      <alignment horizontal="center" vertical="center"/>
    </xf>
    <xf numFmtId="0" fontId="238" fillId="0" borderId="0" xfId="0" applyFont="1"/>
    <xf numFmtId="0" fontId="237" fillId="88" borderId="0" xfId="0" applyFont="1" applyFill="1" applyAlignment="1">
      <alignment horizontal="left" vertical="center" indent="1"/>
    </xf>
    <xf numFmtId="268" fontId="237" fillId="88" borderId="0" xfId="3109" applyNumberFormat="1" applyFont="1" applyFill="1" applyBorder="1" applyAlignment="1">
      <alignment horizontal="center" vertical="center"/>
    </xf>
    <xf numFmtId="268" fontId="237" fillId="0" borderId="0" xfId="3109" applyNumberFormat="1" applyFont="1" applyFill="1" applyBorder="1" applyAlignment="1">
      <alignment horizontal="center" vertical="center"/>
    </xf>
    <xf numFmtId="266" fontId="9" fillId="0" borderId="0" xfId="0" applyNumberFormat="1" applyFont="1"/>
    <xf numFmtId="266" fontId="238" fillId="88" borderId="0" xfId="0" applyNumberFormat="1" applyFont="1" applyFill="1" applyAlignment="1">
      <alignment horizontal="center" vertical="center"/>
    </xf>
    <xf numFmtId="0" fontId="239" fillId="0" borderId="0" xfId="0" applyFont="1"/>
    <xf numFmtId="266" fontId="239" fillId="0" borderId="0" xfId="0" applyNumberFormat="1" applyFont="1"/>
    <xf numFmtId="0" fontId="238" fillId="0" borderId="0" xfId="3406" applyFont="1" applyAlignment="1">
      <alignment horizontal="left" vertical="center" indent="3"/>
    </xf>
    <xf numFmtId="266" fontId="238" fillId="0" borderId="0" xfId="3406" applyNumberFormat="1" applyFont="1" applyAlignment="1">
      <alignment horizontal="center" vertical="center"/>
    </xf>
    <xf numFmtId="0" fontId="237" fillId="0" borderId="0" xfId="3406" applyFont="1" applyAlignment="1">
      <alignment horizontal="left" vertical="center" indent="1"/>
    </xf>
    <xf numFmtId="266" fontId="237" fillId="0" borderId="0" xfId="3406" applyNumberFormat="1" applyFont="1" applyAlignment="1">
      <alignment horizontal="center" vertical="center"/>
    </xf>
    <xf numFmtId="9" fontId="42" fillId="0" borderId="0" xfId="0" applyNumberFormat="1" applyFont="1"/>
    <xf numFmtId="170" fontId="42" fillId="0" borderId="0" xfId="3109" applyNumberFormat="1" applyFont="1"/>
    <xf numFmtId="170" fontId="42" fillId="0" borderId="0" xfId="0" applyNumberFormat="1" applyFont="1"/>
    <xf numFmtId="3" fontId="9" fillId="0" borderId="0" xfId="0" applyNumberFormat="1" applyFont="1" applyAlignment="1">
      <alignment horizontal="center" vertical="center"/>
    </xf>
    <xf numFmtId="245" fontId="233" fillId="0" borderId="0" xfId="4598" applyNumberFormat="1" applyFont="1" applyAlignment="1">
      <alignment horizontal="center" vertical="center"/>
    </xf>
    <xf numFmtId="245" fontId="233" fillId="88" borderId="0" xfId="4598" applyNumberFormat="1" applyFont="1" applyFill="1" applyAlignment="1">
      <alignment horizontal="center" vertical="center"/>
    </xf>
    <xf numFmtId="3" fontId="233" fillId="0" borderId="0" xfId="4598" applyNumberFormat="1" applyFont="1"/>
    <xf numFmtId="1" fontId="233" fillId="0" borderId="0" xfId="4598" applyNumberFormat="1" applyFont="1" applyAlignment="1">
      <alignment horizontal="center" vertical="center"/>
    </xf>
    <xf numFmtId="0" fontId="233" fillId="0" borderId="0" xfId="4596" applyFont="1" applyFill="1" applyBorder="1" applyAlignment="1">
      <alignment horizontal="left" indent="3"/>
    </xf>
    <xf numFmtId="0" fontId="232" fillId="0" borderId="0" xfId="4596" applyFont="1" applyFill="1" applyBorder="1" applyAlignment="1">
      <alignment horizontal="left" vertical="center" indent="1"/>
    </xf>
    <xf numFmtId="0" fontId="234" fillId="0" borderId="0" xfId="4596" applyFont="1" applyFill="1" applyBorder="1" applyAlignment="1">
      <alignment horizontal="left" indent="3"/>
    </xf>
    <xf numFmtId="0" fontId="233" fillId="0" borderId="0" xfId="4596" applyFont="1" applyFill="1" applyBorder="1" applyAlignment="1">
      <alignment horizontal="left" vertical="center" indent="1"/>
    </xf>
    <xf numFmtId="0" fontId="232" fillId="113" borderId="0" xfId="4598" applyFont="1" applyFill="1" applyAlignment="1">
      <alignment horizontal="left" vertical="center"/>
    </xf>
    <xf numFmtId="245" fontId="232" fillId="113" borderId="0" xfId="4598" applyNumberFormat="1" applyFont="1" applyFill="1" applyAlignment="1">
      <alignment horizontal="center" vertical="center"/>
    </xf>
    <xf numFmtId="0" fontId="231" fillId="172" borderId="0" xfId="0" applyFont="1" applyFill="1" applyAlignment="1">
      <alignment horizontal="left" vertical="center" indent="1"/>
    </xf>
    <xf numFmtId="245" fontId="233" fillId="0" borderId="0" xfId="4598" applyNumberFormat="1" applyFont="1"/>
    <xf numFmtId="0" fontId="231" fillId="172" borderId="174" xfId="0" applyFont="1" applyFill="1" applyBorder="1" applyAlignment="1">
      <alignment horizontal="left" vertical="center" indent="1"/>
    </xf>
    <xf numFmtId="0" fontId="231" fillId="172" borderId="0" xfId="0" applyFont="1" applyFill="1" applyAlignment="1">
      <alignment horizontal="left" vertical="center" wrapText="1" indent="1"/>
    </xf>
    <xf numFmtId="267" fontId="231" fillId="172" borderId="175" xfId="0" applyNumberFormat="1" applyFont="1" applyFill="1" applyBorder="1" applyAlignment="1">
      <alignment horizontal="left" vertical="center" wrapText="1" indent="1"/>
    </xf>
    <xf numFmtId="0" fontId="231" fillId="172" borderId="175" xfId="0" applyFont="1" applyFill="1" applyBorder="1" applyAlignment="1">
      <alignment horizontal="left" vertical="center" wrapText="1" indent="1"/>
    </xf>
    <xf numFmtId="0" fontId="232" fillId="113" borderId="0" xfId="4596" applyFont="1" applyFill="1" applyBorder="1" applyAlignment="1">
      <alignment horizontal="left" vertical="center" indent="1"/>
    </xf>
    <xf numFmtId="0" fontId="231" fillId="172" borderId="175" xfId="0" applyFont="1" applyFill="1" applyBorder="1" applyAlignment="1">
      <alignment horizontal="center" vertical="center"/>
    </xf>
    <xf numFmtId="0" fontId="231" fillId="172" borderId="0" xfId="0" applyFont="1" applyFill="1" applyAlignment="1">
      <alignment horizontal="left" vertical="center" wrapText="1"/>
    </xf>
    <xf numFmtId="0" fontId="2" fillId="0" borderId="0" xfId="45054"/>
    <xf numFmtId="0" fontId="232" fillId="173" borderId="0" xfId="45055" applyFont="1" applyFill="1" applyAlignment="1">
      <alignment horizontal="left" vertical="center" indent="1"/>
    </xf>
    <xf numFmtId="214" fontId="232" fillId="173" borderId="0" xfId="45055" applyNumberFormat="1" applyFont="1" applyFill="1" applyAlignment="1">
      <alignment horizontal="center" vertical="center"/>
    </xf>
    <xf numFmtId="214" fontId="233" fillId="0" borderId="0" xfId="45055" applyNumberFormat="1" applyFont="1" applyAlignment="1">
      <alignment horizontal="center" vertical="center"/>
    </xf>
    <xf numFmtId="214" fontId="233" fillId="113" borderId="0" xfId="45055" applyNumberFormat="1" applyFont="1" applyFill="1" applyAlignment="1">
      <alignment horizontal="center" vertical="center"/>
    </xf>
    <xf numFmtId="9" fontId="234" fillId="0" borderId="0" xfId="45056" applyFont="1" applyFill="1" applyBorder="1" applyAlignment="1">
      <alignment horizontal="right" vertical="center"/>
    </xf>
    <xf numFmtId="9" fontId="234" fillId="113" borderId="0" xfId="45056" applyFont="1" applyFill="1" applyBorder="1" applyAlignment="1">
      <alignment horizontal="right" vertical="center"/>
    </xf>
    <xf numFmtId="9" fontId="234" fillId="0" borderId="0" xfId="45056" applyFont="1" applyFill="1" applyBorder="1" applyAlignment="1">
      <alignment vertical="center"/>
    </xf>
    <xf numFmtId="9" fontId="234" fillId="113" borderId="0" xfId="45056" applyFont="1" applyFill="1" applyBorder="1" applyAlignment="1">
      <alignment vertical="center"/>
    </xf>
    <xf numFmtId="214" fontId="232" fillId="0" borderId="0" xfId="45055" applyNumberFormat="1" applyFont="1" applyAlignment="1">
      <alignment horizontal="center" vertical="center"/>
    </xf>
    <xf numFmtId="214" fontId="232" fillId="113" borderId="0" xfId="45055" applyNumberFormat="1" applyFont="1" applyFill="1" applyAlignment="1">
      <alignment horizontal="center" vertical="center"/>
    </xf>
    <xf numFmtId="0" fontId="232" fillId="113" borderId="0" xfId="45055" applyFont="1" applyFill="1" applyAlignment="1">
      <alignment horizontal="left" vertical="center" indent="1"/>
    </xf>
    <xf numFmtId="9" fontId="234" fillId="0" borderId="0" xfId="45055" applyNumberFormat="1" applyFont="1" applyAlignment="1">
      <alignment horizontal="center" vertical="center"/>
    </xf>
    <xf numFmtId="9" fontId="234" fillId="113" borderId="0" xfId="45055" applyNumberFormat="1" applyFont="1" applyFill="1" applyAlignment="1">
      <alignment horizontal="center" vertical="center"/>
    </xf>
    <xf numFmtId="9" fontId="234" fillId="0" borderId="0" xfId="45055" applyNumberFormat="1" applyFont="1" applyAlignment="1">
      <alignment horizontal="right"/>
    </xf>
    <xf numFmtId="9" fontId="234" fillId="0" borderId="0" xfId="45055" applyNumberFormat="1" applyFont="1" applyAlignment="1">
      <alignment vertical="center"/>
    </xf>
    <xf numFmtId="9" fontId="234" fillId="113" borderId="0" xfId="45055" applyNumberFormat="1" applyFont="1" applyFill="1" applyAlignment="1">
      <alignment vertical="center"/>
    </xf>
    <xf numFmtId="9" fontId="234" fillId="0" borderId="0" xfId="45055" applyNumberFormat="1" applyFont="1" applyAlignment="1">
      <alignment horizontal="right" vertical="center"/>
    </xf>
    <xf numFmtId="43" fontId="235" fillId="0" borderId="0" xfId="45057" applyFont="1" applyBorder="1"/>
    <xf numFmtId="9" fontId="236" fillId="0" borderId="0" xfId="45058" applyFont="1" applyBorder="1"/>
    <xf numFmtId="214" fontId="233" fillId="0" borderId="0" xfId="45055" applyNumberFormat="1" applyFont="1"/>
    <xf numFmtId="0" fontId="231" fillId="172" borderId="174" xfId="45054" applyFont="1" applyFill="1" applyBorder="1" applyAlignment="1">
      <alignment horizontal="left" vertical="center" indent="1"/>
    </xf>
    <xf numFmtId="0" fontId="232" fillId="0" borderId="0" xfId="45055" applyFont="1" applyAlignment="1">
      <alignment horizontal="left" vertical="center" indent="1"/>
    </xf>
    <xf numFmtId="245" fontId="42" fillId="0" borderId="0" xfId="45055" applyNumberFormat="1" applyFont="1" applyAlignment="1">
      <alignment horizontal="center" vertical="center"/>
    </xf>
    <xf numFmtId="9" fontId="234" fillId="113" borderId="0" xfId="45055" applyNumberFormat="1" applyFont="1" applyFill="1" applyAlignment="1">
      <alignment horizontal="right" vertical="center"/>
    </xf>
    <xf numFmtId="0" fontId="237" fillId="113" borderId="0" xfId="0" applyFont="1" applyFill="1" applyAlignment="1">
      <alignment horizontal="left" vertical="center" indent="1"/>
    </xf>
    <xf numFmtId="0" fontId="231" fillId="172" borderId="0" xfId="45055" applyFont="1" applyFill="1" applyAlignment="1">
      <alignment horizontal="left" vertical="center" wrapText="1"/>
    </xf>
    <xf numFmtId="0" fontId="231" fillId="172" borderId="0" xfId="45055" applyFont="1" applyFill="1" applyAlignment="1">
      <alignment horizontal="left" vertical="center" indent="1"/>
    </xf>
    <xf numFmtId="0" fontId="2" fillId="0" borderId="0" xfId="45055"/>
    <xf numFmtId="37" fontId="233" fillId="0" borderId="0" xfId="45055" applyNumberFormat="1" applyFont="1" applyAlignment="1">
      <alignment horizontal="center" vertical="center"/>
    </xf>
    <xf numFmtId="245" fontId="233" fillId="0" borderId="0" xfId="45055" applyNumberFormat="1" applyFont="1" applyAlignment="1">
      <alignment horizontal="center" vertical="center"/>
    </xf>
    <xf numFmtId="266" fontId="233" fillId="113" borderId="0" xfId="45055" applyNumberFormat="1" applyFont="1" applyFill="1" applyAlignment="1">
      <alignment horizontal="center" vertical="center"/>
    </xf>
    <xf numFmtId="0" fontId="233" fillId="0" borderId="0" xfId="4596" applyFont="1" applyFill="1" applyBorder="1" applyAlignment="1">
      <alignment horizontal="left" vertical="center" indent="2"/>
    </xf>
    <xf numFmtId="214" fontId="233" fillId="88" borderId="0" xfId="45055" applyNumberFormat="1" applyFont="1" applyFill="1" applyAlignment="1">
      <alignment horizontal="center" vertical="center"/>
    </xf>
    <xf numFmtId="37" fontId="233" fillId="113" borderId="0" xfId="45055" applyNumberFormat="1" applyFont="1" applyFill="1" applyAlignment="1">
      <alignment horizontal="center" vertical="center"/>
    </xf>
    <xf numFmtId="266" fontId="232" fillId="113" borderId="176" xfId="0" applyNumberFormat="1" applyFont="1" applyFill="1" applyBorder="1" applyAlignment="1">
      <alignment horizontal="center" vertical="center"/>
    </xf>
    <xf numFmtId="266" fontId="232" fillId="0" borderId="177" xfId="0" applyNumberFormat="1" applyFont="1" applyBorder="1" applyAlignment="1">
      <alignment horizontal="center" vertical="center"/>
    </xf>
    <xf numFmtId="266" fontId="232" fillId="113" borderId="177" xfId="0" applyNumberFormat="1" applyFont="1" applyFill="1" applyBorder="1" applyAlignment="1">
      <alignment horizontal="center" vertical="center"/>
    </xf>
    <xf numFmtId="245" fontId="233" fillId="113" borderId="0" xfId="4598" applyNumberFormat="1" applyFont="1" applyFill="1" applyAlignment="1">
      <alignment horizontal="center" vertical="center"/>
    </xf>
    <xf numFmtId="170" fontId="233" fillId="113" borderId="0" xfId="3109" applyNumberFormat="1" applyFont="1" applyFill="1" applyAlignment="1">
      <alignment horizontal="center" vertical="center"/>
    </xf>
    <xf numFmtId="43" fontId="233" fillId="113" borderId="0" xfId="3109" applyFont="1" applyFill="1" applyAlignment="1">
      <alignment horizontal="center" vertical="center"/>
    </xf>
    <xf numFmtId="266" fontId="237" fillId="0" borderId="0" xfId="45055" applyNumberFormat="1" applyFont="1" applyAlignment="1">
      <alignment horizontal="center" vertical="center"/>
    </xf>
    <xf numFmtId="266" fontId="237" fillId="113" borderId="0" xfId="45055" applyNumberFormat="1" applyFont="1" applyFill="1" applyAlignment="1">
      <alignment horizontal="center" vertical="center"/>
    </xf>
    <xf numFmtId="9" fontId="237" fillId="0" borderId="0" xfId="45055" applyNumberFormat="1" applyFont="1" applyAlignment="1">
      <alignment horizontal="center" vertical="center"/>
    </xf>
    <xf numFmtId="0" fontId="237" fillId="0" borderId="0" xfId="45055" applyFont="1" applyAlignment="1">
      <alignment horizontal="left" vertical="center" indent="1"/>
    </xf>
    <xf numFmtId="9" fontId="238" fillId="0" borderId="0" xfId="45055" applyNumberFormat="1" applyFont="1" applyAlignment="1">
      <alignment horizontal="center" vertical="center"/>
    </xf>
    <xf numFmtId="9" fontId="238" fillId="113" borderId="0" xfId="45055" applyNumberFormat="1" applyFont="1" applyFill="1" applyAlignment="1">
      <alignment horizontal="center" vertical="center"/>
    </xf>
    <xf numFmtId="266" fontId="238" fillId="0" borderId="0" xfId="45055" applyNumberFormat="1" applyFont="1" applyAlignment="1">
      <alignment horizontal="center" vertical="center"/>
    </xf>
    <xf numFmtId="266" fontId="238" fillId="113" borderId="0" xfId="45055" applyNumberFormat="1" applyFont="1" applyFill="1" applyAlignment="1">
      <alignment horizontal="center" vertical="center"/>
    </xf>
    <xf numFmtId="0" fontId="231" fillId="172" borderId="175" xfId="45055" applyFont="1" applyFill="1" applyBorder="1" applyAlignment="1">
      <alignment horizontal="center" vertical="center"/>
    </xf>
    <xf numFmtId="0" fontId="231" fillId="172" borderId="175" xfId="45055" applyFont="1" applyFill="1" applyBorder="1" applyAlignment="1">
      <alignment horizontal="left" vertical="center" wrapText="1" indent="1"/>
    </xf>
    <xf numFmtId="266" fontId="237" fillId="88" borderId="0" xfId="3406" applyNumberFormat="1" applyFont="1" applyFill="1" applyAlignment="1">
      <alignment horizontal="center" vertical="center"/>
    </xf>
    <xf numFmtId="0" fontId="232" fillId="0" borderId="177" xfId="4596" applyFont="1" applyFill="1" applyBorder="1" applyAlignment="1">
      <alignment horizontal="left" vertical="center" indent="1"/>
    </xf>
    <xf numFmtId="266" fontId="237" fillId="0" borderId="177" xfId="3406" applyNumberFormat="1" applyFont="1" applyBorder="1" applyAlignment="1">
      <alignment horizontal="center" vertical="center"/>
    </xf>
    <xf numFmtId="208" fontId="237" fillId="113" borderId="0" xfId="3109" applyNumberFormat="1" applyFont="1" applyFill="1" applyBorder="1" applyAlignment="1">
      <alignment horizontal="left" vertical="center" indent="1"/>
    </xf>
    <xf numFmtId="208" fontId="237" fillId="113" borderId="0" xfId="3109" applyNumberFormat="1" applyFont="1" applyFill="1" applyBorder="1" applyAlignment="1">
      <alignment horizontal="center" vertical="center"/>
    </xf>
    <xf numFmtId="266" fontId="238" fillId="113" borderId="0" xfId="3406" applyNumberFormat="1" applyFont="1" applyFill="1" applyAlignment="1">
      <alignment horizontal="center" vertical="center"/>
    </xf>
    <xf numFmtId="266" fontId="237" fillId="113" borderId="0" xfId="3406" applyNumberFormat="1" applyFont="1" applyFill="1" applyAlignment="1">
      <alignment horizontal="center" vertical="center"/>
    </xf>
    <xf numFmtId="266" fontId="237" fillId="113" borderId="177" xfId="3406" applyNumberFormat="1" applyFont="1" applyFill="1" applyBorder="1" applyAlignment="1">
      <alignment horizontal="center" vertical="center"/>
    </xf>
    <xf numFmtId="0" fontId="239" fillId="0" borderId="0" xfId="3406" applyFont="1" applyAlignment="1">
      <alignment horizontal="left" vertical="center" wrapText="1"/>
    </xf>
    <xf numFmtId="0" fontId="239" fillId="0" borderId="0" xfId="2723" applyFont="1" applyAlignment="1">
      <alignment vertical="center"/>
    </xf>
    <xf numFmtId="0" fontId="19" fillId="0" borderId="0" xfId="0" applyFont="1" applyAlignment="1">
      <alignment vertical="center"/>
    </xf>
    <xf numFmtId="0" fontId="239" fillId="0" borderId="0" xfId="3406" applyFont="1" applyAlignment="1">
      <alignment horizontal="left" vertical="center"/>
    </xf>
    <xf numFmtId="0" fontId="9" fillId="0" borderId="0" xfId="0" applyFont="1" applyAlignment="1">
      <alignment vertical="center"/>
    </xf>
    <xf numFmtId="268" fontId="237" fillId="113" borderId="0" xfId="3109" applyNumberFormat="1" applyFont="1" applyFill="1" applyBorder="1" applyAlignment="1">
      <alignment horizontal="center" vertical="center"/>
    </xf>
    <xf numFmtId="0" fontId="238" fillId="0" borderId="0" xfId="0" applyFont="1" applyAlignment="1">
      <alignment horizontal="left" vertical="center" indent="2"/>
    </xf>
    <xf numFmtId="0" fontId="238" fillId="0" borderId="0" xfId="45055" applyFont="1" applyAlignment="1">
      <alignment horizontal="left" vertical="center" indent="2"/>
    </xf>
    <xf numFmtId="0" fontId="238" fillId="0" borderId="177" xfId="0" applyFont="1" applyBorder="1" applyAlignment="1">
      <alignment horizontal="left" vertical="center" indent="2"/>
    </xf>
    <xf numFmtId="266" fontId="238" fillId="0" borderId="177" xfId="0" applyNumberFormat="1" applyFont="1" applyBorder="1" applyAlignment="1">
      <alignment horizontal="center" vertical="center"/>
    </xf>
    <xf numFmtId="266" fontId="238" fillId="113" borderId="177" xfId="0" applyNumberFormat="1" applyFont="1" applyFill="1" applyBorder="1" applyAlignment="1">
      <alignment horizontal="center" vertical="center"/>
    </xf>
    <xf numFmtId="266" fontId="239" fillId="113" borderId="0" xfId="0" applyNumberFormat="1" applyFont="1" applyFill="1" applyAlignment="1">
      <alignment horizontal="center" vertical="center"/>
    </xf>
    <xf numFmtId="0" fontId="237" fillId="113" borderId="0" xfId="45055" applyFont="1" applyFill="1" applyAlignment="1">
      <alignment horizontal="left" vertical="center" indent="1"/>
    </xf>
    <xf numFmtId="0" fontId="236" fillId="0" borderId="0" xfId="4598" applyFont="1"/>
    <xf numFmtId="245" fontId="236" fillId="0" borderId="0" xfId="4598" applyNumberFormat="1" applyFont="1" applyAlignment="1">
      <alignment horizontal="center" vertical="center"/>
    </xf>
    <xf numFmtId="0" fontId="238" fillId="0" borderId="0" xfId="0" applyFont="1" applyAlignment="1">
      <alignment vertical="center"/>
    </xf>
    <xf numFmtId="0" fontId="238" fillId="0" borderId="0" xfId="0" applyFont="1" applyAlignment="1">
      <alignment horizontal="center" vertical="center"/>
    </xf>
    <xf numFmtId="266" fontId="242" fillId="113" borderId="0" xfId="0" applyNumberFormat="1" applyFont="1" applyFill="1" applyAlignment="1">
      <alignment horizontal="center" vertical="center"/>
    </xf>
    <xf numFmtId="266" fontId="238" fillId="0" borderId="0" xfId="0" quotePrefix="1" applyNumberFormat="1" applyFont="1" applyAlignment="1">
      <alignment horizontal="center" vertical="center"/>
    </xf>
    <xf numFmtId="0" fontId="232" fillId="88" borderId="177" xfId="0" applyFont="1" applyFill="1" applyBorder="1" applyAlignment="1">
      <alignment horizontal="left" vertical="center" indent="1"/>
    </xf>
    <xf numFmtId="0" fontId="233" fillId="0" borderId="0" xfId="4596" applyFont="1" applyFill="1" applyBorder="1" applyAlignment="1">
      <alignment horizontal="left" vertical="center" indent="3"/>
    </xf>
    <xf numFmtId="0" fontId="232" fillId="0" borderId="0" xfId="4596" applyFont="1" applyFill="1" applyBorder="1" applyAlignment="1">
      <alignment horizontal="left" vertical="center" indent="2"/>
    </xf>
    <xf numFmtId="0" fontId="233" fillId="88" borderId="0" xfId="4596" applyFont="1" applyFill="1" applyBorder="1" applyAlignment="1">
      <alignment horizontal="left" vertical="center" indent="2"/>
    </xf>
    <xf numFmtId="0" fontId="232" fillId="88" borderId="0" xfId="0" applyFont="1" applyFill="1" applyAlignment="1">
      <alignment horizontal="left" vertical="center" indent="1"/>
    </xf>
    <xf numFmtId="0" fontId="233" fillId="88" borderId="0" xfId="0" applyFont="1" applyFill="1" applyAlignment="1">
      <alignment horizontal="left" vertical="center" indent="2"/>
    </xf>
    <xf numFmtId="0" fontId="233" fillId="0" borderId="0" xfId="0" applyFont="1" applyAlignment="1">
      <alignment horizontal="left" vertical="center" indent="2"/>
    </xf>
    <xf numFmtId="0" fontId="232" fillId="113" borderId="0" xfId="0" applyFont="1" applyFill="1" applyAlignment="1">
      <alignment horizontal="left" vertical="center" indent="1"/>
    </xf>
    <xf numFmtId="0" fontId="232" fillId="113" borderId="176" xfId="0" applyFont="1" applyFill="1" applyBorder="1" applyAlignment="1">
      <alignment horizontal="left" vertical="center" indent="1"/>
    </xf>
    <xf numFmtId="0" fontId="232" fillId="0" borderId="0" xfId="0" applyFont="1" applyAlignment="1">
      <alignment horizontal="left" vertical="center" indent="1"/>
    </xf>
    <xf numFmtId="0" fontId="237" fillId="113" borderId="0" xfId="0" applyFont="1" applyFill="1" applyAlignment="1">
      <alignment horizontal="left" vertical="center" indent="2"/>
    </xf>
    <xf numFmtId="0" fontId="231" fillId="172" borderId="175" xfId="0" applyFont="1" applyFill="1" applyBorder="1" applyAlignment="1">
      <alignment horizontal="left" vertical="center" indent="1"/>
    </xf>
    <xf numFmtId="1" fontId="237" fillId="0" borderId="0" xfId="0" applyNumberFormat="1" applyFont="1" applyAlignment="1">
      <alignment horizontal="center" vertical="center"/>
    </xf>
    <xf numFmtId="214" fontId="232" fillId="88" borderId="0" xfId="4598" applyNumberFormat="1" applyFont="1" applyFill="1" applyAlignment="1">
      <alignment horizontal="center" vertical="center"/>
    </xf>
    <xf numFmtId="245" fontId="232" fillId="0" borderId="0" xfId="4598" applyNumberFormat="1" applyFont="1" applyAlignment="1">
      <alignment horizontal="center" vertical="center"/>
    </xf>
    <xf numFmtId="245" fontId="9" fillId="0" borderId="0" xfId="0" applyNumberFormat="1" applyFont="1"/>
    <xf numFmtId="245" fontId="232" fillId="88" borderId="0" xfId="4598" applyNumberFormat="1" applyFont="1" applyFill="1" applyAlignment="1">
      <alignment horizontal="center" vertical="center"/>
    </xf>
    <xf numFmtId="267" fontId="231" fillId="172" borderId="175" xfId="0" applyNumberFormat="1" applyFont="1" applyFill="1" applyBorder="1" applyAlignment="1">
      <alignment horizontal="center" vertical="center" wrapText="1"/>
    </xf>
    <xf numFmtId="0" fontId="239" fillId="0" borderId="0" xfId="0" applyFont="1" applyAlignment="1">
      <alignment vertical="center" wrapText="1"/>
    </xf>
    <xf numFmtId="0" fontId="243" fillId="0" borderId="0" xfId="45055" applyFont="1"/>
    <xf numFmtId="0" fontId="239" fillId="0" borderId="0" xfId="3406" applyFont="1" applyAlignment="1">
      <alignment vertical="center" wrapText="1"/>
    </xf>
    <xf numFmtId="271" fontId="237" fillId="113" borderId="0" xfId="0" applyNumberFormat="1" applyFont="1" applyFill="1" applyAlignment="1">
      <alignment horizontal="center" vertical="center"/>
    </xf>
    <xf numFmtId="0" fontId="2" fillId="0" borderId="0" xfId="45055" applyAlignment="1">
      <alignment vertical="center"/>
    </xf>
    <xf numFmtId="208" fontId="244" fillId="174" borderId="0" xfId="3109" applyNumberFormat="1" applyFont="1" applyFill="1" applyBorder="1" applyAlignment="1">
      <alignment horizontal="center" vertical="center"/>
    </xf>
    <xf numFmtId="168" fontId="245" fillId="0" borderId="0" xfId="3109" applyNumberFormat="1" applyFont="1" applyFill="1" applyBorder="1" applyAlignment="1">
      <alignment horizontal="center" vertical="center"/>
    </xf>
    <xf numFmtId="208" fontId="244" fillId="0" borderId="0" xfId="3109" applyNumberFormat="1" applyFont="1" applyFill="1" applyBorder="1" applyAlignment="1">
      <alignment horizontal="center" vertical="center"/>
    </xf>
    <xf numFmtId="9" fontId="9" fillId="0" borderId="0" xfId="2804" applyFont="1" applyBorder="1"/>
    <xf numFmtId="0" fontId="233" fillId="0" borderId="0" xfId="4596" applyFont="1" applyFill="1" applyBorder="1" applyAlignment="1">
      <alignment horizontal="left"/>
    </xf>
    <xf numFmtId="214" fontId="2" fillId="0" borderId="0" xfId="45055" applyNumberFormat="1"/>
    <xf numFmtId="208" fontId="244" fillId="174" borderId="178" xfId="3109" applyNumberFormat="1" applyFont="1" applyFill="1" applyBorder="1" applyAlignment="1">
      <alignment horizontal="center" vertical="center"/>
    </xf>
    <xf numFmtId="272" fontId="238" fillId="0" borderId="0" xfId="0" applyNumberFormat="1" applyFont="1" applyAlignment="1">
      <alignment horizontal="center" vertical="center"/>
    </xf>
    <xf numFmtId="0" fontId="239" fillId="0" borderId="0" xfId="0" applyFont="1" applyAlignment="1">
      <alignment horizontal="left" vertical="center" indent="1"/>
    </xf>
    <xf numFmtId="0" fontId="239" fillId="0" borderId="0" xfId="0" applyFont="1" applyAlignment="1">
      <alignment horizontal="left" vertical="center" wrapText="1" indent="1"/>
    </xf>
  </cellXfs>
  <cellStyles count="45060">
    <cellStyle name="—" xfId="1" xr:uid="{00000000-0005-0000-0000-000000000000}"/>
    <cellStyle name=" 1" xfId="2" xr:uid="{00000000-0005-0000-0000-000001000000}"/>
    <cellStyle name=" 1 2" xfId="3" xr:uid="{00000000-0005-0000-0000-000002000000}"/>
    <cellStyle name=" 1 2 2" xfId="4" xr:uid="{00000000-0005-0000-0000-000003000000}"/>
    <cellStyle name="— 2" xfId="5" xr:uid="{00000000-0005-0000-0000-000004000000}"/>
    <cellStyle name="— 3" xfId="6" xr:uid="{00000000-0005-0000-0000-000005000000}"/>
    <cellStyle name="— 4" xfId="7" xr:uid="{00000000-0005-0000-0000-000006000000}"/>
    <cellStyle name="— 5" xfId="8" xr:uid="{00000000-0005-0000-0000-000007000000}"/>
    <cellStyle name="_x000a_386grabber=M" xfId="9" xr:uid="{00000000-0005-0000-0000-000008000000}"/>
    <cellStyle name="_x000a_386grabber=M 2" xfId="10" xr:uid="{00000000-0005-0000-0000-000009000000}"/>
    <cellStyle name="_x000a_bidires=100_x000d_" xfId="11" xr:uid="{00000000-0005-0000-0000-00000A000000}"/>
    <cellStyle name="_x000a_bidires=100_x000d_ 2" xfId="12" xr:uid="{00000000-0005-0000-0000-00000B000000}"/>
    <cellStyle name="$currency" xfId="13" xr:uid="{00000000-0005-0000-0000-00000C000000}"/>
    <cellStyle name="$currency 2" xfId="14" xr:uid="{00000000-0005-0000-0000-00000D000000}"/>
    <cellStyle name="$currency 2 2" xfId="15" xr:uid="{00000000-0005-0000-0000-00000E000000}"/>
    <cellStyle name="(1,000)" xfId="16" xr:uid="{00000000-0005-0000-0000-00000F000000}"/>
    <cellStyle name="(1,000) 2" xfId="17" xr:uid="{00000000-0005-0000-0000-000010000000}"/>
    <cellStyle name="(1,000)x" xfId="18" xr:uid="{00000000-0005-0000-0000-000011000000}"/>
    <cellStyle name="(1,000)x 2" xfId="19" xr:uid="{00000000-0005-0000-0000-000012000000}"/>
    <cellStyle name="******************************************" xfId="20" xr:uid="{00000000-0005-0000-0000-000013000000}"/>
    <cellStyle name="****************************************** 2" xfId="21" xr:uid="{00000000-0005-0000-0000-000014000000}"/>
    <cellStyle name="?" xfId="22" xr:uid="{00000000-0005-0000-0000-000015000000}"/>
    <cellStyle name="? 2" xfId="23" xr:uid="{00000000-0005-0000-0000-000016000000}"/>
    <cellStyle name="?? [0]_VERA" xfId="24" xr:uid="{00000000-0005-0000-0000-000017000000}"/>
    <cellStyle name="?????_VERA" xfId="25" xr:uid="{00000000-0005-0000-0000-000018000000}"/>
    <cellStyle name="??_1951_0006" xfId="26" xr:uid="{00000000-0005-0000-0000-000019000000}"/>
    <cellStyle name="?_20080805174037339" xfId="27" xr:uid="{00000000-0005-0000-0000-00001A000000}"/>
    <cellStyle name="?_20080805174037339 2" xfId="28" xr:uid="{00000000-0005-0000-0000-00001B000000}"/>
    <cellStyle name="?_Banpu_Charts" xfId="29" xr:uid="{00000000-0005-0000-0000-00001C000000}"/>
    <cellStyle name="?_Banpu_Charts 2" xfId="30" xr:uid="{00000000-0005-0000-0000-00001D000000}"/>
    <cellStyle name="?_CEIC_cement(updated)" xfId="31" xr:uid="{00000000-0005-0000-0000-00001E000000}"/>
    <cellStyle name="?_CEIC_cement(updated) 2" xfId="32" xr:uid="{00000000-0005-0000-0000-00001F000000}"/>
    <cellStyle name="?_cement data &amp; chart" xfId="33" xr:uid="{00000000-0005-0000-0000-000020000000}"/>
    <cellStyle name="?_cement data &amp; chart 2" xfId="34" xr:uid="{00000000-0005-0000-0000-000021000000}"/>
    <cellStyle name="?_Cementpx_by_city" xfId="35" xr:uid="{00000000-0005-0000-0000-000022000000}"/>
    <cellStyle name="?_Cementpx_by_city 2" xfId="36" xr:uid="{00000000-0005-0000-0000-000023000000}"/>
    <cellStyle name="?_ChinaCoalCHARTS" xfId="37" xr:uid="{00000000-0005-0000-0000-000024000000}"/>
    <cellStyle name="?_ChinaCoalCHARTS 2" xfId="38" xr:uid="{00000000-0005-0000-0000-000025000000}"/>
    <cellStyle name="?_Putnam_EfiShabtai_RegionalCementData_20070719" xfId="39" xr:uid="{00000000-0005-0000-0000-000026000000}"/>
    <cellStyle name="?_Putnam_EfiShabtai_RegionalCementData_20070719 2" xfId="40" xr:uid="{00000000-0005-0000-0000-000027000000}"/>
    <cellStyle name="?_WeeklyUpdate-20080929" xfId="41" xr:uid="{00000000-0005-0000-0000-000028000000}"/>
    <cellStyle name="?_WeeklyUpdate-20080929 2" xfId="42" xr:uid="{00000000-0005-0000-0000-000029000000}"/>
    <cellStyle name="—_&quot;History" xfId="43" xr:uid="{00000000-0005-0000-0000-00002A000000}"/>
    <cellStyle name="—_&quot;History 2" xfId="44" xr:uid="{00000000-0005-0000-0000-00002B000000}"/>
    <cellStyle name="—_&quot;History_Banpu_Charts" xfId="45" xr:uid="{00000000-0005-0000-0000-00002C000000}"/>
    <cellStyle name="—_&quot;History_Banpu_Charts 2" xfId="46" xr:uid="{00000000-0005-0000-0000-00002D000000}"/>
    <cellStyle name="—_&quot;History_Delay Projects" xfId="47" xr:uid="{00000000-0005-0000-0000-00002E000000}"/>
    <cellStyle name="—_&quot;History_Delay Projects 2" xfId="48" xr:uid="{00000000-0005-0000-0000-00002F000000}"/>
    <cellStyle name="—_&quot;History_Delay Projects_Banpu_Charts" xfId="49" xr:uid="{00000000-0005-0000-0000-000030000000}"/>
    <cellStyle name="—_&quot;History_Delay Projects_Banpu_Charts 2" xfId="50" xr:uid="{00000000-0005-0000-0000-000031000000}"/>
    <cellStyle name="—_&quot;History_Delay Projects_ShenhuaPower(report tables)" xfId="51" xr:uid="{00000000-0005-0000-0000-000032000000}"/>
    <cellStyle name="—_&quot;History_Delay Projects_ShenhuaPower(report tables) 2" xfId="52" xr:uid="{00000000-0005-0000-0000-000033000000}"/>
    <cellStyle name="—_&quot;History_Model" xfId="53" xr:uid="{00000000-0005-0000-0000-000034000000}"/>
    <cellStyle name="—_&quot;History_Model 2" xfId="54" xr:uid="{00000000-0005-0000-0000-000035000000}"/>
    <cellStyle name="—_&quot;History_Model_Banpu_Charts" xfId="55" xr:uid="{00000000-0005-0000-0000-000036000000}"/>
    <cellStyle name="—_&quot;History_Model_Banpu_Charts 2" xfId="56" xr:uid="{00000000-0005-0000-0000-000037000000}"/>
    <cellStyle name="—_&quot;History_Model_ShenhuaPower(report tables)" xfId="57" xr:uid="{00000000-0005-0000-0000-000038000000}"/>
    <cellStyle name="—_&quot;History_Model_ShenhuaPower(report tables) 2" xfId="58" xr:uid="{00000000-0005-0000-0000-000039000000}"/>
    <cellStyle name="—_&quot;History_ShenhuaPower(report tables)" xfId="59" xr:uid="{00000000-0005-0000-0000-00003A000000}"/>
    <cellStyle name="—_&quot;History_ShenhuaPower(report tables) 2" xfId="60" xr:uid="{00000000-0005-0000-0000-00003B000000}"/>
    <cellStyle name="_%(SignOnly)" xfId="61" xr:uid="{00000000-0005-0000-0000-00003C000000}"/>
    <cellStyle name="_%(SignOnly) 2" xfId="62" xr:uid="{00000000-0005-0000-0000-00003D000000}"/>
    <cellStyle name="_%(SignOnly) 2 2" xfId="63" xr:uid="{00000000-0005-0000-0000-00003E000000}"/>
    <cellStyle name="_%(SignSpaceOnly)" xfId="64" xr:uid="{00000000-0005-0000-0000-00003F000000}"/>
    <cellStyle name="_%(SignSpaceOnly) 2" xfId="65" xr:uid="{00000000-0005-0000-0000-000040000000}"/>
    <cellStyle name="_%(SignSpaceOnly) 2 2" xfId="66" xr:uid="{00000000-0005-0000-0000-000041000000}"/>
    <cellStyle name="—_0405 Coal Trans" xfId="67" xr:uid="{00000000-0005-0000-0000-000042000000}"/>
    <cellStyle name="—_0405 Coal Trans 2" xfId="68" xr:uid="{00000000-0005-0000-0000-000043000000}"/>
    <cellStyle name="—_0405 Coal Trans_ferrous &amp; non-ferrous" xfId="69" xr:uid="{00000000-0005-0000-0000-000044000000}"/>
    <cellStyle name="—_0405 Coal Trans_ferrous &amp; non-ferrous 2" xfId="70" xr:uid="{00000000-0005-0000-0000-000045000000}"/>
    <cellStyle name="_AluminaPriceCut20070913" xfId="71" xr:uid="{00000000-0005-0000-0000-000046000000}"/>
    <cellStyle name="_AluminaPriceCut20070913 2" xfId="72" xr:uid="{00000000-0005-0000-0000-000047000000}"/>
    <cellStyle name="—_AngangModel" xfId="73" xr:uid="{00000000-0005-0000-0000-000048000000}"/>
    <cellStyle name="—_AngangModel 2" xfId="74" xr:uid="{00000000-0005-0000-0000-000049000000}"/>
    <cellStyle name="—_AngangModel_ferrous &amp; non-ferrous" xfId="75" xr:uid="{00000000-0005-0000-0000-00004A000000}"/>
    <cellStyle name="—_AngangModel_ferrous &amp; non-ferrous 2" xfId="76" xr:uid="{00000000-0005-0000-0000-00004B000000}"/>
    <cellStyle name="_Assumptions" xfId="77" xr:uid="{00000000-0005-0000-0000-00004C000000}"/>
    <cellStyle name="_Assumptions 2" xfId="78" xr:uid="{00000000-0005-0000-0000-00004D000000}"/>
    <cellStyle name="_Banpu_Charts" xfId="79" xr:uid="{00000000-0005-0000-0000-00004E000000}"/>
    <cellStyle name="—_Banpu_Charts" xfId="80" xr:uid="{00000000-0005-0000-0000-00004F000000}"/>
    <cellStyle name="_Banpu_Charts 2" xfId="81" xr:uid="{00000000-0005-0000-0000-000050000000}"/>
    <cellStyle name="—_Banpu_Charts 2" xfId="82" xr:uid="{00000000-0005-0000-0000-000051000000}"/>
    <cellStyle name="_Banpu_Charts 3" xfId="83" xr:uid="{00000000-0005-0000-0000-000052000000}"/>
    <cellStyle name="—_Banpu_Charts 3" xfId="84" xr:uid="{00000000-0005-0000-0000-000053000000}"/>
    <cellStyle name="_Banpu_Charts 4" xfId="85" xr:uid="{00000000-0005-0000-0000-000054000000}"/>
    <cellStyle name="—_Banpu_Charts 4" xfId="86" xr:uid="{00000000-0005-0000-0000-000055000000}"/>
    <cellStyle name="_Banpu_Charts 5" xfId="87" xr:uid="{00000000-0005-0000-0000-000056000000}"/>
    <cellStyle name="—_Banpu_Charts 5" xfId="88" xr:uid="{00000000-0005-0000-0000-000057000000}"/>
    <cellStyle name="—_Book2" xfId="89" xr:uid="{00000000-0005-0000-0000-000058000000}"/>
    <cellStyle name="—_Book2 2" xfId="90" xr:uid="{00000000-0005-0000-0000-000059000000}"/>
    <cellStyle name="—_Book2_Banpu_Charts" xfId="91" xr:uid="{00000000-0005-0000-0000-00005A000000}"/>
    <cellStyle name="—_Book2_Banpu_Charts 2" xfId="92" xr:uid="{00000000-0005-0000-0000-00005B000000}"/>
    <cellStyle name="—_Book2_CSC PBV data" xfId="93" xr:uid="{00000000-0005-0000-0000-00005C000000}"/>
    <cellStyle name="—_Book2_CSC PBV data 2" xfId="94" xr:uid="{00000000-0005-0000-0000-00005D000000}"/>
    <cellStyle name="—_Book2_Freeport-PBVData" xfId="95" xr:uid="{00000000-0005-0000-0000-00005E000000}"/>
    <cellStyle name="—_Book2_Freeport-PBVData 2" xfId="96" xr:uid="{00000000-0005-0000-0000-00005F000000}"/>
    <cellStyle name="—_Book2_PhelpsDolge-PBVData" xfId="97" xr:uid="{00000000-0005-0000-0000-000060000000}"/>
    <cellStyle name="—_Book2_PhelpsDolge-PBVData 2" xfId="98" xr:uid="{00000000-0005-0000-0000-000061000000}"/>
    <cellStyle name="—_Book2_POSCO PBV data" xfId="99" xr:uid="{00000000-0005-0000-0000-000062000000}"/>
    <cellStyle name="—_Book2_POSCO PBV data 2" xfId="100" xr:uid="{00000000-0005-0000-0000-000063000000}"/>
    <cellStyle name="—_Book2_Resources comp - quantum" xfId="101" xr:uid="{00000000-0005-0000-0000-000064000000}"/>
    <cellStyle name="—_Book2_Resources comp - quantum 2" xfId="102" xr:uid="{00000000-0005-0000-0000-000065000000}"/>
    <cellStyle name="—_Book2_Resources comp - quantum_Banpu_Charts" xfId="103" xr:uid="{00000000-0005-0000-0000-000066000000}"/>
    <cellStyle name="—_Book2_Resources comp - quantum_Banpu_Charts 2" xfId="104" xr:uid="{00000000-0005-0000-0000-000067000000}"/>
    <cellStyle name="—_Book2_Resources comp - quantum_ShenhuaPower(report tables)" xfId="105" xr:uid="{00000000-0005-0000-0000-000068000000}"/>
    <cellStyle name="—_Book2_Resources comp - quantum_ShenhuaPower(report tables) 2" xfId="106" xr:uid="{00000000-0005-0000-0000-000069000000}"/>
    <cellStyle name="—_Book2_Resources comp - quantum_ShenhuaPower(report tables)_ferrous &amp; non-ferrous" xfId="107" xr:uid="{00000000-0005-0000-0000-00006A000000}"/>
    <cellStyle name="—_Book2_Resources comp - quantum_ShenhuaPower(report tables)_ferrous &amp; non-ferrous 2" xfId="108" xr:uid="{00000000-0005-0000-0000-00006B000000}"/>
    <cellStyle name="—_Book2_ShenhuaPower(report tables)" xfId="109" xr:uid="{00000000-0005-0000-0000-00006C000000}"/>
    <cellStyle name="—_Book2_ShenhuaPower(report tables) 2" xfId="110" xr:uid="{00000000-0005-0000-0000-00006D000000}"/>
    <cellStyle name="—_Book2_ShenhuaPower(report tables)_ferrous &amp; non-ferrous" xfId="111" xr:uid="{00000000-0005-0000-0000-00006E000000}"/>
    <cellStyle name="—_Book2_ShenhuaPower(report tables)_ferrous &amp; non-ferrous 2" xfId="112" xr:uid="{00000000-0005-0000-0000-00006F000000}"/>
    <cellStyle name="—_Book2_Vedenta-PBVData" xfId="113" xr:uid="{00000000-0005-0000-0000-000070000000}"/>
    <cellStyle name="—_Book2_Vedenta-PBVData 2" xfId="114" xr:uid="{00000000-0005-0000-0000-000071000000}"/>
    <cellStyle name="—_Book2_Xstrata-PBVData" xfId="115" xr:uid="{00000000-0005-0000-0000-000072000000}"/>
    <cellStyle name="—_Book2_Xstrata-PBVData 2" xfId="116" xr:uid="{00000000-0005-0000-0000-000073000000}"/>
    <cellStyle name="_Book3 (2)" xfId="117" xr:uid="{00000000-0005-0000-0000-000074000000}"/>
    <cellStyle name="_Book3 (2) 2" xfId="118" xr:uid="{00000000-0005-0000-0000-000075000000}"/>
    <cellStyle name="_Book3 (2) 2 2" xfId="119" xr:uid="{00000000-0005-0000-0000-000076000000}"/>
    <cellStyle name="—_Book7" xfId="120" xr:uid="{00000000-0005-0000-0000-000077000000}"/>
    <cellStyle name="—_Book7 2" xfId="121" xr:uid="{00000000-0005-0000-0000-000078000000}"/>
    <cellStyle name="—_Book7_Banpu_Charts" xfId="122" xr:uid="{00000000-0005-0000-0000-000079000000}"/>
    <cellStyle name="—_Book7_Banpu_Charts 2" xfId="123" xr:uid="{00000000-0005-0000-0000-00007A000000}"/>
    <cellStyle name="—_Book7_ShenhuaPower(report tables)" xfId="124" xr:uid="{00000000-0005-0000-0000-00007B000000}"/>
    <cellStyle name="—_Book7_ShenhuaPower(report tables) 2" xfId="125" xr:uid="{00000000-0005-0000-0000-00007C000000}"/>
    <cellStyle name="—_Book7_ShenhuaPower(report tables)_ferrous &amp; non-ferrous" xfId="126" xr:uid="{00000000-0005-0000-0000-00007D000000}"/>
    <cellStyle name="—_Book7_ShenhuaPower(report tables)_ferrous &amp; non-ferrous 2" xfId="127" xr:uid="{00000000-0005-0000-0000-00007E000000}"/>
    <cellStyle name="_cement data &amp; chart" xfId="128" xr:uid="{00000000-0005-0000-0000-00007F000000}"/>
    <cellStyle name="—_cement data &amp; chart" xfId="129" xr:uid="{00000000-0005-0000-0000-000080000000}"/>
    <cellStyle name="_cement data &amp; chart 2" xfId="130" xr:uid="{00000000-0005-0000-0000-000081000000}"/>
    <cellStyle name="—_cement data &amp; chart 2" xfId="131" xr:uid="{00000000-0005-0000-0000-000082000000}"/>
    <cellStyle name="_cement data &amp; chart 3" xfId="132" xr:uid="{00000000-0005-0000-0000-000083000000}"/>
    <cellStyle name="—_cement data &amp; chart 3" xfId="133" xr:uid="{00000000-0005-0000-0000-000084000000}"/>
    <cellStyle name="_cement data &amp; chart 4" xfId="134" xr:uid="{00000000-0005-0000-0000-000085000000}"/>
    <cellStyle name="—_cement data &amp; chart 4" xfId="135" xr:uid="{00000000-0005-0000-0000-000086000000}"/>
    <cellStyle name="_cement data &amp; chart 5" xfId="136" xr:uid="{00000000-0005-0000-0000-000087000000}"/>
    <cellStyle name="—_cement data &amp; chart 5" xfId="137" xr:uid="{00000000-0005-0000-0000-000088000000}"/>
    <cellStyle name="—_cement data &amp; chart_ferrous &amp; non-ferrous" xfId="138" xr:uid="{00000000-0005-0000-0000-000089000000}"/>
    <cellStyle name="—_cement data &amp; chart_ferrous &amp; non-ferrous 2" xfId="139" xr:uid="{00000000-0005-0000-0000-00008A000000}"/>
    <cellStyle name="—_China steel sector initiation morning call handout Dec 10, 2004" xfId="140" xr:uid="{00000000-0005-0000-0000-00008B000000}"/>
    <cellStyle name="—_China steel sector initiation morning call handout Dec 10, 2004 2" xfId="141" xr:uid="{00000000-0005-0000-0000-00008C000000}"/>
    <cellStyle name="—_China steel sector initiation morning call handout Dec 10, 2004_ferrous &amp; non-ferrous" xfId="142" xr:uid="{00000000-0005-0000-0000-00008D000000}"/>
    <cellStyle name="—_China steel sector initiation morning call handout Dec 10, 2004_ferrous &amp; non-ferrous 2" xfId="143" xr:uid="{00000000-0005-0000-0000-00008E000000}"/>
    <cellStyle name="_Coal_Price" xfId="144" xr:uid="{00000000-0005-0000-0000-00008F000000}"/>
    <cellStyle name="_Coal_Price 2" xfId="145" xr:uid="{00000000-0005-0000-0000-000090000000}"/>
    <cellStyle name="_Comma" xfId="146" xr:uid="{00000000-0005-0000-0000-000091000000}"/>
    <cellStyle name="_Comma 2" xfId="147" xr:uid="{00000000-0005-0000-0000-000092000000}"/>
    <cellStyle name="_Comma 2 2" xfId="148" xr:uid="{00000000-0005-0000-0000-000093000000}"/>
    <cellStyle name="—_CPI1" xfId="149" xr:uid="{00000000-0005-0000-0000-000094000000}"/>
    <cellStyle name="—_CPI1 2" xfId="150" xr:uid="{00000000-0005-0000-0000-000095000000}"/>
    <cellStyle name="—_CPI1_ferrous &amp; non-ferrous" xfId="151" xr:uid="{00000000-0005-0000-0000-000096000000}"/>
    <cellStyle name="—_CPI1_ferrous &amp; non-ferrous 2" xfId="152" xr:uid="{00000000-0005-0000-0000-000097000000}"/>
    <cellStyle name="—_Crib sheet" xfId="153" xr:uid="{00000000-0005-0000-0000-000098000000}"/>
    <cellStyle name="—_Crib sheet 2" xfId="154" xr:uid="{00000000-0005-0000-0000-000099000000}"/>
    <cellStyle name="—_Crib sheet_0405 Coal Trans" xfId="155" xr:uid="{00000000-0005-0000-0000-00009A000000}"/>
    <cellStyle name="—_Crib sheet_0405 Coal Trans 2" xfId="156" xr:uid="{00000000-0005-0000-0000-00009B000000}"/>
    <cellStyle name="—_Crib sheet_AngangModel" xfId="157" xr:uid="{00000000-0005-0000-0000-00009C000000}"/>
    <cellStyle name="—_Crib sheet_AngangModel 2" xfId="158" xr:uid="{00000000-0005-0000-0000-00009D000000}"/>
    <cellStyle name="—_Crib sheet_Banpu_Charts" xfId="159" xr:uid="{00000000-0005-0000-0000-00009E000000}"/>
    <cellStyle name="—_Crib sheet_Banpu_Charts 2" xfId="160" xr:uid="{00000000-0005-0000-0000-00009F000000}"/>
    <cellStyle name="—_Crib sheet_China steel sector initiation morning call handout Dec 10, 2004" xfId="161" xr:uid="{00000000-0005-0000-0000-0000A0000000}"/>
    <cellStyle name="—_Crib sheet_China steel sector initiation morning call handout Dec 10, 2004 2" xfId="162" xr:uid="{00000000-0005-0000-0000-0000A1000000}"/>
    <cellStyle name="—_Crib sheet_CPI1" xfId="163" xr:uid="{00000000-0005-0000-0000-0000A2000000}"/>
    <cellStyle name="—_Crib sheet_CPI1 2" xfId="164" xr:uid="{00000000-0005-0000-0000-0000A3000000}"/>
    <cellStyle name="—_Crib sheet_DATANG" xfId="165" xr:uid="{00000000-0005-0000-0000-0000A4000000}"/>
    <cellStyle name="—_Crib sheet_DATANG 2" xfId="166" xr:uid="{00000000-0005-0000-0000-0000A5000000}"/>
    <cellStyle name="—_Crib sheet_DATANG_Banpu_Charts" xfId="167" xr:uid="{00000000-0005-0000-0000-0000A6000000}"/>
    <cellStyle name="—_Crib sheet_DATANG_Banpu_Charts 2" xfId="168" xr:uid="{00000000-0005-0000-0000-0000A7000000}"/>
    <cellStyle name="—_Crib sheet_DATANG_CPI1" xfId="169" xr:uid="{00000000-0005-0000-0000-0000A8000000}"/>
    <cellStyle name="—_Crib sheet_DATANG_CPI1 2" xfId="170" xr:uid="{00000000-0005-0000-0000-0000A9000000}"/>
    <cellStyle name="—_Crib sheet_DATANG_CPI1_ferrous &amp; non-ferrous" xfId="171" xr:uid="{00000000-0005-0000-0000-0000AA000000}"/>
    <cellStyle name="—_Crib sheet_DATANG_CPI1_ferrous &amp; non-ferrous 2" xfId="172" xr:uid="{00000000-0005-0000-0000-0000AB000000}"/>
    <cellStyle name="—_Crib sheet_DATANG_Sheet1" xfId="173" xr:uid="{00000000-0005-0000-0000-0000AC000000}"/>
    <cellStyle name="—_Crib sheet_DATANG_Sheet1 2" xfId="174" xr:uid="{00000000-0005-0000-0000-0000AD000000}"/>
    <cellStyle name="—_Crib sheet_DATANG_Sheet1_ferrous &amp; non-ferrous" xfId="175" xr:uid="{00000000-0005-0000-0000-0000AE000000}"/>
    <cellStyle name="—_Crib sheet_DATANG_Sheet1_ferrous &amp; non-ferrous 2" xfId="176" xr:uid="{00000000-0005-0000-0000-0000AF000000}"/>
    <cellStyle name="—_Crib sheet_DATANG_Shenhua-coal P&amp;L" xfId="177" xr:uid="{00000000-0005-0000-0000-0000B0000000}"/>
    <cellStyle name="—_Crib sheet_DATANG_Shenhua-coal P&amp;L 2" xfId="178" xr:uid="{00000000-0005-0000-0000-0000B1000000}"/>
    <cellStyle name="—_Crib sheet_DATANG_Shenhua-coal P&amp;L_ShenhuaPower(report tables)" xfId="179" xr:uid="{00000000-0005-0000-0000-0000B2000000}"/>
    <cellStyle name="—_Crib sheet_DATANG_Shenhua-coal P&amp;L_ShenhuaPower(report tables) 2" xfId="180" xr:uid="{00000000-0005-0000-0000-0000B3000000}"/>
    <cellStyle name="—_Crib sheet_DATANG_Shenhua-coal P&amp;L_ShenhuaPower(report tables)_ferrous &amp; non-ferrous" xfId="181" xr:uid="{00000000-0005-0000-0000-0000B4000000}"/>
    <cellStyle name="—_Crib sheet_DATANG_Shenhua-coal P&amp;L_ShenhuaPower(report tables)_ferrous &amp; non-ferrous 2" xfId="182" xr:uid="{00000000-0005-0000-0000-0000B5000000}"/>
    <cellStyle name="—_Crib sheet_DATANG_Shenhua-power" xfId="183" xr:uid="{00000000-0005-0000-0000-0000B6000000}"/>
    <cellStyle name="—_Crib sheet_DATANG_Shenhua-power 2" xfId="184" xr:uid="{00000000-0005-0000-0000-0000B7000000}"/>
    <cellStyle name="—_Crib sheet_DATANG_ShenhuaPower(report tables)" xfId="185" xr:uid="{00000000-0005-0000-0000-0000B8000000}"/>
    <cellStyle name="—_Crib sheet_DATANG_ShenhuaPower(report tables) 2" xfId="186" xr:uid="{00000000-0005-0000-0000-0000B9000000}"/>
    <cellStyle name="—_Crib sheet_DATANG_ShenhuaPower(report tables)_ferrous &amp; non-ferrous" xfId="187" xr:uid="{00000000-0005-0000-0000-0000BA000000}"/>
    <cellStyle name="—_Crib sheet_DATANG_ShenhuaPower(report tables)_ferrous &amp; non-ferrous 2" xfId="188" xr:uid="{00000000-0005-0000-0000-0000BB000000}"/>
    <cellStyle name="—_Crib sheet_DATANG_Shenhua-power_ferrous &amp; non-ferrous" xfId="189" xr:uid="{00000000-0005-0000-0000-0000BC000000}"/>
    <cellStyle name="—_Crib sheet_DATANG_Shenhua-power_ferrous &amp; non-ferrous 2" xfId="190" xr:uid="{00000000-0005-0000-0000-0000BD000000}"/>
    <cellStyle name="—_Crib sheet_DCF ANALYSIS" xfId="191" xr:uid="{00000000-0005-0000-0000-0000BE000000}"/>
    <cellStyle name="—_Crib sheet_DCF ANALYSIS 2" xfId="192" xr:uid="{00000000-0005-0000-0000-0000BF000000}"/>
    <cellStyle name="—_Crib sheet_DCF ANALYSIS_Banpu_Charts" xfId="193" xr:uid="{00000000-0005-0000-0000-0000C0000000}"/>
    <cellStyle name="—_Crib sheet_DCF ANALYSIS_Banpu_Charts 2" xfId="194" xr:uid="{00000000-0005-0000-0000-0000C1000000}"/>
    <cellStyle name="—_Crib sheet_DCF ANALYSIS_CL&amp;P" xfId="195" xr:uid="{00000000-0005-0000-0000-0000C2000000}"/>
    <cellStyle name="—_Crib sheet_DCF ANALYSIS_CL&amp;P 2" xfId="196" xr:uid="{00000000-0005-0000-0000-0000C3000000}"/>
    <cellStyle name="—_Crib sheet_DCF ANALYSIS_CL&amp;P_Banpu_Charts" xfId="197" xr:uid="{00000000-0005-0000-0000-0000C4000000}"/>
    <cellStyle name="—_Crib sheet_DCF ANALYSIS_CL&amp;P_Banpu_Charts 2" xfId="198" xr:uid="{00000000-0005-0000-0000-0000C5000000}"/>
    <cellStyle name="—_Crib sheet_DCF ANALYSIS_CL&amp;P_CPI1" xfId="199" xr:uid="{00000000-0005-0000-0000-0000C6000000}"/>
    <cellStyle name="—_Crib sheet_DCF ANALYSIS_CL&amp;P_CPI1 2" xfId="200" xr:uid="{00000000-0005-0000-0000-0000C7000000}"/>
    <cellStyle name="—_Crib sheet_DCF ANALYSIS_CL&amp;P_CPI1_ferrous &amp; non-ferrous" xfId="201" xr:uid="{00000000-0005-0000-0000-0000C8000000}"/>
    <cellStyle name="—_Crib sheet_DCF ANALYSIS_CL&amp;P_CPI1_ferrous &amp; non-ferrous 2" xfId="202" xr:uid="{00000000-0005-0000-0000-0000C9000000}"/>
    <cellStyle name="—_Crib sheet_DCF ANALYSIS_CL&amp;P_Sheet1" xfId="203" xr:uid="{00000000-0005-0000-0000-0000CA000000}"/>
    <cellStyle name="—_Crib sheet_DCF ANALYSIS_CL&amp;P_Sheet1 2" xfId="204" xr:uid="{00000000-0005-0000-0000-0000CB000000}"/>
    <cellStyle name="—_Crib sheet_DCF ANALYSIS_CL&amp;P_Sheet1_ferrous &amp; non-ferrous" xfId="205" xr:uid="{00000000-0005-0000-0000-0000CC000000}"/>
    <cellStyle name="—_Crib sheet_DCF ANALYSIS_CL&amp;P_Sheet1_ferrous &amp; non-ferrous 2" xfId="206" xr:uid="{00000000-0005-0000-0000-0000CD000000}"/>
    <cellStyle name="—_Crib sheet_DCF ANALYSIS_CL&amp;P_Shenhua-coal P&amp;L" xfId="207" xr:uid="{00000000-0005-0000-0000-0000CE000000}"/>
    <cellStyle name="—_Crib sheet_DCF ANALYSIS_CL&amp;P_Shenhua-coal P&amp;L 2" xfId="208" xr:uid="{00000000-0005-0000-0000-0000CF000000}"/>
    <cellStyle name="—_Crib sheet_DCF ANALYSIS_CL&amp;P_Shenhua-coal P&amp;L_ShenhuaPower(report tables)" xfId="209" xr:uid="{00000000-0005-0000-0000-0000D0000000}"/>
    <cellStyle name="—_Crib sheet_DCF ANALYSIS_CL&amp;P_Shenhua-coal P&amp;L_ShenhuaPower(report tables) 2" xfId="210" xr:uid="{00000000-0005-0000-0000-0000D1000000}"/>
    <cellStyle name="—_Crib sheet_DCF ANALYSIS_CL&amp;P_Shenhua-coal P&amp;L_ShenhuaPower(report tables)_ferrous &amp; non-ferrous" xfId="211" xr:uid="{00000000-0005-0000-0000-0000D2000000}"/>
    <cellStyle name="—_Crib sheet_DCF ANALYSIS_CL&amp;P_Shenhua-coal P&amp;L_ShenhuaPower(report tables)_ferrous &amp; non-ferrous 2" xfId="212" xr:uid="{00000000-0005-0000-0000-0000D3000000}"/>
    <cellStyle name="—_Crib sheet_DCF ANALYSIS_CL&amp;P_Shenhua-power" xfId="213" xr:uid="{00000000-0005-0000-0000-0000D4000000}"/>
    <cellStyle name="—_Crib sheet_DCF ANALYSIS_CL&amp;P_Shenhua-power 2" xfId="214" xr:uid="{00000000-0005-0000-0000-0000D5000000}"/>
    <cellStyle name="—_Crib sheet_DCF ANALYSIS_CL&amp;P_ShenhuaPower(report tables)" xfId="215" xr:uid="{00000000-0005-0000-0000-0000D6000000}"/>
    <cellStyle name="—_Crib sheet_DCF ANALYSIS_CL&amp;P_ShenhuaPower(report tables) 2" xfId="216" xr:uid="{00000000-0005-0000-0000-0000D7000000}"/>
    <cellStyle name="—_Crib sheet_DCF ANALYSIS_CL&amp;P_ShenhuaPower(report tables)_ferrous &amp; non-ferrous" xfId="217" xr:uid="{00000000-0005-0000-0000-0000D8000000}"/>
    <cellStyle name="—_Crib sheet_DCF ANALYSIS_CL&amp;P_ShenhuaPower(report tables)_ferrous &amp; non-ferrous 2" xfId="218" xr:uid="{00000000-0005-0000-0000-0000D9000000}"/>
    <cellStyle name="—_Crib sheet_DCF ANALYSIS_CL&amp;P_Shenhua-power_ferrous &amp; non-ferrous" xfId="219" xr:uid="{00000000-0005-0000-0000-0000DA000000}"/>
    <cellStyle name="—_Crib sheet_DCF ANALYSIS_CL&amp;P_Shenhua-power_ferrous &amp; non-ferrous 2" xfId="220" xr:uid="{00000000-0005-0000-0000-0000DB000000}"/>
    <cellStyle name="—_Crib sheet_DCF ANALYSIS_CPI1" xfId="221" xr:uid="{00000000-0005-0000-0000-0000DC000000}"/>
    <cellStyle name="—_Crib sheet_DCF ANALYSIS_CPI1 2" xfId="222" xr:uid="{00000000-0005-0000-0000-0000DD000000}"/>
    <cellStyle name="—_Crib sheet_DCF ANALYSIS_CPI1_ferrous &amp; non-ferrous" xfId="223" xr:uid="{00000000-0005-0000-0000-0000DE000000}"/>
    <cellStyle name="—_Crib sheet_DCF ANALYSIS_CPI1_ferrous &amp; non-ferrous 2" xfId="224" xr:uid="{00000000-0005-0000-0000-0000DF000000}"/>
    <cellStyle name="—_Crib sheet_DCF ANALYSIS_Sheet1" xfId="225" xr:uid="{00000000-0005-0000-0000-0000E0000000}"/>
    <cellStyle name="—_Crib sheet_DCF ANALYSIS_Sheet1 2" xfId="226" xr:uid="{00000000-0005-0000-0000-0000E1000000}"/>
    <cellStyle name="—_Crib sheet_DCF ANALYSIS_Sheet1_ferrous &amp; non-ferrous" xfId="227" xr:uid="{00000000-0005-0000-0000-0000E2000000}"/>
    <cellStyle name="—_Crib sheet_DCF ANALYSIS_Sheet1_ferrous &amp; non-ferrous 2" xfId="228" xr:uid="{00000000-0005-0000-0000-0000E3000000}"/>
    <cellStyle name="—_Crib sheet_DCF ANALYSIS_Shenhua-coal P&amp;L" xfId="229" xr:uid="{00000000-0005-0000-0000-0000E4000000}"/>
    <cellStyle name="—_Crib sheet_DCF ANALYSIS_Shenhua-coal P&amp;L 2" xfId="230" xr:uid="{00000000-0005-0000-0000-0000E5000000}"/>
    <cellStyle name="—_Crib sheet_DCF ANALYSIS_Shenhua-coal P&amp;L_ShenhuaPower(report tables)" xfId="231" xr:uid="{00000000-0005-0000-0000-0000E6000000}"/>
    <cellStyle name="—_Crib sheet_DCF ANALYSIS_Shenhua-coal P&amp;L_ShenhuaPower(report tables) 2" xfId="232" xr:uid="{00000000-0005-0000-0000-0000E7000000}"/>
    <cellStyle name="—_Crib sheet_DCF ANALYSIS_Shenhua-coal P&amp;L_ShenhuaPower(report tables)_ferrous &amp; non-ferrous" xfId="233" xr:uid="{00000000-0005-0000-0000-0000E8000000}"/>
    <cellStyle name="—_Crib sheet_DCF ANALYSIS_Shenhua-coal P&amp;L_ShenhuaPower(report tables)_ferrous &amp; non-ferrous 2" xfId="234" xr:uid="{00000000-0005-0000-0000-0000E9000000}"/>
    <cellStyle name="—_Crib sheet_DCF ANALYSIS_Shenhua-power" xfId="235" xr:uid="{00000000-0005-0000-0000-0000EA000000}"/>
    <cellStyle name="—_Crib sheet_DCF ANALYSIS_Shenhua-power 2" xfId="236" xr:uid="{00000000-0005-0000-0000-0000EB000000}"/>
    <cellStyle name="—_Crib sheet_DCF ANALYSIS_ShenhuaPower(report tables)" xfId="237" xr:uid="{00000000-0005-0000-0000-0000EC000000}"/>
    <cellStyle name="—_Crib sheet_DCF ANALYSIS_ShenhuaPower(report tables) 2" xfId="238" xr:uid="{00000000-0005-0000-0000-0000ED000000}"/>
    <cellStyle name="—_Crib sheet_DCF ANALYSIS_ShenhuaPower(report tables)_ferrous &amp; non-ferrous" xfId="239" xr:uid="{00000000-0005-0000-0000-0000EE000000}"/>
    <cellStyle name="—_Crib sheet_DCF ANALYSIS_ShenhuaPower(report tables)_ferrous &amp; non-ferrous 2" xfId="240" xr:uid="{00000000-0005-0000-0000-0000EF000000}"/>
    <cellStyle name="—_Crib sheet_DCF ANALYSIS_Shenhua-power_ferrous &amp; non-ferrous" xfId="241" xr:uid="{00000000-0005-0000-0000-0000F0000000}"/>
    <cellStyle name="—_Crib sheet_DCF ANALYSIS_Shenhua-power_ferrous &amp; non-ferrous 2" xfId="242" xr:uid="{00000000-0005-0000-0000-0000F1000000}"/>
    <cellStyle name="—_Crib sheet_Delay Projects" xfId="243" xr:uid="{00000000-0005-0000-0000-0000F2000000}"/>
    <cellStyle name="—_Crib sheet_Delay Projects 2" xfId="244" xr:uid="{00000000-0005-0000-0000-0000F3000000}"/>
    <cellStyle name="—_Crib sheet_Delay Projects_Banpu_Charts" xfId="245" xr:uid="{00000000-0005-0000-0000-0000F4000000}"/>
    <cellStyle name="—_Crib sheet_Delay Projects_Banpu_Charts 2" xfId="246" xr:uid="{00000000-0005-0000-0000-0000F5000000}"/>
    <cellStyle name="—_Crib sheet_Delay Projects_ShenhuaPower(report tables)" xfId="247" xr:uid="{00000000-0005-0000-0000-0000F6000000}"/>
    <cellStyle name="—_Crib sheet_Delay Projects_ShenhuaPower(report tables) 2" xfId="248" xr:uid="{00000000-0005-0000-0000-0000F7000000}"/>
    <cellStyle name="—_Crib sheet_HKG" xfId="249" xr:uid="{00000000-0005-0000-0000-0000F8000000}"/>
    <cellStyle name="—_Crib sheet_HKG 2" xfId="250" xr:uid="{00000000-0005-0000-0000-0000F9000000}"/>
    <cellStyle name="—_Crib sheet_HKG_Banpu_Charts" xfId="251" xr:uid="{00000000-0005-0000-0000-0000FA000000}"/>
    <cellStyle name="—_Crib sheet_HKG_Banpu_Charts 2" xfId="252" xr:uid="{00000000-0005-0000-0000-0000FB000000}"/>
    <cellStyle name="—_Crib sheet_HKG_CPI1" xfId="253" xr:uid="{00000000-0005-0000-0000-0000FC000000}"/>
    <cellStyle name="—_Crib sheet_HKG_CPI1 2" xfId="254" xr:uid="{00000000-0005-0000-0000-0000FD000000}"/>
    <cellStyle name="—_Crib sheet_HKG_Sheet1" xfId="255" xr:uid="{00000000-0005-0000-0000-0000FE000000}"/>
    <cellStyle name="—_Crib sheet_HKG_Sheet1 2" xfId="256" xr:uid="{00000000-0005-0000-0000-0000FF000000}"/>
    <cellStyle name="—_Crib sheet_HKG_Shenhua-coal P&amp;L" xfId="257" xr:uid="{00000000-0005-0000-0000-000000010000}"/>
    <cellStyle name="—_Crib sheet_HKG_Shenhua-coal P&amp;L 2" xfId="258" xr:uid="{00000000-0005-0000-0000-000001010000}"/>
    <cellStyle name="—_Crib sheet_HKG_Shenhua-coal P&amp;L_ShenhuaPower(report tables)" xfId="259" xr:uid="{00000000-0005-0000-0000-000002010000}"/>
    <cellStyle name="—_Crib sheet_HKG_Shenhua-coal P&amp;L_ShenhuaPower(report tables) 2" xfId="260" xr:uid="{00000000-0005-0000-0000-000003010000}"/>
    <cellStyle name="—_Crib sheet_HKG_Shenhua-power" xfId="261" xr:uid="{00000000-0005-0000-0000-000004010000}"/>
    <cellStyle name="—_Crib sheet_HKG_Shenhua-power 2" xfId="262" xr:uid="{00000000-0005-0000-0000-000005010000}"/>
    <cellStyle name="—_Crib sheet_HKG_ShenhuaPower(report tables)" xfId="263" xr:uid="{00000000-0005-0000-0000-000006010000}"/>
    <cellStyle name="—_Crib sheet_HKG_ShenhuaPower(report tables) 2" xfId="264" xr:uid="{00000000-0005-0000-0000-000007010000}"/>
    <cellStyle name="—_Crib sheet_JiangxiCopperModel" xfId="265" xr:uid="{00000000-0005-0000-0000-000008010000}"/>
    <cellStyle name="—_Crib sheet_JiangxiCopperModel 2" xfId="266" xr:uid="{00000000-0005-0000-0000-000009010000}"/>
    <cellStyle name="—_Crib sheet_JiangxiCopperModel_Banpu_Charts" xfId="267" xr:uid="{00000000-0005-0000-0000-00000A010000}"/>
    <cellStyle name="—_Crib sheet_JiangxiCopperModel_Banpu_Charts 2" xfId="268" xr:uid="{00000000-0005-0000-0000-00000B010000}"/>
    <cellStyle name="—_Crib sheet_JiangxiCopperModel_ShenhuaPower(report tables)" xfId="269" xr:uid="{00000000-0005-0000-0000-00000C010000}"/>
    <cellStyle name="—_Crib sheet_JiangxiCopperModel_ShenhuaPower(report tables) 2" xfId="270" xr:uid="{00000000-0005-0000-0000-00000D010000}"/>
    <cellStyle name="—_Crib sheet_MaGangModel" xfId="271" xr:uid="{00000000-0005-0000-0000-00000E010000}"/>
    <cellStyle name="—_Crib sheet_MaGangModel 2" xfId="272" xr:uid="{00000000-0005-0000-0000-00000F010000}"/>
    <cellStyle name="—_Crib sheet_marketing charts" xfId="273" xr:uid="{00000000-0005-0000-0000-000010010000}"/>
    <cellStyle name="—_Crib sheet_marketing charts 2" xfId="274" xr:uid="{00000000-0005-0000-0000-000011010000}"/>
    <cellStyle name="—_Crib sheet_MERB" xfId="275" xr:uid="{00000000-0005-0000-0000-000012010000}"/>
    <cellStyle name="—_Crib sheet_MERB 2" xfId="276" xr:uid="{00000000-0005-0000-0000-000013010000}"/>
    <cellStyle name="—_Crib sheet_MERB_0405 Coal Trans" xfId="277" xr:uid="{00000000-0005-0000-0000-000014010000}"/>
    <cellStyle name="—_Crib sheet_MERB_0405 Coal Trans 2" xfId="278" xr:uid="{00000000-0005-0000-0000-000015010000}"/>
    <cellStyle name="—_Crib sheet_MERB_0405 Coal Trans_ferrous &amp; non-ferrous" xfId="279" xr:uid="{00000000-0005-0000-0000-000016010000}"/>
    <cellStyle name="—_Crib sheet_MERB_0405 Coal Trans_ferrous &amp; non-ferrous 2" xfId="280" xr:uid="{00000000-0005-0000-0000-000017010000}"/>
    <cellStyle name="—_Crib sheet_MERB_AngangModel" xfId="281" xr:uid="{00000000-0005-0000-0000-000018010000}"/>
    <cellStyle name="—_Crib sheet_MERB_AngangModel 2" xfId="282" xr:uid="{00000000-0005-0000-0000-000019010000}"/>
    <cellStyle name="—_Crib sheet_MERB_Banpu_Charts" xfId="283" xr:uid="{00000000-0005-0000-0000-00001A010000}"/>
    <cellStyle name="—_Crib sheet_MERB_Banpu_Charts 2" xfId="284" xr:uid="{00000000-0005-0000-0000-00001B010000}"/>
    <cellStyle name="—_Crib sheet_MERB_China steel sector initiation morning call handout Dec 10, 2004" xfId="285" xr:uid="{00000000-0005-0000-0000-00001C010000}"/>
    <cellStyle name="—_Crib sheet_MERB_CPI1" xfId="286" xr:uid="{00000000-0005-0000-0000-00001D010000}"/>
    <cellStyle name="—_Crib sheet_MERB_Delay Projects" xfId="287" xr:uid="{00000000-0005-0000-0000-00001E010000}"/>
    <cellStyle name="—_Crib sheet_MERB_Delay Projects 2" xfId="288" xr:uid="{00000000-0005-0000-0000-00001F010000}"/>
    <cellStyle name="—_Crib sheet_MERB_Delay Projects_Banpu_Charts" xfId="289" xr:uid="{00000000-0005-0000-0000-000020010000}"/>
    <cellStyle name="—_Crib sheet_MERB_Delay Projects_Banpu_Charts 2" xfId="290" xr:uid="{00000000-0005-0000-0000-000021010000}"/>
    <cellStyle name="—_Crib sheet_MERB_Delay Projects_ShenhuaPower(report tables)" xfId="291" xr:uid="{00000000-0005-0000-0000-000022010000}"/>
    <cellStyle name="—_Crib sheet_MERB_Delay Projects_ShenhuaPower(report tables) 2" xfId="292" xr:uid="{00000000-0005-0000-0000-000023010000}"/>
    <cellStyle name="—_Crib sheet_MERB_Delay Projects_ShenhuaPower(report tables)_ferrous &amp; non-ferrous" xfId="293" xr:uid="{00000000-0005-0000-0000-000024010000}"/>
    <cellStyle name="—_Crib sheet_MERB_Delay Projects_ShenhuaPower(report tables)_ferrous &amp; non-ferrous 2" xfId="294" xr:uid="{00000000-0005-0000-0000-000025010000}"/>
    <cellStyle name="—_Crib sheet_MERB_JiangxiCopperModel" xfId="295" xr:uid="{00000000-0005-0000-0000-000026010000}"/>
    <cellStyle name="—_Crib sheet_MERB_JiangxiCopperModel_Banpu_Charts" xfId="296" xr:uid="{00000000-0005-0000-0000-000027010000}"/>
    <cellStyle name="—_Crib sheet_MERB_JiangxiCopperModel_ShenhuaPower(report tables)" xfId="297" xr:uid="{00000000-0005-0000-0000-000028010000}"/>
    <cellStyle name="—_Crib sheet_MERB_MaGangModel" xfId="298" xr:uid="{00000000-0005-0000-0000-000029010000}"/>
    <cellStyle name="—_Crib sheet_MERB_MaGangModel 2" xfId="299" xr:uid="{00000000-0005-0000-0000-00002A010000}"/>
    <cellStyle name="—_Crib sheet_MERB_marketing charts" xfId="300" xr:uid="{00000000-0005-0000-0000-00002B010000}"/>
    <cellStyle name="—_Crib sheet_MERB_marketing charts 2" xfId="301" xr:uid="{00000000-0005-0000-0000-00002C010000}"/>
    <cellStyle name="—_Crib sheet_MERB_marketing charts_ferrous &amp; non-ferrous" xfId="302" xr:uid="{00000000-0005-0000-0000-00002D010000}"/>
    <cellStyle name="—_Crib sheet_MERB_marketing charts_ferrous &amp; non-ferrous 2" xfId="303" xr:uid="{00000000-0005-0000-0000-00002E010000}"/>
    <cellStyle name="—_Crib sheet_MERB_Model" xfId="304" xr:uid="{00000000-0005-0000-0000-00002F010000}"/>
    <cellStyle name="—_Crib sheet_MERB_Model 2" xfId="305" xr:uid="{00000000-0005-0000-0000-000030010000}"/>
    <cellStyle name="—_Crib sheet_MERB_Model_Banpu_Charts" xfId="306" xr:uid="{00000000-0005-0000-0000-000031010000}"/>
    <cellStyle name="—_Crib sheet_MERB_Model_Banpu_Charts 2" xfId="307" xr:uid="{00000000-0005-0000-0000-000032010000}"/>
    <cellStyle name="—_Crib sheet_MERB_Model_ShenhuaPower(report tables)" xfId="308" xr:uid="{00000000-0005-0000-0000-000033010000}"/>
    <cellStyle name="—_Crib sheet_MERB_Model_ShenhuaPower(report tables) 2" xfId="309" xr:uid="{00000000-0005-0000-0000-000034010000}"/>
    <cellStyle name="—_Crib sheet_MERB_Model_ShenhuaPower(report tables)_ferrous &amp; non-ferrous" xfId="310" xr:uid="{00000000-0005-0000-0000-000035010000}"/>
    <cellStyle name="—_Crib sheet_MERB_Model_ShenhuaPower(report tables)_ferrous &amp; non-ferrous 2" xfId="311" xr:uid="{00000000-0005-0000-0000-000036010000}"/>
    <cellStyle name="—_Crib sheet_MERB_Resources  valuation comp" xfId="312" xr:uid="{00000000-0005-0000-0000-000037010000}"/>
    <cellStyle name="—_Crib sheet_MERB_Resources  valuation comp_ShenhuaPower(report tables)" xfId="313" xr:uid="{00000000-0005-0000-0000-000038010000}"/>
    <cellStyle name="—_Crib sheet_MERB_Sheet1" xfId="314" xr:uid="{00000000-0005-0000-0000-000039010000}"/>
    <cellStyle name="—_Crib sheet_MERB_Sheet1_1" xfId="315" xr:uid="{00000000-0005-0000-0000-00003A010000}"/>
    <cellStyle name="—_Crib sheet_MERB_Sheet1_1 2" xfId="316" xr:uid="{00000000-0005-0000-0000-00003B010000}"/>
    <cellStyle name="—_Crib sheet_MERB_Sheet1_1_ferrous &amp; non-ferrous" xfId="317" xr:uid="{00000000-0005-0000-0000-00003C010000}"/>
    <cellStyle name="—_Crib sheet_MERB_Sheet1_1_ferrous &amp; non-ferrous 2" xfId="318" xr:uid="{00000000-0005-0000-0000-00003D010000}"/>
    <cellStyle name="—_Crib sheet_MERB_Shenhua-coal P&amp;L" xfId="319" xr:uid="{00000000-0005-0000-0000-00003E010000}"/>
    <cellStyle name="—_Crib sheet_MERB_Shenhua-coal P&amp;L 2" xfId="320" xr:uid="{00000000-0005-0000-0000-00003F010000}"/>
    <cellStyle name="—_Crib sheet_MERB_Shenhua-coal P&amp;L_ShenhuaPower(report tables)" xfId="321" xr:uid="{00000000-0005-0000-0000-000040010000}"/>
    <cellStyle name="—_Crib sheet_MERB_Shenhua-coal P&amp;L_ShenhuaPower(report tables) 2" xfId="322" xr:uid="{00000000-0005-0000-0000-000041010000}"/>
    <cellStyle name="—_Crib sheet_MERB_Shenhua-coal P&amp;L_ShenhuaPower(report tables)_ferrous &amp; non-ferrous" xfId="323" xr:uid="{00000000-0005-0000-0000-000042010000}"/>
    <cellStyle name="—_Crib sheet_MERB_Shenhua-coal P&amp;L_ShenhuaPower(report tables)_ferrous &amp; non-ferrous 2" xfId="324" xr:uid="{00000000-0005-0000-0000-000043010000}"/>
    <cellStyle name="—_Crib sheet_MERB_ShenhuaModel" xfId="325" xr:uid="{00000000-0005-0000-0000-000044010000}"/>
    <cellStyle name="—_Crib sheet_MERB_ShenhuaModel 2" xfId="326" xr:uid="{00000000-0005-0000-0000-000045010000}"/>
    <cellStyle name="—_Crib sheet_MERB_ShenhuaModel_ferrous &amp; non-ferrous" xfId="327" xr:uid="{00000000-0005-0000-0000-000046010000}"/>
    <cellStyle name="—_Crib sheet_MERB_ShenhuaModel_ferrous &amp; non-ferrous 2" xfId="328" xr:uid="{00000000-0005-0000-0000-000047010000}"/>
    <cellStyle name="—_Crib sheet_MERB_Shenhua-power" xfId="329" xr:uid="{00000000-0005-0000-0000-000048010000}"/>
    <cellStyle name="—_Crib sheet_MERB_ShenhuaPower(report tables)" xfId="330" xr:uid="{00000000-0005-0000-0000-000049010000}"/>
    <cellStyle name="—_Crib sheet_MERB_StandardPacificChenLei020806" xfId="331" xr:uid="{00000000-0005-0000-0000-00004A010000}"/>
    <cellStyle name="—_Crib sheet_MERB_StandardPacificChenLei020806 2" xfId="332" xr:uid="{00000000-0005-0000-0000-00004B010000}"/>
    <cellStyle name="—_Crib sheet_MERB_StandardPacificChenLei020806_ferrous &amp; non-ferrous" xfId="333" xr:uid="{00000000-0005-0000-0000-00004C010000}"/>
    <cellStyle name="—_Crib sheet_MERB_StandardPacificChenLei020806_ferrous &amp; non-ferrous 2" xfId="334" xr:uid="{00000000-0005-0000-0000-00004D010000}"/>
    <cellStyle name="—_Crib sheet_MERB_YanzhouCoalModel" xfId="335" xr:uid="{00000000-0005-0000-0000-00004E010000}"/>
    <cellStyle name="—_Crib sheet_MERB_YanzhouCoalModel 2" xfId="336" xr:uid="{00000000-0005-0000-0000-00004F010000}"/>
    <cellStyle name="—_Crib sheet_MERB_YanzhouCoalModel_Banpu_Charts" xfId="337" xr:uid="{00000000-0005-0000-0000-000050010000}"/>
    <cellStyle name="—_Crib sheet_MERB_YanzhouCoalModel_Banpu_Charts 2" xfId="338" xr:uid="{00000000-0005-0000-0000-000051010000}"/>
    <cellStyle name="—_Crib sheet_MERB_YanzhouCoalModel_ShenhuaPower(report tables)" xfId="339" xr:uid="{00000000-0005-0000-0000-000052010000}"/>
    <cellStyle name="—_Crib sheet_MERB_YanzhouCoalModel_ShenhuaPower(report tables) 2" xfId="340" xr:uid="{00000000-0005-0000-0000-000053010000}"/>
    <cellStyle name="—_Crib sheet_MERB_YanzhouCoalModel_ShenhuaPower(report tables)_ferrous &amp; non-ferrous" xfId="341" xr:uid="{00000000-0005-0000-0000-000054010000}"/>
    <cellStyle name="—_Crib sheet_MERB_YanzhouCoalModel_ShenhuaPower(report tables)_ferrous &amp; non-ferrous 2" xfId="342" xr:uid="{00000000-0005-0000-0000-000055010000}"/>
    <cellStyle name="—_Crib sheet_Model" xfId="343" xr:uid="{00000000-0005-0000-0000-000056010000}"/>
    <cellStyle name="—_Crib sheet_Model 2" xfId="344" xr:uid="{00000000-0005-0000-0000-000057010000}"/>
    <cellStyle name="—_Crib sheet_Model_Banpu_Charts" xfId="345" xr:uid="{00000000-0005-0000-0000-000058010000}"/>
    <cellStyle name="—_Crib sheet_Model_Banpu_Charts 2" xfId="346" xr:uid="{00000000-0005-0000-0000-000059010000}"/>
    <cellStyle name="—_Crib sheet_Model_ShenhuaPower(report tables)" xfId="347" xr:uid="{00000000-0005-0000-0000-00005A010000}"/>
    <cellStyle name="—_Crib sheet_Model_ShenhuaPower(report tables) 2" xfId="348" xr:uid="{00000000-0005-0000-0000-00005B010000}"/>
    <cellStyle name="—_Crib sheet_Resources  valuation comp" xfId="349" xr:uid="{00000000-0005-0000-0000-00005C010000}"/>
    <cellStyle name="—_Crib sheet_Resources  valuation comp 2" xfId="350" xr:uid="{00000000-0005-0000-0000-00005D010000}"/>
    <cellStyle name="—_Crib sheet_Resources  valuation comp_ShenhuaPower(report tables)" xfId="351" xr:uid="{00000000-0005-0000-0000-00005E010000}"/>
    <cellStyle name="—_Crib sheet_Resources  valuation comp_ShenhuaPower(report tables) 2" xfId="352" xr:uid="{00000000-0005-0000-0000-00005F010000}"/>
    <cellStyle name="—_Crib sheet_Sheet1" xfId="353" xr:uid="{00000000-0005-0000-0000-000060010000}"/>
    <cellStyle name="—_Crib sheet_Sheet1 2" xfId="354" xr:uid="{00000000-0005-0000-0000-000061010000}"/>
    <cellStyle name="—_Crib sheet_Sheet1_1" xfId="355" xr:uid="{00000000-0005-0000-0000-000062010000}"/>
    <cellStyle name="—_Crib sheet_Sheet1_1 2" xfId="356" xr:uid="{00000000-0005-0000-0000-000063010000}"/>
    <cellStyle name="—_Crib sheet_Shenhua-coal P&amp;L" xfId="357" xr:uid="{00000000-0005-0000-0000-000064010000}"/>
    <cellStyle name="—_Crib sheet_Shenhua-coal P&amp;L 2" xfId="358" xr:uid="{00000000-0005-0000-0000-000065010000}"/>
    <cellStyle name="—_Crib sheet_Shenhua-coal P&amp;L_ShenhuaPower(report tables)" xfId="359" xr:uid="{00000000-0005-0000-0000-000066010000}"/>
    <cellStyle name="—_Crib sheet_Shenhua-coal P&amp;L_ShenhuaPower(report tables) 2" xfId="360" xr:uid="{00000000-0005-0000-0000-000067010000}"/>
    <cellStyle name="—_Crib sheet_ShenhuaModel" xfId="361" xr:uid="{00000000-0005-0000-0000-000068010000}"/>
    <cellStyle name="—_Crib sheet_ShenhuaModel 2" xfId="362" xr:uid="{00000000-0005-0000-0000-000069010000}"/>
    <cellStyle name="—_Crib sheet_Shenhua-power" xfId="363" xr:uid="{00000000-0005-0000-0000-00006A010000}"/>
    <cellStyle name="—_Crib sheet_Shenhua-power 2" xfId="364" xr:uid="{00000000-0005-0000-0000-00006B010000}"/>
    <cellStyle name="—_Crib sheet_ShenhuaPower(report tables)" xfId="365" xr:uid="{00000000-0005-0000-0000-00006C010000}"/>
    <cellStyle name="—_Crib sheet_ShenhuaPower(report tables) 2" xfId="366" xr:uid="{00000000-0005-0000-0000-00006D010000}"/>
    <cellStyle name="—_Crib sheet_StandardPacificChenLei020806" xfId="367" xr:uid="{00000000-0005-0000-0000-00006E010000}"/>
    <cellStyle name="—_Crib sheet_StandardPacificChenLei020806 2" xfId="368" xr:uid="{00000000-0005-0000-0000-00006F010000}"/>
    <cellStyle name="—_Crib sheet_Valuation (2)" xfId="369" xr:uid="{00000000-0005-0000-0000-000070010000}"/>
    <cellStyle name="—_Crib sheet_Valuation (2) 2" xfId="370" xr:uid="{00000000-0005-0000-0000-000071010000}"/>
    <cellStyle name="—_Crib sheet_Valuation (2)_Banpu_Charts" xfId="371" xr:uid="{00000000-0005-0000-0000-000072010000}"/>
    <cellStyle name="—_Crib sheet_Valuation (2)_Banpu_Charts 2" xfId="372" xr:uid="{00000000-0005-0000-0000-000073010000}"/>
    <cellStyle name="—_Crib sheet_Valuation (2)_CPI1" xfId="373" xr:uid="{00000000-0005-0000-0000-000074010000}"/>
    <cellStyle name="—_Crib sheet_Valuation (2)_CPI1 2" xfId="374" xr:uid="{00000000-0005-0000-0000-000075010000}"/>
    <cellStyle name="—_Crib sheet_Valuation (2)_Sheet1" xfId="375" xr:uid="{00000000-0005-0000-0000-000076010000}"/>
    <cellStyle name="—_Crib sheet_Valuation (2)_Sheet1 2" xfId="376" xr:uid="{00000000-0005-0000-0000-000077010000}"/>
    <cellStyle name="—_Crib sheet_Valuation (2)_Shenhua-coal P&amp;L" xfId="377" xr:uid="{00000000-0005-0000-0000-000078010000}"/>
    <cellStyle name="—_Crib sheet_Valuation (2)_Shenhua-coal P&amp;L 2" xfId="378" xr:uid="{00000000-0005-0000-0000-000079010000}"/>
    <cellStyle name="—_Crib sheet_Valuation (2)_Shenhua-coal P&amp;L_ShenhuaPower(report tables)" xfId="379" xr:uid="{00000000-0005-0000-0000-00007A010000}"/>
    <cellStyle name="—_Crib sheet_Valuation (2)_Shenhua-coal P&amp;L_ShenhuaPower(report tables) 2" xfId="380" xr:uid="{00000000-0005-0000-0000-00007B010000}"/>
    <cellStyle name="—_Crib sheet_Valuation (2)_Shenhua-power" xfId="381" xr:uid="{00000000-0005-0000-0000-00007C010000}"/>
    <cellStyle name="—_Crib sheet_Valuation (2)_Shenhua-power 2" xfId="382" xr:uid="{00000000-0005-0000-0000-00007D010000}"/>
    <cellStyle name="—_Crib sheet_Valuation (2)_ShenhuaPower(report tables)" xfId="383" xr:uid="{00000000-0005-0000-0000-00007E010000}"/>
    <cellStyle name="—_Crib sheet_Valuation (2)_ShenhuaPower(report tables) 2" xfId="384" xr:uid="{00000000-0005-0000-0000-00007F010000}"/>
    <cellStyle name="—_Crib sheet_YanzhouCoalModel" xfId="385" xr:uid="{00000000-0005-0000-0000-000080010000}"/>
    <cellStyle name="—_Crib sheet_YanzhouCoalModel 2" xfId="386" xr:uid="{00000000-0005-0000-0000-000081010000}"/>
    <cellStyle name="—_Crib sheet_YanzhouCoalModel_Banpu_Charts" xfId="387" xr:uid="{00000000-0005-0000-0000-000082010000}"/>
    <cellStyle name="—_Crib sheet_YanzhouCoalModel_Banpu_Charts 2" xfId="388" xr:uid="{00000000-0005-0000-0000-000083010000}"/>
    <cellStyle name="—_Crib sheet_YanzhouCoalModel_ShenhuaPower(report tables)" xfId="389" xr:uid="{00000000-0005-0000-0000-000084010000}"/>
    <cellStyle name="—_Crib sheet_YanzhouCoalModel_ShenhuaPower(report tables) 2" xfId="390" xr:uid="{00000000-0005-0000-0000-000085010000}"/>
    <cellStyle name="—_CSC PBV data" xfId="391" xr:uid="{00000000-0005-0000-0000-000086010000}"/>
    <cellStyle name="—_CSC PBV data 2" xfId="392" xr:uid="{00000000-0005-0000-0000-000087010000}"/>
    <cellStyle name="_CSN_GS" xfId="393" xr:uid="{00000000-0005-0000-0000-000088010000}"/>
    <cellStyle name="_CSN_GS 2" xfId="394" xr:uid="{00000000-0005-0000-0000-000089010000}"/>
    <cellStyle name="_CSN_GS 2 2" xfId="395" xr:uid="{00000000-0005-0000-0000-00008A010000}"/>
    <cellStyle name="_CSN_upgrade_Jan06" xfId="396" xr:uid="{00000000-0005-0000-0000-00008B010000}"/>
    <cellStyle name="_CSN_upgrade_Jan06 2" xfId="397" xr:uid="{00000000-0005-0000-0000-00008C010000}"/>
    <cellStyle name="_CSN_upgrade_Jan06 2 2" xfId="398" xr:uid="{00000000-0005-0000-0000-00008D010000}"/>
    <cellStyle name="_Currency" xfId="399" xr:uid="{00000000-0005-0000-0000-00008E010000}"/>
    <cellStyle name="_Currency 2" xfId="400" xr:uid="{00000000-0005-0000-0000-00008F010000}"/>
    <cellStyle name="_Currency 2 2" xfId="401" xr:uid="{00000000-0005-0000-0000-000090010000}"/>
    <cellStyle name="_CurrencySpace" xfId="402" xr:uid="{00000000-0005-0000-0000-000091010000}"/>
    <cellStyle name="_CurrencySpace 2" xfId="403" xr:uid="{00000000-0005-0000-0000-000092010000}"/>
    <cellStyle name="_CurrencySpace 2 2" xfId="404" xr:uid="{00000000-0005-0000-0000-000093010000}"/>
    <cellStyle name="_DCF" xfId="405" xr:uid="{00000000-0005-0000-0000-000094010000}"/>
    <cellStyle name="_DCF 2" xfId="406" xr:uid="{00000000-0005-0000-0000-000095010000}"/>
    <cellStyle name="_DCF 2 2" xfId="407" xr:uid="{00000000-0005-0000-0000-000096010000}"/>
    <cellStyle name="—_DCF ANALYSIS" xfId="408" xr:uid="{00000000-0005-0000-0000-000097010000}"/>
    <cellStyle name="—_DCF ANALYSIS 2" xfId="409" xr:uid="{00000000-0005-0000-0000-000098010000}"/>
    <cellStyle name="—_DCF ANALYSIS_0405 Coal Trans" xfId="410" xr:uid="{00000000-0005-0000-0000-000099010000}"/>
    <cellStyle name="—_DCF ANALYSIS_0405 Coal Trans 2" xfId="411" xr:uid="{00000000-0005-0000-0000-00009A010000}"/>
    <cellStyle name="—_DCF ANALYSIS_0405 Coal Trans_ferrous &amp; non-ferrous" xfId="412" xr:uid="{00000000-0005-0000-0000-00009B010000}"/>
    <cellStyle name="—_DCF ANALYSIS_0405 Coal Trans_ferrous &amp; non-ferrous 2" xfId="413" xr:uid="{00000000-0005-0000-0000-00009C010000}"/>
    <cellStyle name="—_DCF ANALYSIS_AngangModel" xfId="414" xr:uid="{00000000-0005-0000-0000-00009D010000}"/>
    <cellStyle name="—_DCF ANALYSIS_AngangModel 2" xfId="415" xr:uid="{00000000-0005-0000-0000-00009E010000}"/>
    <cellStyle name="—_DCF ANALYSIS_Banpu_Charts" xfId="416" xr:uid="{00000000-0005-0000-0000-00009F010000}"/>
    <cellStyle name="—_DCF ANALYSIS_Banpu_Charts 2" xfId="417" xr:uid="{00000000-0005-0000-0000-0000A0010000}"/>
    <cellStyle name="—_DCF ANALYSIS_China steel sector initiation morning call handout Dec 10, 2004" xfId="418" xr:uid="{00000000-0005-0000-0000-0000A1010000}"/>
    <cellStyle name="—_DCF ANALYSIS_CPI1" xfId="419" xr:uid="{00000000-0005-0000-0000-0000A2010000}"/>
    <cellStyle name="—_DCF ANALYSIS_Delay Projects" xfId="420" xr:uid="{00000000-0005-0000-0000-0000A3010000}"/>
    <cellStyle name="—_DCF ANALYSIS_Delay Projects 2" xfId="421" xr:uid="{00000000-0005-0000-0000-0000A4010000}"/>
    <cellStyle name="—_DCF ANALYSIS_Delay Projects_Banpu_Charts" xfId="422" xr:uid="{00000000-0005-0000-0000-0000A5010000}"/>
    <cellStyle name="—_DCF ANALYSIS_Delay Projects_Banpu_Charts 2" xfId="423" xr:uid="{00000000-0005-0000-0000-0000A6010000}"/>
    <cellStyle name="—_DCF ANALYSIS_Delay Projects_ShenhuaPower(report tables)" xfId="424" xr:uid="{00000000-0005-0000-0000-0000A7010000}"/>
    <cellStyle name="—_DCF ANALYSIS_Delay Projects_ShenhuaPower(report tables) 2" xfId="425" xr:uid="{00000000-0005-0000-0000-0000A8010000}"/>
    <cellStyle name="—_DCF ANALYSIS_Delay Projects_ShenhuaPower(report tables)_ferrous &amp; non-ferrous" xfId="426" xr:uid="{00000000-0005-0000-0000-0000A9010000}"/>
    <cellStyle name="—_DCF ANALYSIS_Delay Projects_ShenhuaPower(report tables)_ferrous &amp; non-ferrous 2" xfId="427" xr:uid="{00000000-0005-0000-0000-0000AA010000}"/>
    <cellStyle name="—_DCF ANALYSIS_JiangxiCopperModel" xfId="428" xr:uid="{00000000-0005-0000-0000-0000AB010000}"/>
    <cellStyle name="—_DCF ANALYSIS_JiangxiCopperModel_Banpu_Charts" xfId="429" xr:uid="{00000000-0005-0000-0000-0000AC010000}"/>
    <cellStyle name="—_DCF ANALYSIS_JiangxiCopperModel_ShenhuaPower(report tables)" xfId="430" xr:uid="{00000000-0005-0000-0000-0000AD010000}"/>
    <cellStyle name="—_DCF ANALYSIS_MaGangModel" xfId="431" xr:uid="{00000000-0005-0000-0000-0000AE010000}"/>
    <cellStyle name="—_DCF ANALYSIS_MaGangModel 2" xfId="432" xr:uid="{00000000-0005-0000-0000-0000AF010000}"/>
    <cellStyle name="—_DCF ANALYSIS_marketing charts" xfId="433" xr:uid="{00000000-0005-0000-0000-0000B0010000}"/>
    <cellStyle name="—_DCF ANALYSIS_marketing charts 2" xfId="434" xr:uid="{00000000-0005-0000-0000-0000B1010000}"/>
    <cellStyle name="—_DCF ANALYSIS_marketing charts_ferrous &amp; non-ferrous" xfId="435" xr:uid="{00000000-0005-0000-0000-0000B2010000}"/>
    <cellStyle name="—_DCF ANALYSIS_marketing charts_ferrous &amp; non-ferrous 2" xfId="436" xr:uid="{00000000-0005-0000-0000-0000B3010000}"/>
    <cellStyle name="—_DCF ANALYSIS_Model" xfId="437" xr:uid="{00000000-0005-0000-0000-0000B4010000}"/>
    <cellStyle name="—_DCF ANALYSIS_Model 2" xfId="438" xr:uid="{00000000-0005-0000-0000-0000B5010000}"/>
    <cellStyle name="—_DCF ANALYSIS_Model_Banpu_Charts" xfId="439" xr:uid="{00000000-0005-0000-0000-0000B6010000}"/>
    <cellStyle name="—_DCF ANALYSIS_Model_Banpu_Charts 2" xfId="440" xr:uid="{00000000-0005-0000-0000-0000B7010000}"/>
    <cellStyle name="—_DCF ANALYSIS_Model_ShenhuaPower(report tables)" xfId="441" xr:uid="{00000000-0005-0000-0000-0000B8010000}"/>
    <cellStyle name="—_DCF ANALYSIS_Model_ShenhuaPower(report tables) 2" xfId="442" xr:uid="{00000000-0005-0000-0000-0000B9010000}"/>
    <cellStyle name="—_DCF ANALYSIS_Model_ShenhuaPower(report tables)_ferrous &amp; non-ferrous" xfId="443" xr:uid="{00000000-0005-0000-0000-0000BA010000}"/>
    <cellStyle name="—_DCF ANALYSIS_Model_ShenhuaPower(report tables)_ferrous &amp; non-ferrous 2" xfId="444" xr:uid="{00000000-0005-0000-0000-0000BB010000}"/>
    <cellStyle name="—_DCF ANALYSIS_Resources  valuation comp" xfId="445" xr:uid="{00000000-0005-0000-0000-0000BC010000}"/>
    <cellStyle name="—_DCF ANALYSIS_Resources  valuation comp_ShenhuaPower(report tables)" xfId="446" xr:uid="{00000000-0005-0000-0000-0000BD010000}"/>
    <cellStyle name="—_DCF ANALYSIS_Sheet1" xfId="447" xr:uid="{00000000-0005-0000-0000-0000BE010000}"/>
    <cellStyle name="—_DCF ANALYSIS_Sheet1_1" xfId="448" xr:uid="{00000000-0005-0000-0000-0000BF010000}"/>
    <cellStyle name="—_DCF ANALYSIS_Sheet1_1 2" xfId="449" xr:uid="{00000000-0005-0000-0000-0000C0010000}"/>
    <cellStyle name="—_DCF ANALYSIS_Sheet1_1_ferrous &amp; non-ferrous" xfId="450" xr:uid="{00000000-0005-0000-0000-0000C1010000}"/>
    <cellStyle name="—_DCF ANALYSIS_Sheet1_1_ferrous &amp; non-ferrous 2" xfId="451" xr:uid="{00000000-0005-0000-0000-0000C2010000}"/>
    <cellStyle name="—_DCF ANALYSIS_Shenhua-coal P&amp;L" xfId="452" xr:uid="{00000000-0005-0000-0000-0000C3010000}"/>
    <cellStyle name="—_DCF ANALYSIS_Shenhua-coal P&amp;L 2" xfId="453" xr:uid="{00000000-0005-0000-0000-0000C4010000}"/>
    <cellStyle name="—_DCF ANALYSIS_Shenhua-coal P&amp;L_ShenhuaPower(report tables)" xfId="454" xr:uid="{00000000-0005-0000-0000-0000C5010000}"/>
    <cellStyle name="—_DCF ANALYSIS_Shenhua-coal P&amp;L_ShenhuaPower(report tables) 2" xfId="455" xr:uid="{00000000-0005-0000-0000-0000C6010000}"/>
    <cellStyle name="—_DCF ANALYSIS_Shenhua-coal P&amp;L_ShenhuaPower(report tables)_ferrous &amp; non-ferrous" xfId="456" xr:uid="{00000000-0005-0000-0000-0000C7010000}"/>
    <cellStyle name="—_DCF ANALYSIS_Shenhua-coal P&amp;L_ShenhuaPower(report tables)_ferrous &amp; non-ferrous 2" xfId="457" xr:uid="{00000000-0005-0000-0000-0000C8010000}"/>
    <cellStyle name="—_DCF ANALYSIS_ShenhuaModel" xfId="458" xr:uid="{00000000-0005-0000-0000-0000C9010000}"/>
    <cellStyle name="—_DCF ANALYSIS_ShenhuaModel 2" xfId="459" xr:uid="{00000000-0005-0000-0000-0000CA010000}"/>
    <cellStyle name="—_DCF ANALYSIS_ShenhuaModel_ferrous &amp; non-ferrous" xfId="460" xr:uid="{00000000-0005-0000-0000-0000CB010000}"/>
    <cellStyle name="—_DCF ANALYSIS_ShenhuaModel_ferrous &amp; non-ferrous 2" xfId="461" xr:uid="{00000000-0005-0000-0000-0000CC010000}"/>
    <cellStyle name="—_DCF ANALYSIS_Shenhua-power" xfId="462" xr:uid="{00000000-0005-0000-0000-0000CD010000}"/>
    <cellStyle name="—_DCF ANALYSIS_ShenhuaPower(report tables)" xfId="463" xr:uid="{00000000-0005-0000-0000-0000CE010000}"/>
    <cellStyle name="—_DCF ANALYSIS_StandardPacificChenLei020806" xfId="464" xr:uid="{00000000-0005-0000-0000-0000CF010000}"/>
    <cellStyle name="—_DCF ANALYSIS_StandardPacificChenLei020806 2" xfId="465" xr:uid="{00000000-0005-0000-0000-0000D0010000}"/>
    <cellStyle name="—_DCF ANALYSIS_StandardPacificChenLei020806_ferrous &amp; non-ferrous" xfId="466" xr:uid="{00000000-0005-0000-0000-0000D1010000}"/>
    <cellStyle name="—_DCF ANALYSIS_StandardPacificChenLei020806_ferrous &amp; non-ferrous 2" xfId="467" xr:uid="{00000000-0005-0000-0000-0000D2010000}"/>
    <cellStyle name="—_DCF ANALYSIS_YanzhouCoalModel" xfId="468" xr:uid="{00000000-0005-0000-0000-0000D3010000}"/>
    <cellStyle name="—_DCF ANALYSIS_YanzhouCoalModel 2" xfId="469" xr:uid="{00000000-0005-0000-0000-0000D4010000}"/>
    <cellStyle name="—_DCF ANALYSIS_YanzhouCoalModel_Banpu_Charts" xfId="470" xr:uid="{00000000-0005-0000-0000-0000D5010000}"/>
    <cellStyle name="—_DCF ANALYSIS_YanzhouCoalModel_Banpu_Charts 2" xfId="471" xr:uid="{00000000-0005-0000-0000-0000D6010000}"/>
    <cellStyle name="—_DCF ANALYSIS_YanzhouCoalModel_ShenhuaPower(report tables)" xfId="472" xr:uid="{00000000-0005-0000-0000-0000D7010000}"/>
    <cellStyle name="—_DCF ANALYSIS_YanzhouCoalModel_ShenhuaPower(report tables) 2" xfId="473" xr:uid="{00000000-0005-0000-0000-0000D8010000}"/>
    <cellStyle name="—_DCF ANALYSIS_YanzhouCoalModel_ShenhuaPower(report tables)_ferrous &amp; non-ferrous" xfId="474" xr:uid="{00000000-0005-0000-0000-0000D9010000}"/>
    <cellStyle name="—_DCF ANALYSIS_YanzhouCoalModel_ShenhuaPower(report tables)_ferrous &amp; non-ferrous 2" xfId="475" xr:uid="{00000000-0005-0000-0000-0000DA010000}"/>
    <cellStyle name="—_Delay Projects" xfId="476" xr:uid="{00000000-0005-0000-0000-0000DB010000}"/>
    <cellStyle name="—_Delay Projects 2" xfId="477" xr:uid="{00000000-0005-0000-0000-0000DC010000}"/>
    <cellStyle name="—_Delay Projects_ferrous &amp; non-ferrous" xfId="478" xr:uid="{00000000-0005-0000-0000-0000DD010000}"/>
    <cellStyle name="—_Delay Projects_ferrous &amp; non-ferrous 2" xfId="479" xr:uid="{00000000-0005-0000-0000-0000DE010000}"/>
    <cellStyle name="—_EM_CMHKconsolidatednew_WIP.xls Chart 1" xfId="480" xr:uid="{00000000-0005-0000-0000-0000DF010000}"/>
    <cellStyle name="—_EM_CMHKconsolidatednew_WIP.xls Chart 1_Banpu_Charts" xfId="481" xr:uid="{00000000-0005-0000-0000-0000E0010000}"/>
    <cellStyle name="—_EM_CMHKconsolidatednew_WIP.xls Chart 1_Book8" xfId="482" xr:uid="{00000000-0005-0000-0000-0000E1010000}"/>
    <cellStyle name="—_EM_CMHKconsolidatednew_WIP.xls Chart 1_Book8_Banpu_Charts" xfId="483" xr:uid="{00000000-0005-0000-0000-0000E2010000}"/>
    <cellStyle name="—_EM_CMHKconsolidatednew_WIP.xls Chart 1_Book8_ShenhuaPower(report tables)" xfId="484" xr:uid="{00000000-0005-0000-0000-0000E3010000}"/>
    <cellStyle name="—_EM_CMHKconsolidatednew_WIP.xls Chart 1_EM-LGT_Published" xfId="485" xr:uid="{00000000-0005-0000-0000-0000E4010000}"/>
    <cellStyle name="—_EM_CMHKconsolidatednew_WIP.xls Chart 1_EM-LGT_Published_Banpu_Charts" xfId="486" xr:uid="{00000000-0005-0000-0000-0000E5010000}"/>
    <cellStyle name="—_EM_CMHKconsolidatednew_WIP.xls Chart 1_EM-LGT_Published_ShenhuaPower(report tables)" xfId="487" xr:uid="{00000000-0005-0000-0000-0000E6010000}"/>
    <cellStyle name="—_EM_CMHKconsolidatednew_WIP.xls Chart 1_ShenhuaPower(report tables)" xfId="488" xr:uid="{00000000-0005-0000-0000-0000E7010000}"/>
    <cellStyle name="—_EM_CMHKconsolidatednew_WIP.xls Chart 1_Telecom quarterly_final" xfId="489" xr:uid="{00000000-0005-0000-0000-0000E8010000}"/>
    <cellStyle name="—_EM_CMHKconsolidatednew_WIP.xls Chart 1_Telecom quarterly_final_Banpu_Charts" xfId="490" xr:uid="{00000000-0005-0000-0000-0000E9010000}"/>
    <cellStyle name="—_EM_CMHKconsolidatednew_WIP.xls Chart 1_Telecom quarterly_final_Book8" xfId="491" xr:uid="{00000000-0005-0000-0000-0000EA010000}"/>
    <cellStyle name="—_EM_CMHKconsolidatednew_WIP.xls Chart 1_Telecom quarterly_final_Book8_Banpu_Charts" xfId="492" xr:uid="{00000000-0005-0000-0000-0000EB010000}"/>
    <cellStyle name="—_EM_CMHKconsolidatednew_WIP.xls Chart 1_Telecom quarterly_final_Book8_ShenhuaPower(report tables)" xfId="493" xr:uid="{00000000-0005-0000-0000-0000EC010000}"/>
    <cellStyle name="—_EM_CMHKconsolidatednew_WIP.xls Chart 1_Telecom quarterly_final_EM-LGT_Published" xfId="494" xr:uid="{00000000-0005-0000-0000-0000ED010000}"/>
    <cellStyle name="—_EM_CMHKconsolidatednew_WIP.xls Chart 1_Telecom quarterly_final_EM-LGT_Published_Banpu_Charts" xfId="495" xr:uid="{00000000-0005-0000-0000-0000EE010000}"/>
    <cellStyle name="—_EM_CMHKconsolidatednew_WIP.xls Chart 1_Telecom quarterly_final_EM-LGT_Published_ShenhuaPower(report tables)" xfId="496" xr:uid="{00000000-0005-0000-0000-0000EF010000}"/>
    <cellStyle name="—_EM_CMHKconsolidatednew_WIP.xls Chart 1_Telecom quarterly_final_ShenhuaPower(report tables)" xfId="497" xr:uid="{00000000-0005-0000-0000-0000F0010000}"/>
    <cellStyle name="—_EM-KT.xls Chart 1" xfId="498" xr:uid="{00000000-0005-0000-0000-0000F1010000}"/>
    <cellStyle name="—_EM-KT.xls Chart 1 2" xfId="499" xr:uid="{00000000-0005-0000-0000-0000F2010000}"/>
    <cellStyle name="—_EM-KT.xls Chart 1_Banpu_Charts" xfId="500" xr:uid="{00000000-0005-0000-0000-0000F3010000}"/>
    <cellStyle name="—_EM-KT.xls Chart 1_Banpu_Charts 2" xfId="501" xr:uid="{00000000-0005-0000-0000-0000F4010000}"/>
    <cellStyle name="—_EM-KT.xls Chart 1_ShenhuaPower(report tables)" xfId="502" xr:uid="{00000000-0005-0000-0000-0000F5010000}"/>
    <cellStyle name="—_EM-KT.xls Chart 1_ShenhuaPower(report tables) 2" xfId="503" xr:uid="{00000000-0005-0000-0000-0000F6010000}"/>
    <cellStyle name="—_EM-KT.xls Chart 1_ShenhuaPower(report tables)_ferrous &amp; non-ferrous" xfId="504" xr:uid="{00000000-0005-0000-0000-0000F7010000}"/>
    <cellStyle name="—_EM-KT.xls Chart 1_ShenhuaPower(report tables)_ferrous &amp; non-ferrous 2" xfId="505" xr:uid="{00000000-0005-0000-0000-0000F8010000}"/>
    <cellStyle name="—_EM-KT.xls Chart 2" xfId="506" xr:uid="{00000000-0005-0000-0000-0000F9010000}"/>
    <cellStyle name="—_EM-KT.xls Chart 2 2" xfId="507" xr:uid="{00000000-0005-0000-0000-0000FA010000}"/>
    <cellStyle name="—_EM-KT.xls Chart 2_Banpu_Charts" xfId="508" xr:uid="{00000000-0005-0000-0000-0000FB010000}"/>
    <cellStyle name="—_EM-KT.xls Chart 2_Banpu_Charts 2" xfId="509" xr:uid="{00000000-0005-0000-0000-0000FC010000}"/>
    <cellStyle name="—_EM-KT.xls Chart 2_ShenhuaPower(report tables)" xfId="510" xr:uid="{00000000-0005-0000-0000-0000FD010000}"/>
    <cellStyle name="—_EM-KT.xls Chart 2_ShenhuaPower(report tables) 2" xfId="511" xr:uid="{00000000-0005-0000-0000-0000FE010000}"/>
    <cellStyle name="—_EM-KT.xls Chart 2_ShenhuaPower(report tables)_ferrous &amp; non-ferrous" xfId="512" xr:uid="{00000000-0005-0000-0000-0000FF010000}"/>
    <cellStyle name="—_EM-KT.xls Chart 2_ShenhuaPower(report tables)_ferrous &amp; non-ferrous 2" xfId="513" xr:uid="{00000000-0005-0000-0000-000000020000}"/>
    <cellStyle name="—_EM-KT.xls Chart 3" xfId="514" xr:uid="{00000000-0005-0000-0000-000001020000}"/>
    <cellStyle name="—_EM-KT.xls Chart 3 2" xfId="515" xr:uid="{00000000-0005-0000-0000-000002020000}"/>
    <cellStyle name="—_EM-KT.xls Chart 3_Banpu_Charts" xfId="516" xr:uid="{00000000-0005-0000-0000-000003020000}"/>
    <cellStyle name="—_EM-KT.xls Chart 3_Banpu_Charts 2" xfId="517" xr:uid="{00000000-0005-0000-0000-000004020000}"/>
    <cellStyle name="—_EM-KT.xls Chart 3_ShenhuaPower(report tables)" xfId="518" xr:uid="{00000000-0005-0000-0000-000005020000}"/>
    <cellStyle name="—_EM-KT.xls Chart 3_ShenhuaPower(report tables) 2" xfId="519" xr:uid="{00000000-0005-0000-0000-000006020000}"/>
    <cellStyle name="—_EM-KT.xls Chart 3_ShenhuaPower(report tables)_ferrous &amp; non-ferrous" xfId="520" xr:uid="{00000000-0005-0000-0000-000007020000}"/>
    <cellStyle name="—_EM-KT.xls Chart 3_ShenhuaPower(report tables)_ferrous &amp; non-ferrous 2" xfId="521" xr:uid="{00000000-0005-0000-0000-000008020000}"/>
    <cellStyle name="—_EM-KTnew" xfId="522" xr:uid="{00000000-0005-0000-0000-000009020000}"/>
    <cellStyle name="—_EM-KTnew 2" xfId="523" xr:uid="{00000000-0005-0000-0000-00000A020000}"/>
    <cellStyle name="—_EM-KTnew_Banpu_Charts" xfId="524" xr:uid="{00000000-0005-0000-0000-00000B020000}"/>
    <cellStyle name="—_EM-KTnew_Banpu_Charts 2" xfId="525" xr:uid="{00000000-0005-0000-0000-00000C020000}"/>
    <cellStyle name="—_EM-KTnew_ShenhuaPower(report tables)" xfId="526" xr:uid="{00000000-0005-0000-0000-00000D020000}"/>
    <cellStyle name="—_EM-KTnew_ShenhuaPower(report tables) 2" xfId="527" xr:uid="{00000000-0005-0000-0000-00000E020000}"/>
    <cellStyle name="—_EM-KTnew_ShenhuaPower(report tables)_ferrous &amp; non-ferrous" xfId="528" xr:uid="{00000000-0005-0000-0000-00000F020000}"/>
    <cellStyle name="—_EM-KTnew_ShenhuaPower(report tables)_ferrous &amp; non-ferrous 2" xfId="529" xr:uid="{00000000-0005-0000-0000-000010020000}"/>
    <cellStyle name="—_EM-PLDT" xfId="530" xr:uid="{00000000-0005-0000-0000-000011020000}"/>
    <cellStyle name="—_EM-PLDT 2" xfId="531" xr:uid="{00000000-0005-0000-0000-000012020000}"/>
    <cellStyle name="—_EM-PLDT_Banpu_Charts" xfId="532" xr:uid="{00000000-0005-0000-0000-000013020000}"/>
    <cellStyle name="—_EM-PLDT_Banpu_Charts 2" xfId="533" xr:uid="{00000000-0005-0000-0000-000014020000}"/>
    <cellStyle name="—_EM-PLDT_ShenhuaPower(report tables)" xfId="534" xr:uid="{00000000-0005-0000-0000-000015020000}"/>
    <cellStyle name="—_EM-PLDT_ShenhuaPower(report tables) 2" xfId="535" xr:uid="{00000000-0005-0000-0000-000016020000}"/>
    <cellStyle name="—_EM-PLDT_ShenhuaPower(report tables)_ferrous &amp; non-ferrous" xfId="536" xr:uid="{00000000-0005-0000-0000-000017020000}"/>
    <cellStyle name="—_EM-PLDT_ShenhuaPower(report tables)_ferrous &amp; non-ferrous 2" xfId="537" xr:uid="{00000000-0005-0000-0000-000018020000}"/>
    <cellStyle name="—_EM-SKTelecom_old" xfId="538" xr:uid="{00000000-0005-0000-0000-000019020000}"/>
    <cellStyle name="—_EM-SKTelecom_old 2" xfId="539" xr:uid="{00000000-0005-0000-0000-00001A020000}"/>
    <cellStyle name="—_EM-SKTelecom_old_Banpu_Charts" xfId="540" xr:uid="{00000000-0005-0000-0000-00001B020000}"/>
    <cellStyle name="—_EM-SKTelecom_old_Banpu_Charts 2" xfId="541" xr:uid="{00000000-0005-0000-0000-00001C020000}"/>
    <cellStyle name="—_EM-SKTelecom_old_Book7" xfId="542" xr:uid="{00000000-0005-0000-0000-00001D020000}"/>
    <cellStyle name="—_EM-SKTelecom_old_Book7 2" xfId="543" xr:uid="{00000000-0005-0000-0000-00001E020000}"/>
    <cellStyle name="—_EM-SKTelecom_old_Book7_Banpu_Charts" xfId="544" xr:uid="{00000000-0005-0000-0000-00001F020000}"/>
    <cellStyle name="—_EM-SKTelecom_old_Book7_Banpu_Charts 2" xfId="545" xr:uid="{00000000-0005-0000-0000-000020020000}"/>
    <cellStyle name="—_EM-SKTelecom_old_Book7_ShenhuaPower(report tables)" xfId="546" xr:uid="{00000000-0005-0000-0000-000021020000}"/>
    <cellStyle name="—_EM-SKTelecom_old_Book7_ShenhuaPower(report tables) 2" xfId="547" xr:uid="{00000000-0005-0000-0000-000022020000}"/>
    <cellStyle name="—_EM-SKTelecom_old_Book7_ShenhuaPower(report tables)_ferrous &amp; non-ferrous" xfId="548" xr:uid="{00000000-0005-0000-0000-000023020000}"/>
    <cellStyle name="—_EM-SKTelecom_old_Book7_ShenhuaPower(report tables)_ferrous &amp; non-ferrous 2" xfId="549" xr:uid="{00000000-0005-0000-0000-000024020000}"/>
    <cellStyle name="—_EM-SKTelecom_old_EM-KT.xls Chart 1" xfId="550" xr:uid="{00000000-0005-0000-0000-000025020000}"/>
    <cellStyle name="—_EM-SKTelecom_old_EM-KT.xls Chart 1 2" xfId="551" xr:uid="{00000000-0005-0000-0000-000026020000}"/>
    <cellStyle name="—_EM-SKTelecom_old_EM-KT.xls Chart 1_Banpu_Charts" xfId="552" xr:uid="{00000000-0005-0000-0000-000027020000}"/>
    <cellStyle name="—_EM-SKTelecom_old_EM-KT.xls Chart 1_Banpu_Charts 2" xfId="553" xr:uid="{00000000-0005-0000-0000-000028020000}"/>
    <cellStyle name="—_EM-SKTelecom_old_EM-KT.xls Chart 1_ShenhuaPower(report tables)" xfId="554" xr:uid="{00000000-0005-0000-0000-000029020000}"/>
    <cellStyle name="—_EM-SKTelecom_old_EM-KT.xls Chart 1_ShenhuaPower(report tables) 2" xfId="555" xr:uid="{00000000-0005-0000-0000-00002A020000}"/>
    <cellStyle name="—_EM-SKTelecom_old_EM-KT.xls Chart 1_ShenhuaPower(report tables)_ferrous &amp; non-ferrous" xfId="556" xr:uid="{00000000-0005-0000-0000-00002B020000}"/>
    <cellStyle name="—_EM-SKTelecom_old_EM-KT.xls Chart 1_ShenhuaPower(report tables)_ferrous &amp; non-ferrous 2" xfId="557" xr:uid="{00000000-0005-0000-0000-00002C020000}"/>
    <cellStyle name="—_EM-SKTelecom_old_EM-KT.xls Chart 2" xfId="558" xr:uid="{00000000-0005-0000-0000-00002D020000}"/>
    <cellStyle name="—_EM-SKTelecom_old_EM-KT.xls Chart 2 2" xfId="559" xr:uid="{00000000-0005-0000-0000-00002E020000}"/>
    <cellStyle name="—_EM-SKTelecom_old_EM-KT.xls Chart 2_Banpu_Charts" xfId="560" xr:uid="{00000000-0005-0000-0000-00002F020000}"/>
    <cellStyle name="—_EM-SKTelecom_old_EM-KT.xls Chart 2_Banpu_Charts 2" xfId="561" xr:uid="{00000000-0005-0000-0000-000030020000}"/>
    <cellStyle name="—_EM-SKTelecom_old_EM-KT.xls Chart 2_ShenhuaPower(report tables)" xfId="562" xr:uid="{00000000-0005-0000-0000-000031020000}"/>
    <cellStyle name="—_EM-SKTelecom_old_EM-KT.xls Chart 2_ShenhuaPower(report tables) 2" xfId="563" xr:uid="{00000000-0005-0000-0000-000032020000}"/>
    <cellStyle name="—_EM-SKTelecom_old_EM-KT.xls Chart 2_ShenhuaPower(report tables)_ferrous &amp; non-ferrous" xfId="564" xr:uid="{00000000-0005-0000-0000-000033020000}"/>
    <cellStyle name="—_EM-SKTelecom_old_EM-KT.xls Chart 2_ShenhuaPower(report tables)_ferrous &amp; non-ferrous 2" xfId="565" xr:uid="{00000000-0005-0000-0000-000034020000}"/>
    <cellStyle name="—_EM-SKTelecom_old_EM-KT.xls Chart 3" xfId="566" xr:uid="{00000000-0005-0000-0000-000035020000}"/>
    <cellStyle name="—_EM-SKTelecom_old_EM-KT.xls Chart 3 2" xfId="567" xr:uid="{00000000-0005-0000-0000-000036020000}"/>
    <cellStyle name="—_EM-SKTelecom_old_EM-KT.xls Chart 3_Banpu_Charts" xfId="568" xr:uid="{00000000-0005-0000-0000-000037020000}"/>
    <cellStyle name="—_EM-SKTelecom_old_EM-KT.xls Chart 3_Banpu_Charts 2" xfId="569" xr:uid="{00000000-0005-0000-0000-000038020000}"/>
    <cellStyle name="—_EM-SKTelecom_old_EM-KT.xls Chart 3_ShenhuaPower(report tables)" xfId="570" xr:uid="{00000000-0005-0000-0000-000039020000}"/>
    <cellStyle name="—_EM-SKTelecom_old_EM-KT.xls Chart 3_ShenhuaPower(report tables) 2" xfId="571" xr:uid="{00000000-0005-0000-0000-00003A020000}"/>
    <cellStyle name="—_EM-SKTelecom_old_EM-KT.xls Chart 3_ShenhuaPower(report tables)_ferrous &amp; non-ferrous" xfId="572" xr:uid="{00000000-0005-0000-0000-00003B020000}"/>
    <cellStyle name="—_EM-SKTelecom_old_EM-KT.xls Chart 3_ShenhuaPower(report tables)_ferrous &amp; non-ferrous 2" xfId="573" xr:uid="{00000000-0005-0000-0000-00003C020000}"/>
    <cellStyle name="—_EM-SKTelecom_old_EM-KTnew" xfId="574" xr:uid="{00000000-0005-0000-0000-00003D020000}"/>
    <cellStyle name="—_EM-SKTelecom_old_EM-KTnew 2" xfId="575" xr:uid="{00000000-0005-0000-0000-00003E020000}"/>
    <cellStyle name="—_EM-SKTelecom_old_EM-KTnew_Banpu_Charts" xfId="576" xr:uid="{00000000-0005-0000-0000-00003F020000}"/>
    <cellStyle name="—_EM-SKTelecom_old_EM-KTnew_Banpu_Charts 2" xfId="577" xr:uid="{00000000-0005-0000-0000-000040020000}"/>
    <cellStyle name="—_EM-SKTelecom_old_EM-KTnew_ShenhuaPower(report tables)" xfId="578" xr:uid="{00000000-0005-0000-0000-000041020000}"/>
    <cellStyle name="—_EM-SKTelecom_old_EM-KTnew_ShenhuaPower(report tables) 2" xfId="579" xr:uid="{00000000-0005-0000-0000-000042020000}"/>
    <cellStyle name="—_EM-SKTelecom_old_EM-KTnew_ShenhuaPower(report tables)_ferrous &amp; non-ferrous" xfId="580" xr:uid="{00000000-0005-0000-0000-000043020000}"/>
    <cellStyle name="—_EM-SKTelecom_old_EM-KTnew_ShenhuaPower(report tables)_ferrous &amp; non-ferrous 2" xfId="581" xr:uid="{00000000-0005-0000-0000-000044020000}"/>
    <cellStyle name="—_EM-SKTelecom_old_qrtly" xfId="582" xr:uid="{00000000-0005-0000-0000-000045020000}"/>
    <cellStyle name="—_EM-SKTelecom_old_qrtly 2" xfId="583" xr:uid="{00000000-0005-0000-0000-000046020000}"/>
    <cellStyle name="—_EM-SKTelecom_old_qrtly_Banpu_Charts" xfId="584" xr:uid="{00000000-0005-0000-0000-000047020000}"/>
    <cellStyle name="—_EM-SKTelecom_old_qrtly_Banpu_Charts 2" xfId="585" xr:uid="{00000000-0005-0000-0000-000048020000}"/>
    <cellStyle name="—_EM-SKTelecom_old_qrtly_ShenhuaPower(report tables)" xfId="586" xr:uid="{00000000-0005-0000-0000-000049020000}"/>
    <cellStyle name="—_EM-SKTelecom_old_qrtly_ShenhuaPower(report tables) 2" xfId="587" xr:uid="{00000000-0005-0000-0000-00004A020000}"/>
    <cellStyle name="—_EM-SKTelecom_old_qrtly_ShenhuaPower(report tables)_ferrous &amp; non-ferrous" xfId="588" xr:uid="{00000000-0005-0000-0000-00004B020000}"/>
    <cellStyle name="—_EM-SKTelecom_old_qrtly_ShenhuaPower(report tables)_ferrous &amp; non-ferrous 2" xfId="589" xr:uid="{00000000-0005-0000-0000-00004C020000}"/>
    <cellStyle name="—_EM-SKTelecom_old_ShenhuaPower(report tables)" xfId="590" xr:uid="{00000000-0005-0000-0000-00004D020000}"/>
    <cellStyle name="—_EM-SKTelecom_old_ShenhuaPower(report tables) 2" xfId="591" xr:uid="{00000000-0005-0000-0000-00004E020000}"/>
    <cellStyle name="—_EM-SKTelecom_old_ShenhuaPower(report tables)_ferrous &amp; non-ferrous" xfId="592" xr:uid="{00000000-0005-0000-0000-00004F020000}"/>
    <cellStyle name="—_EM-SKTelecom_old_ShenhuaPower(report tables)_ferrous &amp; non-ferrous 2" xfId="593" xr:uid="{00000000-0005-0000-0000-000050020000}"/>
    <cellStyle name="_Euro" xfId="594" xr:uid="{00000000-0005-0000-0000-000051020000}"/>
    <cellStyle name="_Euro 2" xfId="595" xr:uid="{00000000-0005-0000-0000-000052020000}"/>
    <cellStyle name="_Euro 2 2" xfId="596" xr:uid="{00000000-0005-0000-0000-000053020000}"/>
    <cellStyle name="—_Fidelity_wireless_May27_2002" xfId="597" xr:uid="{00000000-0005-0000-0000-000054020000}"/>
    <cellStyle name="—_Fidelity_wireless_May27_2002 2" xfId="598" xr:uid="{00000000-0005-0000-0000-000055020000}"/>
    <cellStyle name="—_Fidelity_wireless_May27_2002_ferrous &amp; non-ferrous" xfId="599" xr:uid="{00000000-0005-0000-0000-000056020000}"/>
    <cellStyle name="—_Fidelity_wireless_May27_2002_ferrous &amp; non-ferrous 2" xfId="600" xr:uid="{00000000-0005-0000-0000-000057020000}"/>
    <cellStyle name="_Financial instruments" xfId="601" xr:uid="{00000000-0005-0000-0000-000058020000}"/>
    <cellStyle name="_Financial instruments 2" xfId="602" xr:uid="{00000000-0005-0000-0000-000059020000}"/>
    <cellStyle name="—_Freeport-PBVData" xfId="603" xr:uid="{00000000-0005-0000-0000-00005A020000}"/>
    <cellStyle name="—_Freeport-PBVData 2" xfId="604" xr:uid="{00000000-0005-0000-0000-00005B020000}"/>
    <cellStyle name="_Global Comps - Full Service - 12 Jan  2001" xfId="605" xr:uid="{00000000-0005-0000-0000-00005C020000}"/>
    <cellStyle name="_Global Comps - Full Service - 12 Jan  2001 2" xfId="606" xr:uid="{00000000-0005-0000-0000-00005D020000}"/>
    <cellStyle name="_Global Comps - Full Service - 18 June 2001" xfId="607" xr:uid="{00000000-0005-0000-0000-00005E020000}"/>
    <cellStyle name="_Global Comps - Full Service - 18 June 2001 2" xfId="608" xr:uid="{00000000-0005-0000-0000-00005F020000}"/>
    <cellStyle name="_Global Comps - Full Service - 20 June 2001" xfId="609" xr:uid="{00000000-0005-0000-0000-000060020000}"/>
    <cellStyle name="_Global Comps - Full Service - 20 June 2001 2" xfId="610" xr:uid="{00000000-0005-0000-0000-000061020000}"/>
    <cellStyle name="—_GS Assumptions-F" xfId="611" xr:uid="{00000000-0005-0000-0000-000062020000}"/>
    <cellStyle name="—_GS Assumptions-F 2" xfId="612" xr:uid="{00000000-0005-0000-0000-000063020000}"/>
    <cellStyle name="—_GS Assumptions-F_Banpu_Charts" xfId="613" xr:uid="{00000000-0005-0000-0000-000064020000}"/>
    <cellStyle name="—_GS Assumptions-F_Banpu_Charts 2" xfId="614" xr:uid="{00000000-0005-0000-0000-000065020000}"/>
    <cellStyle name="—_GS Assumptions-F_CSC PBV data" xfId="615" xr:uid="{00000000-0005-0000-0000-000066020000}"/>
    <cellStyle name="—_GS Assumptions-F_CSC PBV data 2" xfId="616" xr:uid="{00000000-0005-0000-0000-000067020000}"/>
    <cellStyle name="—_GS Assumptions-F_Freeport-PBVData" xfId="617" xr:uid="{00000000-0005-0000-0000-000068020000}"/>
    <cellStyle name="—_GS Assumptions-F_Freeport-PBVData 2" xfId="618" xr:uid="{00000000-0005-0000-0000-000069020000}"/>
    <cellStyle name="—_GS Assumptions-F_PhelpsDolge-PBVData" xfId="619" xr:uid="{00000000-0005-0000-0000-00006A020000}"/>
    <cellStyle name="—_GS Assumptions-F_PhelpsDolge-PBVData 2" xfId="620" xr:uid="{00000000-0005-0000-0000-00006B020000}"/>
    <cellStyle name="—_GS Assumptions-F_POSCO PBV data" xfId="621" xr:uid="{00000000-0005-0000-0000-00006C020000}"/>
    <cellStyle name="—_GS Assumptions-F_POSCO PBV data 2" xfId="622" xr:uid="{00000000-0005-0000-0000-00006D020000}"/>
    <cellStyle name="—_GS Assumptions-F_Resources comp - quantum" xfId="623" xr:uid="{00000000-0005-0000-0000-00006E020000}"/>
    <cellStyle name="—_GS Assumptions-F_Resources comp - quantum 2" xfId="624" xr:uid="{00000000-0005-0000-0000-00006F020000}"/>
    <cellStyle name="—_GS Assumptions-F_Resources comp - quantum_Banpu_Charts" xfId="625" xr:uid="{00000000-0005-0000-0000-000070020000}"/>
    <cellStyle name="—_GS Assumptions-F_Resources comp - quantum_Banpu_Charts 2" xfId="626" xr:uid="{00000000-0005-0000-0000-000071020000}"/>
    <cellStyle name="—_GS Assumptions-F_Resources comp - quantum_ShenhuaPower(report tables)" xfId="627" xr:uid="{00000000-0005-0000-0000-000072020000}"/>
    <cellStyle name="—_GS Assumptions-F_Resources comp - quantum_ShenhuaPower(report tables) 2" xfId="628" xr:uid="{00000000-0005-0000-0000-000073020000}"/>
    <cellStyle name="—_GS Assumptions-F_Resources comp - quantum_ShenhuaPower(report tables)_ferrous &amp; non-ferrous" xfId="629" xr:uid="{00000000-0005-0000-0000-000074020000}"/>
    <cellStyle name="—_GS Assumptions-F_Resources comp - quantum_ShenhuaPower(report tables)_ferrous &amp; non-ferrous 2" xfId="630" xr:uid="{00000000-0005-0000-0000-000075020000}"/>
    <cellStyle name="—_GS Assumptions-F_ShenhuaPower(report tables)" xfId="631" xr:uid="{00000000-0005-0000-0000-000076020000}"/>
    <cellStyle name="—_GS Assumptions-F_ShenhuaPower(report tables) 2" xfId="632" xr:uid="{00000000-0005-0000-0000-000077020000}"/>
    <cellStyle name="—_GS Assumptions-F_ShenhuaPower(report tables)_ferrous &amp; non-ferrous" xfId="633" xr:uid="{00000000-0005-0000-0000-000078020000}"/>
    <cellStyle name="—_GS Assumptions-F_ShenhuaPower(report tables)_ferrous &amp; non-ferrous 2" xfId="634" xr:uid="{00000000-0005-0000-0000-000079020000}"/>
    <cellStyle name="—_GS Assumptions-F_Vedenta-PBVData" xfId="635" xr:uid="{00000000-0005-0000-0000-00007A020000}"/>
    <cellStyle name="—_GS Assumptions-F_Vedenta-PBVData 2" xfId="636" xr:uid="{00000000-0005-0000-0000-00007B020000}"/>
    <cellStyle name="—_GS Assumptions-F_Xstrata-PBVData" xfId="637" xr:uid="{00000000-0005-0000-0000-00007C020000}"/>
    <cellStyle name="—_GS Assumptions-F_Xstrata-PBVData 2" xfId="638" xr:uid="{00000000-0005-0000-0000-00007D020000}"/>
    <cellStyle name="—_GS_Balance" xfId="639" xr:uid="{00000000-0005-0000-0000-00007E020000}"/>
    <cellStyle name="—_GS_Balance 2" xfId="640" xr:uid="{00000000-0005-0000-0000-00007F020000}"/>
    <cellStyle name="—_GS_Balance_Banpu_Charts" xfId="641" xr:uid="{00000000-0005-0000-0000-000080020000}"/>
    <cellStyle name="—_GS_Balance_Banpu_Charts 2" xfId="642" xr:uid="{00000000-0005-0000-0000-000081020000}"/>
    <cellStyle name="—_GS_Balance_CSC PBV data" xfId="643" xr:uid="{00000000-0005-0000-0000-000082020000}"/>
    <cellStyle name="—_GS_Balance_CSC PBV data 2" xfId="644" xr:uid="{00000000-0005-0000-0000-000083020000}"/>
    <cellStyle name="—_GS_Balance_Freeport-PBVData" xfId="645" xr:uid="{00000000-0005-0000-0000-000084020000}"/>
    <cellStyle name="—_GS_Balance_Freeport-PBVData 2" xfId="646" xr:uid="{00000000-0005-0000-0000-000085020000}"/>
    <cellStyle name="—_GS_Balance_PhelpsDolge-PBVData" xfId="647" xr:uid="{00000000-0005-0000-0000-000086020000}"/>
    <cellStyle name="—_GS_Balance_PhelpsDolge-PBVData 2" xfId="648" xr:uid="{00000000-0005-0000-0000-000087020000}"/>
    <cellStyle name="—_GS_Balance_POSCO PBV data" xfId="649" xr:uid="{00000000-0005-0000-0000-000088020000}"/>
    <cellStyle name="—_GS_Balance_POSCO PBV data 2" xfId="650" xr:uid="{00000000-0005-0000-0000-000089020000}"/>
    <cellStyle name="—_GS_Balance_Resources comp - quantum" xfId="651" xr:uid="{00000000-0005-0000-0000-00008A020000}"/>
    <cellStyle name="—_GS_Balance_Resources comp - quantum 2" xfId="652" xr:uid="{00000000-0005-0000-0000-00008B020000}"/>
    <cellStyle name="—_GS_Balance_Resources comp - quantum_Banpu_Charts" xfId="653" xr:uid="{00000000-0005-0000-0000-00008C020000}"/>
    <cellStyle name="—_GS_Balance_Resources comp - quantum_Banpu_Charts 2" xfId="654" xr:uid="{00000000-0005-0000-0000-00008D020000}"/>
    <cellStyle name="—_GS_Balance_Resources comp - quantum_ShenhuaPower(report tables)" xfId="655" xr:uid="{00000000-0005-0000-0000-00008E020000}"/>
    <cellStyle name="—_GS_Balance_Resources comp - quantum_ShenhuaPower(report tables) 2" xfId="656" xr:uid="{00000000-0005-0000-0000-00008F020000}"/>
    <cellStyle name="—_GS_Balance_Resources comp - quantum_ShenhuaPower(report tables)_ferrous &amp; non-ferrous" xfId="657" xr:uid="{00000000-0005-0000-0000-000090020000}"/>
    <cellStyle name="—_GS_Balance_Resources comp - quantum_ShenhuaPower(report tables)_ferrous &amp; non-ferrous 2" xfId="658" xr:uid="{00000000-0005-0000-0000-000091020000}"/>
    <cellStyle name="—_GS_Balance_ShenhuaPower(report tables)" xfId="659" xr:uid="{00000000-0005-0000-0000-000092020000}"/>
    <cellStyle name="—_GS_Balance_ShenhuaPower(report tables) 2" xfId="660" xr:uid="{00000000-0005-0000-0000-000093020000}"/>
    <cellStyle name="—_GS_Balance_ShenhuaPower(report tables)_ferrous &amp; non-ferrous" xfId="661" xr:uid="{00000000-0005-0000-0000-000094020000}"/>
    <cellStyle name="—_GS_Balance_ShenhuaPower(report tables)_ferrous &amp; non-ferrous 2" xfId="662" xr:uid="{00000000-0005-0000-0000-000095020000}"/>
    <cellStyle name="—_GS_Balance_Vedenta-PBVData" xfId="663" xr:uid="{00000000-0005-0000-0000-000096020000}"/>
    <cellStyle name="—_GS_Balance_Vedenta-PBVData 2" xfId="664" xr:uid="{00000000-0005-0000-0000-000097020000}"/>
    <cellStyle name="—_GS_Balance_Xstrata-PBVData" xfId="665" xr:uid="{00000000-0005-0000-0000-000098020000}"/>
    <cellStyle name="—_GS_Balance_Xstrata-PBVData 2" xfId="666" xr:uid="{00000000-0005-0000-0000-000099020000}"/>
    <cellStyle name="—_GS_Cash " xfId="667" xr:uid="{00000000-0005-0000-0000-00009A020000}"/>
    <cellStyle name="—_GS_Cash  (2)" xfId="668" xr:uid="{00000000-0005-0000-0000-00009B020000}"/>
    <cellStyle name="—_GS_Cash  (2) 2" xfId="669" xr:uid="{00000000-0005-0000-0000-00009C020000}"/>
    <cellStyle name="—_GS_Cash  (2)_Banpu_Charts" xfId="670" xr:uid="{00000000-0005-0000-0000-00009D020000}"/>
    <cellStyle name="—_GS_Cash  (2)_Banpu_Charts 2" xfId="671" xr:uid="{00000000-0005-0000-0000-00009E020000}"/>
    <cellStyle name="—_GS_Cash  (2)_CSC PBV data" xfId="672" xr:uid="{00000000-0005-0000-0000-00009F020000}"/>
    <cellStyle name="—_GS_Cash  (2)_CSC PBV data 2" xfId="673" xr:uid="{00000000-0005-0000-0000-0000A0020000}"/>
    <cellStyle name="—_GS_Cash  (2)_Freeport-PBVData" xfId="674" xr:uid="{00000000-0005-0000-0000-0000A1020000}"/>
    <cellStyle name="—_GS_Cash  (2)_Freeport-PBVData 2" xfId="675" xr:uid="{00000000-0005-0000-0000-0000A2020000}"/>
    <cellStyle name="—_GS_Cash  (2)_PhelpsDolge-PBVData" xfId="676" xr:uid="{00000000-0005-0000-0000-0000A3020000}"/>
    <cellStyle name="—_GS_Cash  (2)_PhelpsDolge-PBVData 2" xfId="677" xr:uid="{00000000-0005-0000-0000-0000A4020000}"/>
    <cellStyle name="—_GS_Cash  (2)_POSCO PBV data" xfId="678" xr:uid="{00000000-0005-0000-0000-0000A5020000}"/>
    <cellStyle name="—_GS_Cash  (2)_POSCO PBV data 2" xfId="679" xr:uid="{00000000-0005-0000-0000-0000A6020000}"/>
    <cellStyle name="—_GS_Cash  (2)_Resources comp - quantum" xfId="680" xr:uid="{00000000-0005-0000-0000-0000A7020000}"/>
    <cellStyle name="—_GS_Cash  (2)_Resources comp - quantum 2" xfId="681" xr:uid="{00000000-0005-0000-0000-0000A8020000}"/>
    <cellStyle name="—_GS_Cash  (2)_Resources comp - quantum_Banpu_Charts" xfId="682" xr:uid="{00000000-0005-0000-0000-0000A9020000}"/>
    <cellStyle name="—_GS_Cash  (2)_Resources comp - quantum_Banpu_Charts 2" xfId="683" xr:uid="{00000000-0005-0000-0000-0000AA020000}"/>
    <cellStyle name="—_GS_Cash  (2)_Resources comp - quantum_ShenhuaPower(report tables)" xfId="684" xr:uid="{00000000-0005-0000-0000-0000AB020000}"/>
    <cellStyle name="—_GS_Cash  (2)_Resources comp - quantum_ShenhuaPower(report tables) 2" xfId="685" xr:uid="{00000000-0005-0000-0000-0000AC020000}"/>
    <cellStyle name="—_GS_Cash  (2)_Resources comp - quantum_ShenhuaPower(report tables)_ferrous &amp; non-ferrous" xfId="686" xr:uid="{00000000-0005-0000-0000-0000AD020000}"/>
    <cellStyle name="—_GS_Cash  (2)_Resources comp - quantum_ShenhuaPower(report tables)_ferrous &amp; non-ferrous 2" xfId="687" xr:uid="{00000000-0005-0000-0000-0000AE020000}"/>
    <cellStyle name="—_GS_Cash  (2)_ShenhuaPower(report tables)" xfId="688" xr:uid="{00000000-0005-0000-0000-0000AF020000}"/>
    <cellStyle name="—_GS_Cash  (2)_ShenhuaPower(report tables) 2" xfId="689" xr:uid="{00000000-0005-0000-0000-0000B0020000}"/>
    <cellStyle name="—_GS_Cash  (2)_ShenhuaPower(report tables)_ferrous &amp; non-ferrous" xfId="690" xr:uid="{00000000-0005-0000-0000-0000B1020000}"/>
    <cellStyle name="—_GS_Cash  (2)_ShenhuaPower(report tables)_ferrous &amp; non-ferrous 2" xfId="691" xr:uid="{00000000-0005-0000-0000-0000B2020000}"/>
    <cellStyle name="—_GS_Cash  (2)_Vedenta-PBVData" xfId="692" xr:uid="{00000000-0005-0000-0000-0000B3020000}"/>
    <cellStyle name="—_GS_Cash  (2)_Vedenta-PBVData 2" xfId="693" xr:uid="{00000000-0005-0000-0000-0000B4020000}"/>
    <cellStyle name="—_GS_Cash  (2)_Xstrata-PBVData" xfId="694" xr:uid="{00000000-0005-0000-0000-0000B5020000}"/>
    <cellStyle name="—_GS_Cash  (2)_Xstrata-PBVData 2" xfId="695" xr:uid="{00000000-0005-0000-0000-0000B6020000}"/>
    <cellStyle name="—_GS_Cash  2" xfId="696" xr:uid="{00000000-0005-0000-0000-0000B7020000}"/>
    <cellStyle name="—_GS_Cash  3" xfId="697" xr:uid="{00000000-0005-0000-0000-0000B8020000}"/>
    <cellStyle name="—_GS_Cash  4" xfId="698" xr:uid="{00000000-0005-0000-0000-0000B9020000}"/>
    <cellStyle name="—_GS_Cash  5" xfId="699" xr:uid="{00000000-0005-0000-0000-0000BA020000}"/>
    <cellStyle name="—_GS_Cash _AluminaPriceCut20070913" xfId="700" xr:uid="{00000000-0005-0000-0000-0000BB020000}"/>
    <cellStyle name="—_GS_Cash _AluminaPriceCut20070913 2" xfId="701" xr:uid="{00000000-0005-0000-0000-0000BC020000}"/>
    <cellStyle name="—_GS_Cash _Banpu_Charts" xfId="702" xr:uid="{00000000-0005-0000-0000-0000BD020000}"/>
    <cellStyle name="—_GS_Cash _Banpu_Charts 2" xfId="703" xr:uid="{00000000-0005-0000-0000-0000BE020000}"/>
    <cellStyle name="—_GS_Cash _cement data &amp; chart" xfId="704" xr:uid="{00000000-0005-0000-0000-0000BF020000}"/>
    <cellStyle name="—_GS_Cash _cement data &amp; chart 2" xfId="705" xr:uid="{00000000-0005-0000-0000-0000C0020000}"/>
    <cellStyle name="—_GS_Cash _CSC PBV data" xfId="706" xr:uid="{00000000-0005-0000-0000-0000C1020000}"/>
    <cellStyle name="—_GS_Cash _CSC PBV data 2" xfId="707" xr:uid="{00000000-0005-0000-0000-0000C2020000}"/>
    <cellStyle name="—_GS_Cash _Freeport-PBVData" xfId="708" xr:uid="{00000000-0005-0000-0000-0000C3020000}"/>
    <cellStyle name="—_GS_Cash _Freeport-PBVData 2" xfId="709" xr:uid="{00000000-0005-0000-0000-0000C4020000}"/>
    <cellStyle name="—_GS_Cash _PhelpsDolge-PBVData" xfId="710" xr:uid="{00000000-0005-0000-0000-0000C5020000}"/>
    <cellStyle name="—_GS_Cash _PhelpsDolge-PBVData 2" xfId="711" xr:uid="{00000000-0005-0000-0000-0000C6020000}"/>
    <cellStyle name="—_GS_Cash _POSCO PBV data" xfId="712" xr:uid="{00000000-0005-0000-0000-0000C7020000}"/>
    <cellStyle name="—_GS_Cash _POSCO PBV data 2" xfId="713" xr:uid="{00000000-0005-0000-0000-0000C8020000}"/>
    <cellStyle name="—_GS_Cash _Resources comp - quantum" xfId="714" xr:uid="{00000000-0005-0000-0000-0000C9020000}"/>
    <cellStyle name="—_GS_Cash _Resources comp - quantum 2" xfId="715" xr:uid="{00000000-0005-0000-0000-0000CA020000}"/>
    <cellStyle name="—_GS_Cash _Resources comp - quantum_Banpu_Charts" xfId="716" xr:uid="{00000000-0005-0000-0000-0000CB020000}"/>
    <cellStyle name="—_GS_Cash _Resources comp - quantum_Banpu_Charts 2" xfId="717" xr:uid="{00000000-0005-0000-0000-0000CC020000}"/>
    <cellStyle name="—_GS_Cash _Resources comp - quantum_ShenhuaPower(report tables)" xfId="718" xr:uid="{00000000-0005-0000-0000-0000CD020000}"/>
    <cellStyle name="—_GS_Cash _Resources comp - quantum_ShenhuaPower(report tables) 2" xfId="719" xr:uid="{00000000-0005-0000-0000-0000CE020000}"/>
    <cellStyle name="—_GS_Cash _Resources comp - quantum_ShenhuaPower(report tables)_ferrous &amp; non-ferrous" xfId="720" xr:uid="{00000000-0005-0000-0000-0000CF020000}"/>
    <cellStyle name="—_GS_Cash _Resources comp - quantum_ShenhuaPower(report tables)_ferrous &amp; non-ferrous 2" xfId="721" xr:uid="{00000000-0005-0000-0000-0000D0020000}"/>
    <cellStyle name="—_GS_Cash _ShenhuaPower(report tables)" xfId="722" xr:uid="{00000000-0005-0000-0000-0000D1020000}"/>
    <cellStyle name="—_GS_Cash _ShenhuaPower(report tables) 2" xfId="723" xr:uid="{00000000-0005-0000-0000-0000D2020000}"/>
    <cellStyle name="—_GS_Cash _ShenhuaPower(report tables)_ferrous &amp; non-ferrous" xfId="724" xr:uid="{00000000-0005-0000-0000-0000D3020000}"/>
    <cellStyle name="—_GS_Cash _ShenhuaPower(report tables)_ferrous &amp; non-ferrous 2" xfId="725" xr:uid="{00000000-0005-0000-0000-0000D4020000}"/>
    <cellStyle name="—_GS_Cash _Vedenta-PBVData" xfId="726" xr:uid="{00000000-0005-0000-0000-0000D5020000}"/>
    <cellStyle name="—_GS_Cash _Vedenta-PBVData 2" xfId="727" xr:uid="{00000000-0005-0000-0000-0000D6020000}"/>
    <cellStyle name="—_GS_Cash _Weekly_ChineseCoking Coal Price" xfId="728" xr:uid="{00000000-0005-0000-0000-0000D7020000}"/>
    <cellStyle name="—_GS_Cash _Weekly_ChineseCoking Coal Price 2" xfId="729" xr:uid="{00000000-0005-0000-0000-0000D8020000}"/>
    <cellStyle name="—_GS_Cash _Weekly_ChineseCoking Coal Price_ferrous &amp; non-ferrous" xfId="730" xr:uid="{00000000-0005-0000-0000-0000D9020000}"/>
    <cellStyle name="—_GS_Cash _Weekly_ChineseCoking Coal Price_ferrous &amp; non-ferrous 2" xfId="731" xr:uid="{00000000-0005-0000-0000-0000DA020000}"/>
    <cellStyle name="—_GS_Cash _WeeklyUpdate-20080929" xfId="732" xr:uid="{00000000-0005-0000-0000-0000DB020000}"/>
    <cellStyle name="—_GS_Cash _WeeklyUpdate-20080929 2" xfId="733" xr:uid="{00000000-0005-0000-0000-0000DC020000}"/>
    <cellStyle name="—_GS_Cash _WeeklyUpdate-20080929_ferrous &amp; non-ferrous" xfId="734" xr:uid="{00000000-0005-0000-0000-0000DD020000}"/>
    <cellStyle name="—_GS_Cash _WeeklyUpdate-20080929_ferrous &amp; non-ferrous 2" xfId="735" xr:uid="{00000000-0005-0000-0000-0000DE020000}"/>
    <cellStyle name="—_GS_Cash _Xstrata-PBVData" xfId="736" xr:uid="{00000000-0005-0000-0000-0000DF020000}"/>
    <cellStyle name="—_GS_Cash _Xstrata-PBVData 2" xfId="737" xr:uid="{00000000-0005-0000-0000-0000E0020000}"/>
    <cellStyle name="—_GS_DCF" xfId="738" xr:uid="{00000000-0005-0000-0000-0000E1020000}"/>
    <cellStyle name="—_GS_DCF 2" xfId="739" xr:uid="{00000000-0005-0000-0000-0000E2020000}"/>
    <cellStyle name="—_GS_DCF_Banpu_Charts" xfId="740" xr:uid="{00000000-0005-0000-0000-0000E3020000}"/>
    <cellStyle name="—_GS_DCF_Banpu_Charts 2" xfId="741" xr:uid="{00000000-0005-0000-0000-0000E4020000}"/>
    <cellStyle name="—_GS_DCF_CSC PBV data" xfId="742" xr:uid="{00000000-0005-0000-0000-0000E5020000}"/>
    <cellStyle name="—_GS_DCF_CSC PBV data 2" xfId="743" xr:uid="{00000000-0005-0000-0000-0000E6020000}"/>
    <cellStyle name="—_GS_DCF_Freeport-PBVData" xfId="744" xr:uid="{00000000-0005-0000-0000-0000E7020000}"/>
    <cellStyle name="—_GS_DCF_Freeport-PBVData 2" xfId="745" xr:uid="{00000000-0005-0000-0000-0000E8020000}"/>
    <cellStyle name="—_GS_DCF_PhelpsDolge-PBVData" xfId="746" xr:uid="{00000000-0005-0000-0000-0000E9020000}"/>
    <cellStyle name="—_GS_DCF_PhelpsDolge-PBVData 2" xfId="747" xr:uid="{00000000-0005-0000-0000-0000EA020000}"/>
    <cellStyle name="—_GS_DCF_POSCO PBV data" xfId="748" xr:uid="{00000000-0005-0000-0000-0000EB020000}"/>
    <cellStyle name="—_GS_DCF_POSCO PBV data 2" xfId="749" xr:uid="{00000000-0005-0000-0000-0000EC020000}"/>
    <cellStyle name="—_GS_DCF_Resources comp - quantum" xfId="750" xr:uid="{00000000-0005-0000-0000-0000ED020000}"/>
    <cellStyle name="—_GS_DCF_Resources comp - quantum 2" xfId="751" xr:uid="{00000000-0005-0000-0000-0000EE020000}"/>
    <cellStyle name="—_GS_DCF_Resources comp - quantum_Banpu_Charts" xfId="752" xr:uid="{00000000-0005-0000-0000-0000EF020000}"/>
    <cellStyle name="—_GS_DCF_Resources comp - quantum_Banpu_Charts 2" xfId="753" xr:uid="{00000000-0005-0000-0000-0000F0020000}"/>
    <cellStyle name="—_GS_DCF_Resources comp - quantum_ShenhuaPower(report tables)" xfId="754" xr:uid="{00000000-0005-0000-0000-0000F1020000}"/>
    <cellStyle name="—_GS_DCF_Resources comp - quantum_ShenhuaPower(report tables) 2" xfId="755" xr:uid="{00000000-0005-0000-0000-0000F2020000}"/>
    <cellStyle name="—_GS_DCF_Resources comp - quantum_ShenhuaPower(report tables)_ferrous &amp; non-ferrous" xfId="756" xr:uid="{00000000-0005-0000-0000-0000F3020000}"/>
    <cellStyle name="—_GS_DCF_Resources comp - quantum_ShenhuaPower(report tables)_ferrous &amp; non-ferrous 2" xfId="757" xr:uid="{00000000-0005-0000-0000-0000F4020000}"/>
    <cellStyle name="—_GS_DCF_ShenhuaPower(report tables)" xfId="758" xr:uid="{00000000-0005-0000-0000-0000F5020000}"/>
    <cellStyle name="—_GS_DCF_ShenhuaPower(report tables) 2" xfId="759" xr:uid="{00000000-0005-0000-0000-0000F6020000}"/>
    <cellStyle name="—_GS_DCF_ShenhuaPower(report tables)_ferrous &amp; non-ferrous" xfId="760" xr:uid="{00000000-0005-0000-0000-0000F7020000}"/>
    <cellStyle name="—_GS_DCF_ShenhuaPower(report tables)_ferrous &amp; non-ferrous 2" xfId="761" xr:uid="{00000000-0005-0000-0000-0000F8020000}"/>
    <cellStyle name="—_GS_DCF_Vedenta-PBVData" xfId="762" xr:uid="{00000000-0005-0000-0000-0000F9020000}"/>
    <cellStyle name="—_GS_DCF_Vedenta-PBVData 2" xfId="763" xr:uid="{00000000-0005-0000-0000-0000FA020000}"/>
    <cellStyle name="—_GS_DCF_Xstrata-PBVData" xfId="764" xr:uid="{00000000-0005-0000-0000-0000FB020000}"/>
    <cellStyle name="—_GS_DCF_Xstrata-PBVData 2" xfId="765" xr:uid="{00000000-0005-0000-0000-0000FC020000}"/>
    <cellStyle name="—_GS_PNL" xfId="766" xr:uid="{00000000-0005-0000-0000-0000FD020000}"/>
    <cellStyle name="—_GS_PNL 2" xfId="767" xr:uid="{00000000-0005-0000-0000-0000FE020000}"/>
    <cellStyle name="—_GS_PNL_Banpu_Charts" xfId="768" xr:uid="{00000000-0005-0000-0000-0000FF020000}"/>
    <cellStyle name="—_GS_PNL_Banpu_Charts 2" xfId="769" xr:uid="{00000000-0005-0000-0000-000000030000}"/>
    <cellStyle name="—_GS_PNL_CSC PBV data" xfId="770" xr:uid="{00000000-0005-0000-0000-000001030000}"/>
    <cellStyle name="—_GS_PNL_CSC PBV data 2" xfId="771" xr:uid="{00000000-0005-0000-0000-000002030000}"/>
    <cellStyle name="—_GS_PNL_Freeport-PBVData" xfId="772" xr:uid="{00000000-0005-0000-0000-000003030000}"/>
    <cellStyle name="—_GS_PNL_Freeport-PBVData 2" xfId="773" xr:uid="{00000000-0005-0000-0000-000004030000}"/>
    <cellStyle name="—_GS_PNL_PhelpsDolge-PBVData" xfId="774" xr:uid="{00000000-0005-0000-0000-000005030000}"/>
    <cellStyle name="—_GS_PNL_PhelpsDolge-PBVData 2" xfId="775" xr:uid="{00000000-0005-0000-0000-000006030000}"/>
    <cellStyle name="—_GS_PNL_POSCO PBV data" xfId="776" xr:uid="{00000000-0005-0000-0000-000007030000}"/>
    <cellStyle name="—_GS_PNL_POSCO PBV data 2" xfId="777" xr:uid="{00000000-0005-0000-0000-000008030000}"/>
    <cellStyle name="—_GS_PNL_Resources comp - quantum" xfId="778" xr:uid="{00000000-0005-0000-0000-000009030000}"/>
    <cellStyle name="—_GS_PNL_Resources comp - quantum 2" xfId="779" xr:uid="{00000000-0005-0000-0000-00000A030000}"/>
    <cellStyle name="—_GS_PNL_Resources comp - quantum_Banpu_Charts" xfId="780" xr:uid="{00000000-0005-0000-0000-00000B030000}"/>
    <cellStyle name="—_GS_PNL_Resources comp - quantum_Banpu_Charts 2" xfId="781" xr:uid="{00000000-0005-0000-0000-00000C030000}"/>
    <cellStyle name="—_GS_PNL_Resources comp - quantum_ShenhuaPower(report tables)" xfId="782" xr:uid="{00000000-0005-0000-0000-00000D030000}"/>
    <cellStyle name="—_GS_PNL_Resources comp - quantum_ShenhuaPower(report tables) 2" xfId="783" xr:uid="{00000000-0005-0000-0000-00000E030000}"/>
    <cellStyle name="—_GS_PNL_Resources comp - quantum_ShenhuaPower(report tables)_ferrous &amp; non-ferrous" xfId="784" xr:uid="{00000000-0005-0000-0000-00000F030000}"/>
    <cellStyle name="—_GS_PNL_Resources comp - quantum_ShenhuaPower(report tables)_ferrous &amp; non-ferrous 2" xfId="785" xr:uid="{00000000-0005-0000-0000-000010030000}"/>
    <cellStyle name="—_GS_PNL_ShenhuaPower(report tables)" xfId="786" xr:uid="{00000000-0005-0000-0000-000011030000}"/>
    <cellStyle name="—_GS_PNL_ShenhuaPower(report tables) 2" xfId="787" xr:uid="{00000000-0005-0000-0000-000012030000}"/>
    <cellStyle name="—_GS_PNL_ShenhuaPower(report tables)_ferrous &amp; non-ferrous" xfId="788" xr:uid="{00000000-0005-0000-0000-000013030000}"/>
    <cellStyle name="—_GS_PNL_ShenhuaPower(report tables)_ferrous &amp; non-ferrous 2" xfId="789" xr:uid="{00000000-0005-0000-0000-000014030000}"/>
    <cellStyle name="—_GS_PNL_Vedenta-PBVData" xfId="790" xr:uid="{00000000-0005-0000-0000-000015030000}"/>
    <cellStyle name="—_GS_PNL_Vedenta-PBVData 2" xfId="791" xr:uid="{00000000-0005-0000-0000-000016030000}"/>
    <cellStyle name="—_GS_PNL_Xstrata-PBVData" xfId="792" xr:uid="{00000000-0005-0000-0000-000017030000}"/>
    <cellStyle name="—_GS_PNL_Xstrata-PBVData 2" xfId="793" xr:uid="{00000000-0005-0000-0000-000018030000}"/>
    <cellStyle name="_Heading" xfId="794" xr:uid="{00000000-0005-0000-0000-000019030000}"/>
    <cellStyle name="_Highlight" xfId="795" xr:uid="{00000000-0005-0000-0000-00001A030000}"/>
    <cellStyle name="_Highlight 2" xfId="796" xr:uid="{00000000-0005-0000-0000-00001B030000}"/>
    <cellStyle name="_Highlight 2 2" xfId="797" xr:uid="{00000000-0005-0000-0000-00001C030000}"/>
    <cellStyle name="—_HKG" xfId="798" xr:uid="{00000000-0005-0000-0000-00001D030000}"/>
    <cellStyle name="—_HKG 2" xfId="799" xr:uid="{00000000-0005-0000-0000-00001E030000}"/>
    <cellStyle name="—_HKG_Banpu_Charts" xfId="800" xr:uid="{00000000-0005-0000-0000-00001F030000}"/>
    <cellStyle name="—_HKG_Banpu_Charts 2" xfId="801" xr:uid="{00000000-0005-0000-0000-000020030000}"/>
    <cellStyle name="—_HKG_Banpu_Charts_ferrous &amp; non-ferrous" xfId="802" xr:uid="{00000000-0005-0000-0000-000021030000}"/>
    <cellStyle name="—_HKG_Banpu_Charts_ferrous &amp; non-ferrous 2" xfId="803" xr:uid="{00000000-0005-0000-0000-000022030000}"/>
    <cellStyle name="—_HKG_ferrous &amp; non-ferrous" xfId="804" xr:uid="{00000000-0005-0000-0000-000023030000}"/>
    <cellStyle name="—_HKG_ferrous &amp; non-ferrous 2" xfId="805" xr:uid="{00000000-0005-0000-0000-000024030000}"/>
    <cellStyle name="—_HKG_ShenhuaPower(report tables)" xfId="806" xr:uid="{00000000-0005-0000-0000-000025030000}"/>
    <cellStyle name="—_HKG_ShenhuaPower(report tables) 2" xfId="807" xr:uid="{00000000-0005-0000-0000-000026030000}"/>
    <cellStyle name="—_HKG_ShenhuaPower(report tables)_ferrous &amp; non-ferrous" xfId="808" xr:uid="{00000000-0005-0000-0000-000027030000}"/>
    <cellStyle name="—_HKG_ShenhuaPower(report tables)_ferrous &amp; non-ferrous 2" xfId="809" xr:uid="{00000000-0005-0000-0000-000028030000}"/>
    <cellStyle name="—_Huaneng" xfId="810" xr:uid="{00000000-0005-0000-0000-000029030000}"/>
    <cellStyle name="—_Huaneng 2" xfId="811" xr:uid="{00000000-0005-0000-0000-00002A030000}"/>
    <cellStyle name="—_Huaneng_ferrous &amp; non-ferrous" xfId="812" xr:uid="{00000000-0005-0000-0000-00002B030000}"/>
    <cellStyle name="—_Huaneng_ferrous &amp; non-ferrous 2" xfId="813" xr:uid="{00000000-0005-0000-0000-00002C030000}"/>
    <cellStyle name="—_I&amp;O Report Tables" xfId="814" xr:uid="{00000000-0005-0000-0000-00002D030000}"/>
    <cellStyle name="—_I&amp;O Report Tables 2" xfId="815" xr:uid="{00000000-0005-0000-0000-00002E030000}"/>
    <cellStyle name="—_I&amp;O Report Tables_Banpu_Charts" xfId="816" xr:uid="{00000000-0005-0000-0000-00002F030000}"/>
    <cellStyle name="—_I&amp;O Report Tables_Banpu_Charts 2" xfId="817" xr:uid="{00000000-0005-0000-0000-000030030000}"/>
    <cellStyle name="—_I&amp;O Report Tables_candicetables" xfId="818" xr:uid="{00000000-0005-0000-0000-000031030000}"/>
    <cellStyle name="—_I&amp;O Report Tables_candicetables 2" xfId="819" xr:uid="{00000000-0005-0000-0000-000032030000}"/>
    <cellStyle name="—_I&amp;O Report Tables_candicetables_Banpu_Charts" xfId="820" xr:uid="{00000000-0005-0000-0000-000033030000}"/>
    <cellStyle name="—_I&amp;O Report Tables_candicetables_Banpu_Charts 2" xfId="821" xr:uid="{00000000-0005-0000-0000-000034030000}"/>
    <cellStyle name="—_I&amp;O Report Tables_candicetables_CSC PBV data" xfId="822" xr:uid="{00000000-0005-0000-0000-000035030000}"/>
    <cellStyle name="—_I&amp;O Report Tables_candicetables_CSC PBV data 2" xfId="823" xr:uid="{00000000-0005-0000-0000-000036030000}"/>
    <cellStyle name="—_I&amp;O Report Tables_candicetables_Freeport-PBVData" xfId="824" xr:uid="{00000000-0005-0000-0000-000037030000}"/>
    <cellStyle name="—_I&amp;O Report Tables_candicetables_Freeport-PBVData 2" xfId="825" xr:uid="{00000000-0005-0000-0000-000038030000}"/>
    <cellStyle name="—_I&amp;O Report Tables_candicetables_PhelpsDolge-PBVData" xfId="826" xr:uid="{00000000-0005-0000-0000-000039030000}"/>
    <cellStyle name="—_I&amp;O Report Tables_candicetables_PhelpsDolge-PBVData 2" xfId="827" xr:uid="{00000000-0005-0000-0000-00003A030000}"/>
    <cellStyle name="—_I&amp;O Report Tables_candicetables_POSCO PBV data" xfId="828" xr:uid="{00000000-0005-0000-0000-00003B030000}"/>
    <cellStyle name="—_I&amp;O Report Tables_candicetables_POSCO PBV data 2" xfId="829" xr:uid="{00000000-0005-0000-0000-00003C030000}"/>
    <cellStyle name="—_I&amp;O Report Tables_candicetables_Resources comp - quantum" xfId="830" xr:uid="{00000000-0005-0000-0000-00003D030000}"/>
    <cellStyle name="—_I&amp;O Report Tables_candicetables_Resources comp - quantum 2" xfId="831" xr:uid="{00000000-0005-0000-0000-00003E030000}"/>
    <cellStyle name="—_I&amp;O Report Tables_candicetables_Resources comp - quantum_Banpu_Charts" xfId="832" xr:uid="{00000000-0005-0000-0000-00003F030000}"/>
    <cellStyle name="—_I&amp;O Report Tables_candicetables_Resources comp - quantum_Banpu_Charts 2" xfId="833" xr:uid="{00000000-0005-0000-0000-000040030000}"/>
    <cellStyle name="—_I&amp;O Report Tables_candicetables_Resources comp - quantum_ShenhuaPower(report tables)" xfId="834" xr:uid="{00000000-0005-0000-0000-000041030000}"/>
    <cellStyle name="—_I&amp;O Report Tables_candicetables_Resources comp - quantum_ShenhuaPower(report tables) 2" xfId="835" xr:uid="{00000000-0005-0000-0000-000042030000}"/>
    <cellStyle name="—_I&amp;O Report Tables_candicetables_ShenhuaPower(report tables)" xfId="836" xr:uid="{00000000-0005-0000-0000-000043030000}"/>
    <cellStyle name="—_I&amp;O Report Tables_candicetables_ShenhuaPower(report tables) 2" xfId="837" xr:uid="{00000000-0005-0000-0000-000044030000}"/>
    <cellStyle name="—_I&amp;O Report Tables_candicetables_ShenhuaPower(report tables)_ferrous &amp; non-ferrous" xfId="838" xr:uid="{00000000-0005-0000-0000-000045030000}"/>
    <cellStyle name="—_I&amp;O Report Tables_candicetables_ShenhuaPower(report tables)_ferrous &amp; non-ferrous 2" xfId="839" xr:uid="{00000000-0005-0000-0000-000046030000}"/>
    <cellStyle name="—_I&amp;O Report Tables_candicetables_Vedenta-PBVData" xfId="840" xr:uid="{00000000-0005-0000-0000-000047030000}"/>
    <cellStyle name="—_I&amp;O Report Tables_candicetables_Vedenta-PBVData 2" xfId="841" xr:uid="{00000000-0005-0000-0000-000048030000}"/>
    <cellStyle name="—_I&amp;O Report Tables_candicetables_Xstrata-PBVData" xfId="842" xr:uid="{00000000-0005-0000-0000-000049030000}"/>
    <cellStyle name="—_I&amp;O Report Tables_candicetables_Xstrata-PBVData 2" xfId="843" xr:uid="{00000000-0005-0000-0000-00004A030000}"/>
    <cellStyle name="—_I&amp;O Report Tables_CSC PBV data" xfId="844" xr:uid="{00000000-0005-0000-0000-00004B030000}"/>
    <cellStyle name="—_I&amp;O Report Tables_CSC PBV data 2" xfId="845" xr:uid="{00000000-0005-0000-0000-00004C030000}"/>
    <cellStyle name="—_I&amp;O Report Tables_Freeport-PBVData" xfId="846" xr:uid="{00000000-0005-0000-0000-00004D030000}"/>
    <cellStyle name="—_I&amp;O Report Tables_Freeport-PBVData 2" xfId="847" xr:uid="{00000000-0005-0000-0000-00004E030000}"/>
    <cellStyle name="—_I&amp;O Report Tables_PhelpsDolge-PBVData" xfId="848" xr:uid="{00000000-0005-0000-0000-00004F030000}"/>
    <cellStyle name="—_I&amp;O Report Tables_PhelpsDolge-PBVData 2" xfId="849" xr:uid="{00000000-0005-0000-0000-000050030000}"/>
    <cellStyle name="—_I&amp;O Report Tables_POSCO PBV data" xfId="850" xr:uid="{00000000-0005-0000-0000-000051030000}"/>
    <cellStyle name="—_I&amp;O Report Tables_POSCO PBV data 2" xfId="851" xr:uid="{00000000-0005-0000-0000-000052030000}"/>
    <cellStyle name="—_I&amp;O Report Tables_Resources comp - quantum" xfId="852" xr:uid="{00000000-0005-0000-0000-000053030000}"/>
    <cellStyle name="—_I&amp;O Report Tables_Resources comp - quantum 2" xfId="853" xr:uid="{00000000-0005-0000-0000-000054030000}"/>
    <cellStyle name="—_I&amp;O Report Tables_Resources comp - quantum_Banpu_Charts" xfId="854" xr:uid="{00000000-0005-0000-0000-000055030000}"/>
    <cellStyle name="—_I&amp;O Report Tables_Resources comp - quantum_Banpu_Charts 2" xfId="855" xr:uid="{00000000-0005-0000-0000-000056030000}"/>
    <cellStyle name="—_I&amp;O Report Tables_Resources comp - quantum_ShenhuaPower(report tables)" xfId="856" xr:uid="{00000000-0005-0000-0000-000057030000}"/>
    <cellStyle name="—_I&amp;O Report Tables_Resources comp - quantum_ShenhuaPower(report tables) 2" xfId="857" xr:uid="{00000000-0005-0000-0000-000058030000}"/>
    <cellStyle name="—_I&amp;O Report Tables_Resources comp - quantum_ShenhuaPower(report tables)_ferrous &amp; non-ferrous" xfId="858" xr:uid="{00000000-0005-0000-0000-000059030000}"/>
    <cellStyle name="—_I&amp;O Report Tables_Resources comp - quantum_ShenhuaPower(report tables)_ferrous &amp; non-ferrous 2" xfId="859" xr:uid="{00000000-0005-0000-0000-00005A030000}"/>
    <cellStyle name="—_I&amp;O Report Tables_ShenhuaPower(report tables)" xfId="860" xr:uid="{00000000-0005-0000-0000-00005B030000}"/>
    <cellStyle name="—_I&amp;O Report Tables_ShenhuaPower(report tables) 2" xfId="861" xr:uid="{00000000-0005-0000-0000-00005C030000}"/>
    <cellStyle name="—_I&amp;O Report Tables_ShenhuaPower(report tables)_ferrous &amp; non-ferrous" xfId="862" xr:uid="{00000000-0005-0000-0000-00005D030000}"/>
    <cellStyle name="—_I&amp;O Report Tables_ShenhuaPower(report tables)_ferrous &amp; non-ferrous 2" xfId="863" xr:uid="{00000000-0005-0000-0000-00005E030000}"/>
    <cellStyle name="—_I&amp;O Report Tables_Vedenta-PBVData" xfId="864" xr:uid="{00000000-0005-0000-0000-00005F030000}"/>
    <cellStyle name="—_I&amp;O Report Tables_Vedenta-PBVData 2" xfId="865" xr:uid="{00000000-0005-0000-0000-000060030000}"/>
    <cellStyle name="—_I&amp;O Report Tables_Xstrata-PBVData" xfId="866" xr:uid="{00000000-0005-0000-0000-000061030000}"/>
    <cellStyle name="—_I&amp;O Report Tables_Xstrata-PBVData 2" xfId="867" xr:uid="{00000000-0005-0000-0000-000062030000}"/>
    <cellStyle name="—_JiangxiCopperModel" xfId="868" xr:uid="{00000000-0005-0000-0000-000063030000}"/>
    <cellStyle name="—_JiangxiCopperModel 2" xfId="869" xr:uid="{00000000-0005-0000-0000-000064030000}"/>
    <cellStyle name="—_JiangxiCopperModel_Banpu_Charts" xfId="870" xr:uid="{00000000-0005-0000-0000-000065030000}"/>
    <cellStyle name="—_JiangxiCopperModel_Banpu_Charts 2" xfId="871" xr:uid="{00000000-0005-0000-0000-000066030000}"/>
    <cellStyle name="—_JiangxiCopperModel_Banpu_Charts_ferrous &amp; non-ferrous" xfId="872" xr:uid="{00000000-0005-0000-0000-000067030000}"/>
    <cellStyle name="—_JiangxiCopperModel_Banpu_Charts_ferrous &amp; non-ferrous 2" xfId="873" xr:uid="{00000000-0005-0000-0000-000068030000}"/>
    <cellStyle name="—_JiangxiCopperModel_ferrous &amp; non-ferrous" xfId="874" xr:uid="{00000000-0005-0000-0000-000069030000}"/>
    <cellStyle name="—_JiangxiCopperModel_ferrous &amp; non-ferrous 2" xfId="875" xr:uid="{00000000-0005-0000-0000-00006A030000}"/>
    <cellStyle name="—_JiangxiCopperModel_ShenhuaPower(report tables)" xfId="876" xr:uid="{00000000-0005-0000-0000-00006B030000}"/>
    <cellStyle name="—_JiangxiCopperModel_ShenhuaPower(report tables) 2" xfId="877" xr:uid="{00000000-0005-0000-0000-00006C030000}"/>
    <cellStyle name="—_JiangxiCopperModel_ShenhuaPower(report tables)_ferrous &amp; non-ferrous" xfId="878" xr:uid="{00000000-0005-0000-0000-00006D030000}"/>
    <cellStyle name="—_JiangxiCopperModel_ShenhuaPower(report tables)_ferrous &amp; non-ferrous 2" xfId="879" xr:uid="{00000000-0005-0000-0000-00006E030000}"/>
    <cellStyle name="—_KEPCO" xfId="880" xr:uid="{00000000-0005-0000-0000-00006F030000}"/>
    <cellStyle name="—_KEPCO 2" xfId="881" xr:uid="{00000000-0005-0000-0000-000070030000}"/>
    <cellStyle name="—_KEPCO_Banpu_Charts" xfId="882" xr:uid="{00000000-0005-0000-0000-000071030000}"/>
    <cellStyle name="—_KEPCO_Banpu_Charts 2" xfId="883" xr:uid="{00000000-0005-0000-0000-000072030000}"/>
    <cellStyle name="—_KEPCO_CPI1" xfId="884" xr:uid="{00000000-0005-0000-0000-000073030000}"/>
    <cellStyle name="—_KEPCO_CPI1 2" xfId="885" xr:uid="{00000000-0005-0000-0000-000074030000}"/>
    <cellStyle name="—_KEPCO_Sheet1" xfId="886" xr:uid="{00000000-0005-0000-0000-000075030000}"/>
    <cellStyle name="—_KEPCO_Sheet1 2" xfId="887" xr:uid="{00000000-0005-0000-0000-000076030000}"/>
    <cellStyle name="—_KEPCO_Shenhua-coal P&amp;L" xfId="888" xr:uid="{00000000-0005-0000-0000-000077030000}"/>
    <cellStyle name="—_KEPCO_Shenhua-coal P&amp;L 2" xfId="889" xr:uid="{00000000-0005-0000-0000-000078030000}"/>
    <cellStyle name="—_KEPCO_Shenhua-coal P&amp;L_ShenhuaPower(report tables)" xfId="890" xr:uid="{00000000-0005-0000-0000-000079030000}"/>
    <cellStyle name="—_KEPCO_Shenhua-coal P&amp;L_ShenhuaPower(report tables) 2" xfId="891" xr:uid="{00000000-0005-0000-0000-00007A030000}"/>
    <cellStyle name="—_KEPCO_Shenhua-power" xfId="892" xr:uid="{00000000-0005-0000-0000-00007B030000}"/>
    <cellStyle name="—_KEPCO_Shenhua-power 2" xfId="893" xr:uid="{00000000-0005-0000-0000-00007C030000}"/>
    <cellStyle name="—_KEPCO_ShenhuaPower(report tables)" xfId="894" xr:uid="{00000000-0005-0000-0000-00007D030000}"/>
    <cellStyle name="—_KEPCO_ShenhuaPower(report tables) 2" xfId="895" xr:uid="{00000000-0005-0000-0000-00007E030000}"/>
    <cellStyle name="—_MaGangModel" xfId="896" xr:uid="{00000000-0005-0000-0000-00007F030000}"/>
    <cellStyle name="—_MaGangModel 2" xfId="897" xr:uid="{00000000-0005-0000-0000-000080030000}"/>
    <cellStyle name="—_MaGangModel_ferrous &amp; non-ferrous" xfId="898" xr:uid="{00000000-0005-0000-0000-000081030000}"/>
    <cellStyle name="—_MaGangModel_ferrous &amp; non-ferrous 2" xfId="899" xr:uid="{00000000-0005-0000-0000-000082030000}"/>
    <cellStyle name="—_marketing charts" xfId="900" xr:uid="{00000000-0005-0000-0000-000083030000}"/>
    <cellStyle name="—_marketing charts 2" xfId="901" xr:uid="{00000000-0005-0000-0000-000084030000}"/>
    <cellStyle name="—_marketing charts_Banpu_Charts" xfId="902" xr:uid="{00000000-0005-0000-0000-000085030000}"/>
    <cellStyle name="—_marketing charts_Banpu_Charts 2" xfId="903" xr:uid="{00000000-0005-0000-0000-000086030000}"/>
    <cellStyle name="—_marketing charts_ShenhuaPower(report tables)" xfId="904" xr:uid="{00000000-0005-0000-0000-000087030000}"/>
    <cellStyle name="—_marketing charts_ShenhuaPower(report tables) 2" xfId="905" xr:uid="{00000000-0005-0000-0000-000088030000}"/>
    <cellStyle name="—_marketing charts_ShenhuaPower(report tables)_ferrous &amp; non-ferrous" xfId="906" xr:uid="{00000000-0005-0000-0000-000089030000}"/>
    <cellStyle name="—_marketing charts_ShenhuaPower(report tables)_ferrous &amp; non-ferrous 2" xfId="907" xr:uid="{00000000-0005-0000-0000-00008A030000}"/>
    <cellStyle name="_MCIT" xfId="908" xr:uid="{00000000-0005-0000-0000-00008B030000}"/>
    <cellStyle name="_MCIT 2" xfId="909" xr:uid="{00000000-0005-0000-0000-00008C030000}"/>
    <cellStyle name="—_MERB" xfId="910" xr:uid="{00000000-0005-0000-0000-00008D030000}"/>
    <cellStyle name="—_MERB 2" xfId="911" xr:uid="{00000000-0005-0000-0000-00008E030000}"/>
    <cellStyle name="—_MERB_Banpu_Charts" xfId="912" xr:uid="{00000000-0005-0000-0000-00008F030000}"/>
    <cellStyle name="—_MERB_Banpu_Charts 2" xfId="913" xr:uid="{00000000-0005-0000-0000-000090030000}"/>
    <cellStyle name="—_MERB_CPI1" xfId="914" xr:uid="{00000000-0005-0000-0000-000091030000}"/>
    <cellStyle name="—_MERB_CPI1 2" xfId="915" xr:uid="{00000000-0005-0000-0000-000092030000}"/>
    <cellStyle name="—_MERB_Delay Projects" xfId="916" xr:uid="{00000000-0005-0000-0000-000093030000}"/>
    <cellStyle name="—_MERB_Delay Projects 2" xfId="917" xr:uid="{00000000-0005-0000-0000-000094030000}"/>
    <cellStyle name="—_MERB_Delay Projects_Banpu_Charts" xfId="918" xr:uid="{00000000-0005-0000-0000-000095030000}"/>
    <cellStyle name="—_MERB_Delay Projects_Banpu_Charts 2" xfId="919" xr:uid="{00000000-0005-0000-0000-000096030000}"/>
    <cellStyle name="—_MERB_Delay Projects_ShenhuaPower(report tables)" xfId="920" xr:uid="{00000000-0005-0000-0000-000097030000}"/>
    <cellStyle name="—_MERB_Delay Projects_ShenhuaPower(report tables) 2" xfId="921" xr:uid="{00000000-0005-0000-0000-000098030000}"/>
    <cellStyle name="—_MERB_Model" xfId="922" xr:uid="{00000000-0005-0000-0000-000099030000}"/>
    <cellStyle name="—_MERB_Model 2" xfId="923" xr:uid="{00000000-0005-0000-0000-00009A030000}"/>
    <cellStyle name="—_MERB_Model_Banpu_Charts" xfId="924" xr:uid="{00000000-0005-0000-0000-00009B030000}"/>
    <cellStyle name="—_MERB_Model_Banpu_Charts 2" xfId="925" xr:uid="{00000000-0005-0000-0000-00009C030000}"/>
    <cellStyle name="—_MERB_Model_ShenhuaPower(report tables)" xfId="926" xr:uid="{00000000-0005-0000-0000-00009D030000}"/>
    <cellStyle name="—_MERB_Model_ShenhuaPower(report tables) 2" xfId="927" xr:uid="{00000000-0005-0000-0000-00009E030000}"/>
    <cellStyle name="—_MERB_Sheet1" xfId="928" xr:uid="{00000000-0005-0000-0000-00009F030000}"/>
    <cellStyle name="—_MERB_Sheet1 2" xfId="929" xr:uid="{00000000-0005-0000-0000-0000A0030000}"/>
    <cellStyle name="—_MERB_Shenhua-coal P&amp;L" xfId="930" xr:uid="{00000000-0005-0000-0000-0000A1030000}"/>
    <cellStyle name="—_MERB_Shenhua-coal P&amp;L 2" xfId="931" xr:uid="{00000000-0005-0000-0000-0000A2030000}"/>
    <cellStyle name="—_MERB_Shenhua-coal P&amp;L_ShenhuaPower(report tables)" xfId="932" xr:uid="{00000000-0005-0000-0000-0000A3030000}"/>
    <cellStyle name="—_MERB_Shenhua-coal P&amp;L_ShenhuaPower(report tables) 2" xfId="933" xr:uid="{00000000-0005-0000-0000-0000A4030000}"/>
    <cellStyle name="—_MERB_Shenhua-power" xfId="934" xr:uid="{00000000-0005-0000-0000-0000A5030000}"/>
    <cellStyle name="—_MERB_Shenhua-power 2" xfId="935" xr:uid="{00000000-0005-0000-0000-0000A6030000}"/>
    <cellStyle name="—_MERB_ShenhuaPower(report tables)" xfId="936" xr:uid="{00000000-0005-0000-0000-0000A7030000}"/>
    <cellStyle name="—_MERB_ShenhuaPower(report tables) 2" xfId="937" xr:uid="{00000000-0005-0000-0000-0000A8030000}"/>
    <cellStyle name="—_Model" xfId="938" xr:uid="{00000000-0005-0000-0000-0000A9030000}"/>
    <cellStyle name="—_Model 2" xfId="939" xr:uid="{00000000-0005-0000-0000-0000AA030000}"/>
    <cellStyle name="—_Model_ferrous &amp; non-ferrous" xfId="940" xr:uid="{00000000-0005-0000-0000-0000AB030000}"/>
    <cellStyle name="—_Model_ferrous &amp; non-ferrous 2" xfId="941" xr:uid="{00000000-0005-0000-0000-0000AC030000}"/>
    <cellStyle name="_Multiple" xfId="942" xr:uid="{00000000-0005-0000-0000-0000AD030000}"/>
    <cellStyle name="_Multiple 2" xfId="943" xr:uid="{00000000-0005-0000-0000-0000AE030000}"/>
    <cellStyle name="_Multiple 2 2" xfId="944" xr:uid="{00000000-0005-0000-0000-0000AF030000}"/>
    <cellStyle name="_MultipleSpace" xfId="945" xr:uid="{00000000-0005-0000-0000-0000B0030000}"/>
    <cellStyle name="_MultipleSpace 2" xfId="946" xr:uid="{00000000-0005-0000-0000-0000B1030000}"/>
    <cellStyle name="_MultipleSpace 2 2" xfId="947" xr:uid="{00000000-0005-0000-0000-0000B2030000}"/>
    <cellStyle name="—_new format1" xfId="948" xr:uid="{00000000-0005-0000-0000-0000B3030000}"/>
    <cellStyle name="—_new format1_Banpu_Charts" xfId="949" xr:uid="{00000000-0005-0000-0000-0000B4030000}"/>
    <cellStyle name="—_new format1_Book8" xfId="950" xr:uid="{00000000-0005-0000-0000-0000B5030000}"/>
    <cellStyle name="—_new format1_Book8_Banpu_Charts" xfId="951" xr:uid="{00000000-0005-0000-0000-0000B6030000}"/>
    <cellStyle name="—_new format1_Book8_ShenhuaPower(report tables)" xfId="952" xr:uid="{00000000-0005-0000-0000-0000B7030000}"/>
    <cellStyle name="—_new format1_EM-LGT_Published" xfId="953" xr:uid="{00000000-0005-0000-0000-0000B8030000}"/>
    <cellStyle name="—_new format1_EM-LGT_Published_Banpu_Charts" xfId="954" xr:uid="{00000000-0005-0000-0000-0000B9030000}"/>
    <cellStyle name="—_new format1_EM-LGT_Published_ShenhuaPower(report tables)" xfId="955" xr:uid="{00000000-0005-0000-0000-0000BA030000}"/>
    <cellStyle name="—_new format1_ShenhuaPower(report tables)" xfId="956" xr:uid="{00000000-0005-0000-0000-0000BB030000}"/>
    <cellStyle name="—_new format1_Telecom quarterly_final" xfId="957" xr:uid="{00000000-0005-0000-0000-0000BC030000}"/>
    <cellStyle name="—_new format1_Telecom quarterly_final_Banpu_Charts" xfId="958" xr:uid="{00000000-0005-0000-0000-0000BD030000}"/>
    <cellStyle name="—_new format1_Telecom quarterly_final_Book8" xfId="959" xr:uid="{00000000-0005-0000-0000-0000BE030000}"/>
    <cellStyle name="—_new format1_Telecom quarterly_final_Book8_Banpu_Charts" xfId="960" xr:uid="{00000000-0005-0000-0000-0000BF030000}"/>
    <cellStyle name="—_new format1_Telecom quarterly_final_Book8_ShenhuaPower(report tables)" xfId="961" xr:uid="{00000000-0005-0000-0000-0000C0030000}"/>
    <cellStyle name="—_new format1_Telecom quarterly_final_EM-LGT_Published" xfId="962" xr:uid="{00000000-0005-0000-0000-0000C1030000}"/>
    <cellStyle name="—_new format1_Telecom quarterly_final_EM-LGT_Published_Banpu_Charts" xfId="963" xr:uid="{00000000-0005-0000-0000-0000C2030000}"/>
    <cellStyle name="—_new format1_Telecom quarterly_final_EM-LGT_Published_ShenhuaPower(report tables)" xfId="964" xr:uid="{00000000-0005-0000-0000-0000C3030000}"/>
    <cellStyle name="—_new format1_Telecom quarterly_final_ShenhuaPower(report tables)" xfId="965" xr:uid="{00000000-0005-0000-0000-0000C4030000}"/>
    <cellStyle name="_New WCOM" xfId="966" xr:uid="{00000000-0005-0000-0000-0000C5030000}"/>
    <cellStyle name="_New WCOM 2" xfId="967" xr:uid="{00000000-0005-0000-0000-0000C6030000}"/>
    <cellStyle name="—_Performance" xfId="968" xr:uid="{00000000-0005-0000-0000-0000C7030000}"/>
    <cellStyle name="—_Performance 2" xfId="969" xr:uid="{00000000-0005-0000-0000-0000C8030000}"/>
    <cellStyle name="—_Performance_0405 Coal Trans" xfId="970" xr:uid="{00000000-0005-0000-0000-0000C9030000}"/>
    <cellStyle name="—_Performance_0405 Coal Trans 2" xfId="971" xr:uid="{00000000-0005-0000-0000-0000CA030000}"/>
    <cellStyle name="—_Performance_AngangModel" xfId="972" xr:uid="{00000000-0005-0000-0000-0000CB030000}"/>
    <cellStyle name="—_Performance_AngangModel 2" xfId="973" xr:uid="{00000000-0005-0000-0000-0000CC030000}"/>
    <cellStyle name="—_Performance_Banpu_Charts" xfId="974" xr:uid="{00000000-0005-0000-0000-0000CD030000}"/>
    <cellStyle name="—_Performance_Banpu_Charts 2" xfId="975" xr:uid="{00000000-0005-0000-0000-0000CE030000}"/>
    <cellStyle name="—_Performance_China steel sector initiation morning call handout Dec 10, 2004" xfId="976" xr:uid="{00000000-0005-0000-0000-0000CF030000}"/>
    <cellStyle name="—_Performance_China steel sector initiation morning call handout Dec 10, 2004 2" xfId="977" xr:uid="{00000000-0005-0000-0000-0000D0030000}"/>
    <cellStyle name="—_Performance_CPI1" xfId="978" xr:uid="{00000000-0005-0000-0000-0000D1030000}"/>
    <cellStyle name="—_Performance_CPI1 2" xfId="979" xr:uid="{00000000-0005-0000-0000-0000D2030000}"/>
    <cellStyle name="—_Performance_DATANG" xfId="980" xr:uid="{00000000-0005-0000-0000-0000D3030000}"/>
    <cellStyle name="—_Performance_DATANG 2" xfId="981" xr:uid="{00000000-0005-0000-0000-0000D4030000}"/>
    <cellStyle name="—_Performance_DATANG_Banpu_Charts" xfId="982" xr:uid="{00000000-0005-0000-0000-0000D5030000}"/>
    <cellStyle name="—_Performance_DATANG_Banpu_Charts 2" xfId="983" xr:uid="{00000000-0005-0000-0000-0000D6030000}"/>
    <cellStyle name="—_Performance_DATANG_CPI1" xfId="984" xr:uid="{00000000-0005-0000-0000-0000D7030000}"/>
    <cellStyle name="—_Performance_DATANG_CPI1 2" xfId="985" xr:uid="{00000000-0005-0000-0000-0000D8030000}"/>
    <cellStyle name="—_Performance_DATANG_CPI1_ferrous &amp; non-ferrous" xfId="986" xr:uid="{00000000-0005-0000-0000-0000D9030000}"/>
    <cellStyle name="—_Performance_DATANG_CPI1_ferrous &amp; non-ferrous 2" xfId="987" xr:uid="{00000000-0005-0000-0000-0000DA030000}"/>
    <cellStyle name="—_Performance_DATANG_Sheet1" xfId="988" xr:uid="{00000000-0005-0000-0000-0000DB030000}"/>
    <cellStyle name="—_Performance_DATANG_Sheet1 2" xfId="989" xr:uid="{00000000-0005-0000-0000-0000DC030000}"/>
    <cellStyle name="—_Performance_DATANG_Sheet1_ferrous &amp; non-ferrous" xfId="990" xr:uid="{00000000-0005-0000-0000-0000DD030000}"/>
    <cellStyle name="—_Performance_DATANG_Sheet1_ferrous &amp; non-ferrous 2" xfId="991" xr:uid="{00000000-0005-0000-0000-0000DE030000}"/>
    <cellStyle name="—_Performance_DATANG_Shenhua-coal P&amp;L" xfId="992" xr:uid="{00000000-0005-0000-0000-0000DF030000}"/>
    <cellStyle name="—_Performance_DATANG_Shenhua-coal P&amp;L 2" xfId="993" xr:uid="{00000000-0005-0000-0000-0000E0030000}"/>
    <cellStyle name="—_Performance_DATANG_Shenhua-coal P&amp;L_ShenhuaPower(report tables)" xfId="994" xr:uid="{00000000-0005-0000-0000-0000E1030000}"/>
    <cellStyle name="—_Performance_DATANG_Shenhua-coal P&amp;L_ShenhuaPower(report tables) 2" xfId="995" xr:uid="{00000000-0005-0000-0000-0000E2030000}"/>
    <cellStyle name="—_Performance_DATANG_Shenhua-coal P&amp;L_ShenhuaPower(report tables)_ferrous &amp; non-ferrous" xfId="996" xr:uid="{00000000-0005-0000-0000-0000E3030000}"/>
    <cellStyle name="—_Performance_DATANG_Shenhua-coal P&amp;L_ShenhuaPower(report tables)_ferrous &amp; non-ferrous 2" xfId="997" xr:uid="{00000000-0005-0000-0000-0000E4030000}"/>
    <cellStyle name="—_Performance_DATANG_Shenhua-power" xfId="998" xr:uid="{00000000-0005-0000-0000-0000E5030000}"/>
    <cellStyle name="—_Performance_DATANG_Shenhua-power 2" xfId="999" xr:uid="{00000000-0005-0000-0000-0000E6030000}"/>
    <cellStyle name="—_Performance_DATANG_ShenhuaPower(report tables)" xfId="1000" xr:uid="{00000000-0005-0000-0000-0000E7030000}"/>
    <cellStyle name="—_Performance_DATANG_ShenhuaPower(report tables) 2" xfId="1001" xr:uid="{00000000-0005-0000-0000-0000E8030000}"/>
    <cellStyle name="—_Performance_DATANG_ShenhuaPower(report tables)_ferrous &amp; non-ferrous" xfId="1002" xr:uid="{00000000-0005-0000-0000-0000E9030000}"/>
    <cellStyle name="—_Performance_DATANG_ShenhuaPower(report tables)_ferrous &amp; non-ferrous 2" xfId="1003" xr:uid="{00000000-0005-0000-0000-0000EA030000}"/>
    <cellStyle name="—_Performance_DATANG_Shenhua-power_ferrous &amp; non-ferrous" xfId="1004" xr:uid="{00000000-0005-0000-0000-0000EB030000}"/>
    <cellStyle name="—_Performance_DATANG_Shenhua-power_ferrous &amp; non-ferrous 2" xfId="1005" xr:uid="{00000000-0005-0000-0000-0000EC030000}"/>
    <cellStyle name="—_Performance_DCF ANALYSIS" xfId="1006" xr:uid="{00000000-0005-0000-0000-0000ED030000}"/>
    <cellStyle name="—_Performance_DCF ANALYSIS 2" xfId="1007" xr:uid="{00000000-0005-0000-0000-0000EE030000}"/>
    <cellStyle name="—_Performance_DCF ANALYSIS_Banpu_Charts" xfId="1008" xr:uid="{00000000-0005-0000-0000-0000EF030000}"/>
    <cellStyle name="—_Performance_DCF ANALYSIS_Banpu_Charts 2" xfId="1009" xr:uid="{00000000-0005-0000-0000-0000F0030000}"/>
    <cellStyle name="—_Performance_DCF ANALYSIS_CL&amp;P" xfId="1010" xr:uid="{00000000-0005-0000-0000-0000F1030000}"/>
    <cellStyle name="—_Performance_DCF ANALYSIS_CL&amp;P 2" xfId="1011" xr:uid="{00000000-0005-0000-0000-0000F2030000}"/>
    <cellStyle name="—_Performance_DCF ANALYSIS_CL&amp;P_Banpu_Charts" xfId="1012" xr:uid="{00000000-0005-0000-0000-0000F3030000}"/>
    <cellStyle name="—_Performance_DCF ANALYSIS_CL&amp;P_Banpu_Charts 2" xfId="1013" xr:uid="{00000000-0005-0000-0000-0000F4030000}"/>
    <cellStyle name="—_Performance_DCF ANALYSIS_CL&amp;P_CPI1" xfId="1014" xr:uid="{00000000-0005-0000-0000-0000F5030000}"/>
    <cellStyle name="—_Performance_DCF ANALYSIS_CL&amp;P_CPI1 2" xfId="1015" xr:uid="{00000000-0005-0000-0000-0000F6030000}"/>
    <cellStyle name="—_Performance_DCF ANALYSIS_CL&amp;P_CPI1_ferrous &amp; non-ferrous" xfId="1016" xr:uid="{00000000-0005-0000-0000-0000F7030000}"/>
    <cellStyle name="—_Performance_DCF ANALYSIS_CL&amp;P_CPI1_ferrous &amp; non-ferrous 2" xfId="1017" xr:uid="{00000000-0005-0000-0000-0000F8030000}"/>
    <cellStyle name="—_Performance_DCF ANALYSIS_CL&amp;P_Sheet1" xfId="1018" xr:uid="{00000000-0005-0000-0000-0000F9030000}"/>
    <cellStyle name="—_Performance_DCF ANALYSIS_CL&amp;P_Sheet1 2" xfId="1019" xr:uid="{00000000-0005-0000-0000-0000FA030000}"/>
    <cellStyle name="—_Performance_DCF ANALYSIS_CL&amp;P_Sheet1_ferrous &amp; non-ferrous" xfId="1020" xr:uid="{00000000-0005-0000-0000-0000FB030000}"/>
    <cellStyle name="—_Performance_DCF ANALYSIS_CL&amp;P_Sheet1_ferrous &amp; non-ferrous 2" xfId="1021" xr:uid="{00000000-0005-0000-0000-0000FC030000}"/>
    <cellStyle name="—_Performance_DCF ANALYSIS_CL&amp;P_Shenhua-coal P&amp;L" xfId="1022" xr:uid="{00000000-0005-0000-0000-0000FD030000}"/>
    <cellStyle name="—_Performance_DCF ANALYSIS_CL&amp;P_Shenhua-coal P&amp;L 2" xfId="1023" xr:uid="{00000000-0005-0000-0000-0000FE030000}"/>
    <cellStyle name="—_Performance_DCF ANALYSIS_CL&amp;P_Shenhua-coal P&amp;L_ShenhuaPower(report tables)" xfId="1024" xr:uid="{00000000-0005-0000-0000-0000FF030000}"/>
    <cellStyle name="—_Performance_DCF ANALYSIS_CL&amp;P_Shenhua-coal P&amp;L_ShenhuaPower(report tables) 2" xfId="1025" xr:uid="{00000000-0005-0000-0000-000000040000}"/>
    <cellStyle name="—_Performance_DCF ANALYSIS_CL&amp;P_Shenhua-coal P&amp;L_ShenhuaPower(report tables)_ferrous &amp; non-ferrous" xfId="1026" xr:uid="{00000000-0005-0000-0000-000001040000}"/>
    <cellStyle name="—_Performance_DCF ANALYSIS_CL&amp;P_Shenhua-coal P&amp;L_ShenhuaPower(report tables)_ferrous &amp; non-ferrous 2" xfId="1027" xr:uid="{00000000-0005-0000-0000-000002040000}"/>
    <cellStyle name="—_Performance_DCF ANALYSIS_CL&amp;P_Shenhua-power" xfId="1028" xr:uid="{00000000-0005-0000-0000-000003040000}"/>
    <cellStyle name="—_Performance_DCF ANALYSIS_CL&amp;P_Shenhua-power 2" xfId="1029" xr:uid="{00000000-0005-0000-0000-000004040000}"/>
    <cellStyle name="—_Performance_DCF ANALYSIS_CL&amp;P_ShenhuaPower(report tables)" xfId="1030" xr:uid="{00000000-0005-0000-0000-000005040000}"/>
    <cellStyle name="—_Performance_DCF ANALYSIS_CL&amp;P_ShenhuaPower(report tables) 2" xfId="1031" xr:uid="{00000000-0005-0000-0000-000006040000}"/>
    <cellStyle name="—_Performance_DCF ANALYSIS_CL&amp;P_ShenhuaPower(report tables)_ferrous &amp; non-ferrous" xfId="1032" xr:uid="{00000000-0005-0000-0000-000007040000}"/>
    <cellStyle name="—_Performance_DCF ANALYSIS_CL&amp;P_ShenhuaPower(report tables)_ferrous &amp; non-ferrous 2" xfId="1033" xr:uid="{00000000-0005-0000-0000-000008040000}"/>
    <cellStyle name="—_Performance_DCF ANALYSIS_CL&amp;P_Shenhua-power_ferrous &amp; non-ferrous" xfId="1034" xr:uid="{00000000-0005-0000-0000-000009040000}"/>
    <cellStyle name="—_Performance_DCF ANALYSIS_CL&amp;P_Shenhua-power_ferrous &amp; non-ferrous 2" xfId="1035" xr:uid="{00000000-0005-0000-0000-00000A040000}"/>
    <cellStyle name="—_Performance_DCF ANALYSIS_CPI1" xfId="1036" xr:uid="{00000000-0005-0000-0000-00000B040000}"/>
    <cellStyle name="—_Performance_DCF ANALYSIS_CPI1 2" xfId="1037" xr:uid="{00000000-0005-0000-0000-00000C040000}"/>
    <cellStyle name="—_Performance_DCF ANALYSIS_CPI1_ferrous &amp; non-ferrous" xfId="1038" xr:uid="{00000000-0005-0000-0000-00000D040000}"/>
    <cellStyle name="—_Performance_DCF ANALYSIS_CPI1_ferrous &amp; non-ferrous 2" xfId="1039" xr:uid="{00000000-0005-0000-0000-00000E040000}"/>
    <cellStyle name="—_Performance_DCF ANALYSIS_Sheet1" xfId="1040" xr:uid="{00000000-0005-0000-0000-00000F040000}"/>
    <cellStyle name="—_Performance_DCF ANALYSIS_Sheet1 2" xfId="1041" xr:uid="{00000000-0005-0000-0000-000010040000}"/>
    <cellStyle name="—_Performance_DCF ANALYSIS_Sheet1_ferrous &amp; non-ferrous" xfId="1042" xr:uid="{00000000-0005-0000-0000-000011040000}"/>
    <cellStyle name="—_Performance_DCF ANALYSIS_Sheet1_ferrous &amp; non-ferrous 2" xfId="1043" xr:uid="{00000000-0005-0000-0000-000012040000}"/>
    <cellStyle name="—_Performance_DCF ANALYSIS_Shenhua-coal P&amp;L" xfId="1044" xr:uid="{00000000-0005-0000-0000-000013040000}"/>
    <cellStyle name="—_Performance_DCF ANALYSIS_Shenhua-coal P&amp;L 2" xfId="1045" xr:uid="{00000000-0005-0000-0000-000014040000}"/>
    <cellStyle name="—_Performance_DCF ANALYSIS_Shenhua-coal P&amp;L_ShenhuaPower(report tables)" xfId="1046" xr:uid="{00000000-0005-0000-0000-000015040000}"/>
    <cellStyle name="—_Performance_DCF ANALYSIS_Shenhua-coal P&amp;L_ShenhuaPower(report tables) 2" xfId="1047" xr:uid="{00000000-0005-0000-0000-000016040000}"/>
    <cellStyle name="—_Performance_DCF ANALYSIS_Shenhua-coal P&amp;L_ShenhuaPower(report tables)_ferrous &amp; non-ferrous" xfId="1048" xr:uid="{00000000-0005-0000-0000-000017040000}"/>
    <cellStyle name="—_Performance_DCF ANALYSIS_Shenhua-coal P&amp;L_ShenhuaPower(report tables)_ferrous &amp; non-ferrous 2" xfId="1049" xr:uid="{00000000-0005-0000-0000-000018040000}"/>
    <cellStyle name="—_Performance_DCF ANALYSIS_Shenhua-power" xfId="1050" xr:uid="{00000000-0005-0000-0000-000019040000}"/>
    <cellStyle name="—_Performance_DCF ANALYSIS_Shenhua-power 2" xfId="1051" xr:uid="{00000000-0005-0000-0000-00001A040000}"/>
    <cellStyle name="—_Performance_DCF ANALYSIS_ShenhuaPower(report tables)" xfId="1052" xr:uid="{00000000-0005-0000-0000-00001B040000}"/>
    <cellStyle name="—_Performance_DCF ANALYSIS_ShenhuaPower(report tables) 2" xfId="1053" xr:uid="{00000000-0005-0000-0000-00001C040000}"/>
    <cellStyle name="—_Performance_DCF ANALYSIS_ShenhuaPower(report tables)_ferrous &amp; non-ferrous" xfId="1054" xr:uid="{00000000-0005-0000-0000-00001D040000}"/>
    <cellStyle name="—_Performance_DCF ANALYSIS_ShenhuaPower(report tables)_ferrous &amp; non-ferrous 2" xfId="1055" xr:uid="{00000000-0005-0000-0000-00001E040000}"/>
    <cellStyle name="—_Performance_DCF ANALYSIS_Shenhua-power_ferrous &amp; non-ferrous" xfId="1056" xr:uid="{00000000-0005-0000-0000-00001F040000}"/>
    <cellStyle name="—_Performance_DCF ANALYSIS_Shenhua-power_ferrous &amp; non-ferrous 2" xfId="1057" xr:uid="{00000000-0005-0000-0000-000020040000}"/>
    <cellStyle name="—_Performance_Delay Projects" xfId="1058" xr:uid="{00000000-0005-0000-0000-000021040000}"/>
    <cellStyle name="—_Performance_Delay Projects 2" xfId="1059" xr:uid="{00000000-0005-0000-0000-000022040000}"/>
    <cellStyle name="—_Performance_Delay Projects_Banpu_Charts" xfId="1060" xr:uid="{00000000-0005-0000-0000-000023040000}"/>
    <cellStyle name="—_Performance_Delay Projects_Banpu_Charts 2" xfId="1061" xr:uid="{00000000-0005-0000-0000-000024040000}"/>
    <cellStyle name="—_Performance_Delay Projects_ShenhuaPower(report tables)" xfId="1062" xr:uid="{00000000-0005-0000-0000-000025040000}"/>
    <cellStyle name="—_Performance_Delay Projects_ShenhuaPower(report tables) 2" xfId="1063" xr:uid="{00000000-0005-0000-0000-000026040000}"/>
    <cellStyle name="—_Performance_HKG" xfId="1064" xr:uid="{00000000-0005-0000-0000-000027040000}"/>
    <cellStyle name="—_Performance_HKG 2" xfId="1065" xr:uid="{00000000-0005-0000-0000-000028040000}"/>
    <cellStyle name="—_Performance_HKG_Banpu_Charts" xfId="1066" xr:uid="{00000000-0005-0000-0000-000029040000}"/>
    <cellStyle name="—_Performance_HKG_Banpu_Charts 2" xfId="1067" xr:uid="{00000000-0005-0000-0000-00002A040000}"/>
    <cellStyle name="—_Performance_HKG_CPI1" xfId="1068" xr:uid="{00000000-0005-0000-0000-00002B040000}"/>
    <cellStyle name="—_Performance_HKG_CPI1 2" xfId="1069" xr:uid="{00000000-0005-0000-0000-00002C040000}"/>
    <cellStyle name="—_Performance_HKG_Sheet1" xfId="1070" xr:uid="{00000000-0005-0000-0000-00002D040000}"/>
    <cellStyle name="—_Performance_HKG_Sheet1 2" xfId="1071" xr:uid="{00000000-0005-0000-0000-00002E040000}"/>
    <cellStyle name="—_Performance_HKG_Shenhua-coal P&amp;L" xfId="1072" xr:uid="{00000000-0005-0000-0000-00002F040000}"/>
    <cellStyle name="—_Performance_HKG_Shenhua-coal P&amp;L 2" xfId="1073" xr:uid="{00000000-0005-0000-0000-000030040000}"/>
    <cellStyle name="—_Performance_HKG_Shenhua-coal P&amp;L_ShenhuaPower(report tables)" xfId="1074" xr:uid="{00000000-0005-0000-0000-000031040000}"/>
    <cellStyle name="—_Performance_HKG_Shenhua-coal P&amp;L_ShenhuaPower(report tables) 2" xfId="1075" xr:uid="{00000000-0005-0000-0000-000032040000}"/>
    <cellStyle name="—_Performance_HKG_Shenhua-power" xfId="1076" xr:uid="{00000000-0005-0000-0000-000033040000}"/>
    <cellStyle name="—_Performance_HKG_Shenhua-power 2" xfId="1077" xr:uid="{00000000-0005-0000-0000-000034040000}"/>
    <cellStyle name="—_Performance_HKG_ShenhuaPower(report tables)" xfId="1078" xr:uid="{00000000-0005-0000-0000-000035040000}"/>
    <cellStyle name="—_Performance_HKG_ShenhuaPower(report tables) 2" xfId="1079" xr:uid="{00000000-0005-0000-0000-000036040000}"/>
    <cellStyle name="—_Performance_JiangxiCopperModel" xfId="1080" xr:uid="{00000000-0005-0000-0000-000037040000}"/>
    <cellStyle name="—_Performance_JiangxiCopperModel 2" xfId="1081" xr:uid="{00000000-0005-0000-0000-000038040000}"/>
    <cellStyle name="—_Performance_JiangxiCopperModel_Banpu_Charts" xfId="1082" xr:uid="{00000000-0005-0000-0000-000039040000}"/>
    <cellStyle name="—_Performance_JiangxiCopperModel_Banpu_Charts 2" xfId="1083" xr:uid="{00000000-0005-0000-0000-00003A040000}"/>
    <cellStyle name="—_Performance_JiangxiCopperModel_ShenhuaPower(report tables)" xfId="1084" xr:uid="{00000000-0005-0000-0000-00003B040000}"/>
    <cellStyle name="—_Performance_JiangxiCopperModel_ShenhuaPower(report tables) 2" xfId="1085" xr:uid="{00000000-0005-0000-0000-00003C040000}"/>
    <cellStyle name="—_Performance_MaGangModel" xfId="1086" xr:uid="{00000000-0005-0000-0000-00003D040000}"/>
    <cellStyle name="—_Performance_MaGangModel 2" xfId="1087" xr:uid="{00000000-0005-0000-0000-00003E040000}"/>
    <cellStyle name="—_Performance_marketing charts" xfId="1088" xr:uid="{00000000-0005-0000-0000-00003F040000}"/>
    <cellStyle name="—_Performance_marketing charts 2" xfId="1089" xr:uid="{00000000-0005-0000-0000-000040040000}"/>
    <cellStyle name="—_Performance_MERB" xfId="1090" xr:uid="{00000000-0005-0000-0000-000041040000}"/>
    <cellStyle name="—_Performance_MERB 2" xfId="1091" xr:uid="{00000000-0005-0000-0000-000042040000}"/>
    <cellStyle name="—_Performance_MERB_0405 Coal Trans" xfId="1092" xr:uid="{00000000-0005-0000-0000-000043040000}"/>
    <cellStyle name="—_Performance_MERB_0405 Coal Trans 2" xfId="1093" xr:uid="{00000000-0005-0000-0000-000044040000}"/>
    <cellStyle name="—_Performance_MERB_0405 Coal Trans_ferrous &amp; non-ferrous" xfId="1094" xr:uid="{00000000-0005-0000-0000-000045040000}"/>
    <cellStyle name="—_Performance_MERB_0405 Coal Trans_ferrous &amp; non-ferrous 2" xfId="1095" xr:uid="{00000000-0005-0000-0000-000046040000}"/>
    <cellStyle name="—_Performance_MERB_AngangModel" xfId="1096" xr:uid="{00000000-0005-0000-0000-000047040000}"/>
    <cellStyle name="—_Performance_MERB_AngangModel 2" xfId="1097" xr:uid="{00000000-0005-0000-0000-000048040000}"/>
    <cellStyle name="—_Performance_MERB_Banpu_Charts" xfId="1098" xr:uid="{00000000-0005-0000-0000-000049040000}"/>
    <cellStyle name="—_Performance_MERB_Banpu_Charts 2" xfId="1099" xr:uid="{00000000-0005-0000-0000-00004A040000}"/>
    <cellStyle name="—_Performance_MERB_China steel sector initiation morning call handout Dec 10, 2004" xfId="1100" xr:uid="{00000000-0005-0000-0000-00004B040000}"/>
    <cellStyle name="—_Performance_MERB_CPI1" xfId="1101" xr:uid="{00000000-0005-0000-0000-00004C040000}"/>
    <cellStyle name="—_Performance_MERB_Delay Projects" xfId="1102" xr:uid="{00000000-0005-0000-0000-00004D040000}"/>
    <cellStyle name="—_Performance_MERB_Delay Projects 2" xfId="1103" xr:uid="{00000000-0005-0000-0000-00004E040000}"/>
    <cellStyle name="—_Performance_MERB_Delay Projects_Banpu_Charts" xfId="1104" xr:uid="{00000000-0005-0000-0000-00004F040000}"/>
    <cellStyle name="—_Performance_MERB_Delay Projects_Banpu_Charts 2" xfId="1105" xr:uid="{00000000-0005-0000-0000-000050040000}"/>
    <cellStyle name="—_Performance_MERB_Delay Projects_ShenhuaPower(report tables)" xfId="1106" xr:uid="{00000000-0005-0000-0000-000051040000}"/>
    <cellStyle name="—_Performance_MERB_Delay Projects_ShenhuaPower(report tables) 2" xfId="1107" xr:uid="{00000000-0005-0000-0000-000052040000}"/>
    <cellStyle name="—_Performance_MERB_Delay Projects_ShenhuaPower(report tables)_ferrous &amp; non-ferrous" xfId="1108" xr:uid="{00000000-0005-0000-0000-000053040000}"/>
    <cellStyle name="—_Performance_MERB_Delay Projects_ShenhuaPower(report tables)_ferrous &amp; non-ferrous 2" xfId="1109" xr:uid="{00000000-0005-0000-0000-000054040000}"/>
    <cellStyle name="—_Performance_MERB_JiangxiCopperModel" xfId="1110" xr:uid="{00000000-0005-0000-0000-000055040000}"/>
    <cellStyle name="—_Performance_MERB_JiangxiCopperModel_Banpu_Charts" xfId="1111" xr:uid="{00000000-0005-0000-0000-000056040000}"/>
    <cellStyle name="—_Performance_MERB_JiangxiCopperModel_ShenhuaPower(report tables)" xfId="1112" xr:uid="{00000000-0005-0000-0000-000057040000}"/>
    <cellStyle name="—_Performance_MERB_MaGangModel" xfId="1113" xr:uid="{00000000-0005-0000-0000-000058040000}"/>
    <cellStyle name="—_Performance_MERB_MaGangModel 2" xfId="1114" xr:uid="{00000000-0005-0000-0000-000059040000}"/>
    <cellStyle name="—_Performance_MERB_marketing charts" xfId="1115" xr:uid="{00000000-0005-0000-0000-00005A040000}"/>
    <cellStyle name="—_Performance_MERB_marketing charts 2" xfId="1116" xr:uid="{00000000-0005-0000-0000-00005B040000}"/>
    <cellStyle name="—_Performance_MERB_marketing charts_ferrous &amp; non-ferrous" xfId="1117" xr:uid="{00000000-0005-0000-0000-00005C040000}"/>
    <cellStyle name="—_Performance_MERB_marketing charts_ferrous &amp; non-ferrous 2" xfId="1118" xr:uid="{00000000-0005-0000-0000-00005D040000}"/>
    <cellStyle name="—_Performance_MERB_Model" xfId="1119" xr:uid="{00000000-0005-0000-0000-00005E040000}"/>
    <cellStyle name="—_Performance_MERB_Model 2" xfId="1120" xr:uid="{00000000-0005-0000-0000-00005F040000}"/>
    <cellStyle name="—_Performance_MERB_Model_Banpu_Charts" xfId="1121" xr:uid="{00000000-0005-0000-0000-000060040000}"/>
    <cellStyle name="—_Performance_MERB_Model_Banpu_Charts 2" xfId="1122" xr:uid="{00000000-0005-0000-0000-000061040000}"/>
    <cellStyle name="—_Performance_MERB_Model_ShenhuaPower(report tables)" xfId="1123" xr:uid="{00000000-0005-0000-0000-000062040000}"/>
    <cellStyle name="—_Performance_MERB_Model_ShenhuaPower(report tables) 2" xfId="1124" xr:uid="{00000000-0005-0000-0000-000063040000}"/>
    <cellStyle name="—_Performance_MERB_Model_ShenhuaPower(report tables)_ferrous &amp; non-ferrous" xfId="1125" xr:uid="{00000000-0005-0000-0000-000064040000}"/>
    <cellStyle name="—_Performance_MERB_Model_ShenhuaPower(report tables)_ferrous &amp; non-ferrous 2" xfId="1126" xr:uid="{00000000-0005-0000-0000-000065040000}"/>
    <cellStyle name="—_Performance_MERB_Resources  valuation comp" xfId="1127" xr:uid="{00000000-0005-0000-0000-000066040000}"/>
    <cellStyle name="—_Performance_MERB_Resources  valuation comp_ShenhuaPower(report tables)" xfId="1128" xr:uid="{00000000-0005-0000-0000-000067040000}"/>
    <cellStyle name="—_Performance_MERB_Sheet1" xfId="1129" xr:uid="{00000000-0005-0000-0000-000068040000}"/>
    <cellStyle name="—_Performance_MERB_Sheet1_1" xfId="1130" xr:uid="{00000000-0005-0000-0000-000069040000}"/>
    <cellStyle name="—_Performance_MERB_Sheet1_1 2" xfId="1131" xr:uid="{00000000-0005-0000-0000-00006A040000}"/>
    <cellStyle name="—_Performance_MERB_Sheet1_1_ferrous &amp; non-ferrous" xfId="1132" xr:uid="{00000000-0005-0000-0000-00006B040000}"/>
    <cellStyle name="—_Performance_MERB_Sheet1_1_ferrous &amp; non-ferrous 2" xfId="1133" xr:uid="{00000000-0005-0000-0000-00006C040000}"/>
    <cellStyle name="—_Performance_MERB_Shenhua-coal P&amp;L" xfId="1134" xr:uid="{00000000-0005-0000-0000-00006D040000}"/>
    <cellStyle name="—_Performance_MERB_Shenhua-coal P&amp;L 2" xfId="1135" xr:uid="{00000000-0005-0000-0000-00006E040000}"/>
    <cellStyle name="—_Performance_MERB_Shenhua-coal P&amp;L_ShenhuaPower(report tables)" xfId="1136" xr:uid="{00000000-0005-0000-0000-00006F040000}"/>
    <cellStyle name="—_Performance_MERB_Shenhua-coal P&amp;L_ShenhuaPower(report tables) 2" xfId="1137" xr:uid="{00000000-0005-0000-0000-000070040000}"/>
    <cellStyle name="—_Performance_MERB_Shenhua-coal P&amp;L_ShenhuaPower(report tables)_ferrous &amp; non-ferrous" xfId="1138" xr:uid="{00000000-0005-0000-0000-000071040000}"/>
    <cellStyle name="—_Performance_MERB_Shenhua-coal P&amp;L_ShenhuaPower(report tables)_ferrous &amp; non-ferrous 2" xfId="1139" xr:uid="{00000000-0005-0000-0000-000072040000}"/>
    <cellStyle name="—_Performance_MERB_ShenhuaModel" xfId="1140" xr:uid="{00000000-0005-0000-0000-000073040000}"/>
    <cellStyle name="—_Performance_MERB_ShenhuaModel 2" xfId="1141" xr:uid="{00000000-0005-0000-0000-000074040000}"/>
    <cellStyle name="—_Performance_MERB_ShenhuaModel_ferrous &amp; non-ferrous" xfId="1142" xr:uid="{00000000-0005-0000-0000-000075040000}"/>
    <cellStyle name="—_Performance_MERB_ShenhuaModel_ferrous &amp; non-ferrous 2" xfId="1143" xr:uid="{00000000-0005-0000-0000-000076040000}"/>
    <cellStyle name="—_Performance_MERB_Shenhua-power" xfId="1144" xr:uid="{00000000-0005-0000-0000-000077040000}"/>
    <cellStyle name="—_Performance_MERB_ShenhuaPower(report tables)" xfId="1145" xr:uid="{00000000-0005-0000-0000-000078040000}"/>
    <cellStyle name="—_Performance_MERB_StandardPacificChenLei020806" xfId="1146" xr:uid="{00000000-0005-0000-0000-000079040000}"/>
    <cellStyle name="—_Performance_MERB_StandardPacificChenLei020806 2" xfId="1147" xr:uid="{00000000-0005-0000-0000-00007A040000}"/>
    <cellStyle name="—_Performance_MERB_StandardPacificChenLei020806_ferrous &amp; non-ferrous" xfId="1148" xr:uid="{00000000-0005-0000-0000-00007B040000}"/>
    <cellStyle name="—_Performance_MERB_StandardPacificChenLei020806_ferrous &amp; non-ferrous 2" xfId="1149" xr:uid="{00000000-0005-0000-0000-00007C040000}"/>
    <cellStyle name="—_Performance_MERB_YanzhouCoalModel" xfId="1150" xr:uid="{00000000-0005-0000-0000-00007D040000}"/>
    <cellStyle name="—_Performance_MERB_YanzhouCoalModel 2" xfId="1151" xr:uid="{00000000-0005-0000-0000-00007E040000}"/>
    <cellStyle name="—_Performance_MERB_YanzhouCoalModel_Banpu_Charts" xfId="1152" xr:uid="{00000000-0005-0000-0000-00007F040000}"/>
    <cellStyle name="—_Performance_MERB_YanzhouCoalModel_Banpu_Charts 2" xfId="1153" xr:uid="{00000000-0005-0000-0000-000080040000}"/>
    <cellStyle name="—_Performance_MERB_YanzhouCoalModel_ShenhuaPower(report tables)" xfId="1154" xr:uid="{00000000-0005-0000-0000-000081040000}"/>
    <cellStyle name="—_Performance_MERB_YanzhouCoalModel_ShenhuaPower(report tables) 2" xfId="1155" xr:uid="{00000000-0005-0000-0000-000082040000}"/>
    <cellStyle name="—_Performance_MERB_YanzhouCoalModel_ShenhuaPower(report tables)_ferrous &amp; non-ferrous" xfId="1156" xr:uid="{00000000-0005-0000-0000-000083040000}"/>
    <cellStyle name="—_Performance_MERB_YanzhouCoalModel_ShenhuaPower(report tables)_ferrous &amp; non-ferrous 2" xfId="1157" xr:uid="{00000000-0005-0000-0000-000084040000}"/>
    <cellStyle name="—_Performance_Model" xfId="1158" xr:uid="{00000000-0005-0000-0000-000085040000}"/>
    <cellStyle name="—_Performance_Model 2" xfId="1159" xr:uid="{00000000-0005-0000-0000-000086040000}"/>
    <cellStyle name="—_Performance_Model_Banpu_Charts" xfId="1160" xr:uid="{00000000-0005-0000-0000-000087040000}"/>
    <cellStyle name="—_Performance_Model_Banpu_Charts 2" xfId="1161" xr:uid="{00000000-0005-0000-0000-000088040000}"/>
    <cellStyle name="—_Performance_Model_ShenhuaPower(report tables)" xfId="1162" xr:uid="{00000000-0005-0000-0000-000089040000}"/>
    <cellStyle name="—_Performance_Model_ShenhuaPower(report tables) 2" xfId="1163" xr:uid="{00000000-0005-0000-0000-00008A040000}"/>
    <cellStyle name="—_Performance_Resources  valuation comp" xfId="1164" xr:uid="{00000000-0005-0000-0000-00008B040000}"/>
    <cellStyle name="—_Performance_Resources  valuation comp 2" xfId="1165" xr:uid="{00000000-0005-0000-0000-00008C040000}"/>
    <cellStyle name="—_Performance_Resources  valuation comp_ShenhuaPower(report tables)" xfId="1166" xr:uid="{00000000-0005-0000-0000-00008D040000}"/>
    <cellStyle name="—_Performance_Resources  valuation comp_ShenhuaPower(report tables) 2" xfId="1167" xr:uid="{00000000-0005-0000-0000-00008E040000}"/>
    <cellStyle name="—_Performance_Sheet1" xfId="1168" xr:uid="{00000000-0005-0000-0000-00008F040000}"/>
    <cellStyle name="—_Performance_Sheet1 2" xfId="1169" xr:uid="{00000000-0005-0000-0000-000090040000}"/>
    <cellStyle name="—_Performance_Sheet1_1" xfId="1170" xr:uid="{00000000-0005-0000-0000-000091040000}"/>
    <cellStyle name="—_Performance_Sheet1_1 2" xfId="1171" xr:uid="{00000000-0005-0000-0000-000092040000}"/>
    <cellStyle name="—_Performance_Shenhua-coal P&amp;L" xfId="1172" xr:uid="{00000000-0005-0000-0000-000093040000}"/>
    <cellStyle name="—_Performance_Shenhua-coal P&amp;L 2" xfId="1173" xr:uid="{00000000-0005-0000-0000-000094040000}"/>
    <cellStyle name="—_Performance_Shenhua-coal P&amp;L_ShenhuaPower(report tables)" xfId="1174" xr:uid="{00000000-0005-0000-0000-000095040000}"/>
    <cellStyle name="—_Performance_Shenhua-coal P&amp;L_ShenhuaPower(report tables) 2" xfId="1175" xr:uid="{00000000-0005-0000-0000-000096040000}"/>
    <cellStyle name="—_Performance_ShenhuaModel" xfId="1176" xr:uid="{00000000-0005-0000-0000-000097040000}"/>
    <cellStyle name="—_Performance_ShenhuaModel 2" xfId="1177" xr:uid="{00000000-0005-0000-0000-000098040000}"/>
    <cellStyle name="—_Performance_Shenhua-power" xfId="1178" xr:uid="{00000000-0005-0000-0000-000099040000}"/>
    <cellStyle name="—_Performance_Shenhua-power 2" xfId="1179" xr:uid="{00000000-0005-0000-0000-00009A040000}"/>
    <cellStyle name="—_Performance_ShenhuaPower(report tables)" xfId="1180" xr:uid="{00000000-0005-0000-0000-00009B040000}"/>
    <cellStyle name="—_Performance_ShenhuaPower(report tables) 2" xfId="1181" xr:uid="{00000000-0005-0000-0000-00009C040000}"/>
    <cellStyle name="—_Performance_StandardPacificChenLei020806" xfId="1182" xr:uid="{00000000-0005-0000-0000-00009D040000}"/>
    <cellStyle name="—_Performance_StandardPacificChenLei020806 2" xfId="1183" xr:uid="{00000000-0005-0000-0000-00009E040000}"/>
    <cellStyle name="—_Performance_Valuation (2)" xfId="1184" xr:uid="{00000000-0005-0000-0000-00009F040000}"/>
    <cellStyle name="—_Performance_Valuation (2) 2" xfId="1185" xr:uid="{00000000-0005-0000-0000-0000A0040000}"/>
    <cellStyle name="—_Performance_Valuation (2)_Banpu_Charts" xfId="1186" xr:uid="{00000000-0005-0000-0000-0000A1040000}"/>
    <cellStyle name="—_Performance_Valuation (2)_Banpu_Charts 2" xfId="1187" xr:uid="{00000000-0005-0000-0000-0000A2040000}"/>
    <cellStyle name="—_Performance_Valuation (2)_CPI1" xfId="1188" xr:uid="{00000000-0005-0000-0000-0000A3040000}"/>
    <cellStyle name="—_Performance_Valuation (2)_CPI1 2" xfId="1189" xr:uid="{00000000-0005-0000-0000-0000A4040000}"/>
    <cellStyle name="—_Performance_Valuation (2)_Sheet1" xfId="1190" xr:uid="{00000000-0005-0000-0000-0000A5040000}"/>
    <cellStyle name="—_Performance_Valuation (2)_Sheet1 2" xfId="1191" xr:uid="{00000000-0005-0000-0000-0000A6040000}"/>
    <cellStyle name="—_Performance_Valuation (2)_Shenhua-coal P&amp;L" xfId="1192" xr:uid="{00000000-0005-0000-0000-0000A7040000}"/>
    <cellStyle name="—_Performance_Valuation (2)_Shenhua-coal P&amp;L 2" xfId="1193" xr:uid="{00000000-0005-0000-0000-0000A8040000}"/>
    <cellStyle name="—_Performance_Valuation (2)_Shenhua-coal P&amp;L_ShenhuaPower(report tables)" xfId="1194" xr:uid="{00000000-0005-0000-0000-0000A9040000}"/>
    <cellStyle name="—_Performance_Valuation (2)_Shenhua-coal P&amp;L_ShenhuaPower(report tables) 2" xfId="1195" xr:uid="{00000000-0005-0000-0000-0000AA040000}"/>
    <cellStyle name="—_Performance_Valuation (2)_Shenhua-power" xfId="1196" xr:uid="{00000000-0005-0000-0000-0000AB040000}"/>
    <cellStyle name="—_Performance_Valuation (2)_Shenhua-power 2" xfId="1197" xr:uid="{00000000-0005-0000-0000-0000AC040000}"/>
    <cellStyle name="—_Performance_Valuation (2)_ShenhuaPower(report tables)" xfId="1198" xr:uid="{00000000-0005-0000-0000-0000AD040000}"/>
    <cellStyle name="—_Performance_Valuation (2)_ShenhuaPower(report tables) 2" xfId="1199" xr:uid="{00000000-0005-0000-0000-0000AE040000}"/>
    <cellStyle name="—_Performance_YanzhouCoalModel" xfId="1200" xr:uid="{00000000-0005-0000-0000-0000AF040000}"/>
    <cellStyle name="—_Performance_YanzhouCoalModel 2" xfId="1201" xr:uid="{00000000-0005-0000-0000-0000B0040000}"/>
    <cellStyle name="—_Performance_YanzhouCoalModel_Banpu_Charts" xfId="1202" xr:uid="{00000000-0005-0000-0000-0000B1040000}"/>
    <cellStyle name="—_Performance_YanzhouCoalModel_Banpu_Charts 2" xfId="1203" xr:uid="{00000000-0005-0000-0000-0000B2040000}"/>
    <cellStyle name="—_Performance_YanzhouCoalModel_ShenhuaPower(report tables)" xfId="1204" xr:uid="{00000000-0005-0000-0000-0000B3040000}"/>
    <cellStyle name="—_Performance_YanzhouCoalModel_ShenhuaPower(report tables) 2" xfId="1205" xr:uid="{00000000-0005-0000-0000-0000B4040000}"/>
    <cellStyle name="—_PhelpsDolge-PBVData" xfId="1206" xr:uid="{00000000-0005-0000-0000-0000B5040000}"/>
    <cellStyle name="—_PhelpsDolge-PBVData 2" xfId="1207" xr:uid="{00000000-0005-0000-0000-0000B6040000}"/>
    <cellStyle name="—_POSCO PBV data" xfId="1208" xr:uid="{00000000-0005-0000-0000-0000B7040000}"/>
    <cellStyle name="—_POSCO PBV data 2" xfId="1209" xr:uid="{00000000-0005-0000-0000-0000B8040000}"/>
    <cellStyle name="_premisses" xfId="1210" xr:uid="{00000000-0005-0000-0000-0000B9040000}"/>
    <cellStyle name="_premisses 2" xfId="1211" xr:uid="{00000000-0005-0000-0000-0000BA040000}"/>
    <cellStyle name="_premisses 2 2" xfId="1212" xr:uid="{00000000-0005-0000-0000-0000BB040000}"/>
    <cellStyle name="—_qrtly" xfId="1213" xr:uid="{00000000-0005-0000-0000-0000BC040000}"/>
    <cellStyle name="—_qrtly 2" xfId="1214" xr:uid="{00000000-0005-0000-0000-0000BD040000}"/>
    <cellStyle name="—_qrtly_Banpu_Charts" xfId="1215" xr:uid="{00000000-0005-0000-0000-0000BE040000}"/>
    <cellStyle name="—_qrtly_Banpu_Charts 2" xfId="1216" xr:uid="{00000000-0005-0000-0000-0000BF040000}"/>
    <cellStyle name="—_qrtly_ShenhuaPower(report tables)" xfId="1217" xr:uid="{00000000-0005-0000-0000-0000C0040000}"/>
    <cellStyle name="—_qrtly_ShenhuaPower(report tables) 2" xfId="1218" xr:uid="{00000000-0005-0000-0000-0000C1040000}"/>
    <cellStyle name="—_qrtly_ShenhuaPower(report tables)_ferrous &amp; non-ferrous" xfId="1219" xr:uid="{00000000-0005-0000-0000-0000C2040000}"/>
    <cellStyle name="—_qrtly_ShenhuaPower(report tables)_ferrous &amp; non-ferrous 2" xfId="1220" xr:uid="{00000000-0005-0000-0000-0000C3040000}"/>
    <cellStyle name="—_report1198tables" xfId="1221" xr:uid="{00000000-0005-0000-0000-0000C4040000}"/>
    <cellStyle name="—_report1198tables 2" xfId="1222" xr:uid="{00000000-0005-0000-0000-0000C5040000}"/>
    <cellStyle name="—_report1198tables_anne" xfId="1223" xr:uid="{00000000-0005-0000-0000-0000C6040000}"/>
    <cellStyle name="—_report1198tables_anne 2" xfId="1224" xr:uid="{00000000-0005-0000-0000-0000C7040000}"/>
    <cellStyle name="—_report1198tables_anne_Banpu_Charts" xfId="1225" xr:uid="{00000000-0005-0000-0000-0000C8040000}"/>
    <cellStyle name="—_report1198tables_anne_Banpu_Charts 2" xfId="1226" xr:uid="{00000000-0005-0000-0000-0000C9040000}"/>
    <cellStyle name="—_report1198tables_anne_CSC PBV data" xfId="1227" xr:uid="{00000000-0005-0000-0000-0000CA040000}"/>
    <cellStyle name="—_report1198tables_anne_CSC PBV data 2" xfId="1228" xr:uid="{00000000-0005-0000-0000-0000CB040000}"/>
    <cellStyle name="—_report1198tables_anne_Freeport-PBVData" xfId="1229" xr:uid="{00000000-0005-0000-0000-0000CC040000}"/>
    <cellStyle name="—_report1198tables_anne_Freeport-PBVData 2" xfId="1230" xr:uid="{00000000-0005-0000-0000-0000CD040000}"/>
    <cellStyle name="—_report1198tables_anne_PhelpsDolge-PBVData" xfId="1231" xr:uid="{00000000-0005-0000-0000-0000CE040000}"/>
    <cellStyle name="—_report1198tables_anne_PhelpsDolge-PBVData 2" xfId="1232" xr:uid="{00000000-0005-0000-0000-0000CF040000}"/>
    <cellStyle name="—_report1198tables_anne_POSCO PBV data" xfId="1233" xr:uid="{00000000-0005-0000-0000-0000D0040000}"/>
    <cellStyle name="—_report1198tables_anne_POSCO PBV data 2" xfId="1234" xr:uid="{00000000-0005-0000-0000-0000D1040000}"/>
    <cellStyle name="—_report1198tables_anne_Resources comp - quantum" xfId="1235" xr:uid="{00000000-0005-0000-0000-0000D2040000}"/>
    <cellStyle name="—_report1198tables_anne_Resources comp - quantum 2" xfId="1236" xr:uid="{00000000-0005-0000-0000-0000D3040000}"/>
    <cellStyle name="—_report1198tables_anne_Resources comp - quantum_Banpu_Charts" xfId="1237" xr:uid="{00000000-0005-0000-0000-0000D4040000}"/>
    <cellStyle name="—_report1198tables_anne_Resources comp - quantum_Banpu_Charts 2" xfId="1238" xr:uid="{00000000-0005-0000-0000-0000D5040000}"/>
    <cellStyle name="—_report1198tables_anne_Resources comp - quantum_ShenhuaPower(report tables)" xfId="1239" xr:uid="{00000000-0005-0000-0000-0000D6040000}"/>
    <cellStyle name="—_report1198tables_anne_Resources comp - quantum_ShenhuaPower(report tables) 2" xfId="1240" xr:uid="{00000000-0005-0000-0000-0000D7040000}"/>
    <cellStyle name="—_report1198tables_anne_Resources comp - quantum_ShenhuaPower(report tables)_ferrous &amp; non-ferrous" xfId="1241" xr:uid="{00000000-0005-0000-0000-0000D8040000}"/>
    <cellStyle name="—_report1198tables_anne_Resources comp - quantum_ShenhuaPower(report tables)_ferrous &amp; non-ferrous 2" xfId="1242" xr:uid="{00000000-0005-0000-0000-0000D9040000}"/>
    <cellStyle name="—_report1198tables_anne_ShenhuaPower(report tables)" xfId="1243" xr:uid="{00000000-0005-0000-0000-0000DA040000}"/>
    <cellStyle name="—_report1198tables_anne_ShenhuaPower(report tables) 2" xfId="1244" xr:uid="{00000000-0005-0000-0000-0000DB040000}"/>
    <cellStyle name="—_report1198tables_anne_ShenhuaPower(report tables)_ferrous &amp; non-ferrous" xfId="1245" xr:uid="{00000000-0005-0000-0000-0000DC040000}"/>
    <cellStyle name="—_report1198tables_anne_ShenhuaPower(report tables)_ferrous &amp; non-ferrous 2" xfId="1246" xr:uid="{00000000-0005-0000-0000-0000DD040000}"/>
    <cellStyle name="—_report1198tables_anne_Vedenta-PBVData" xfId="1247" xr:uid="{00000000-0005-0000-0000-0000DE040000}"/>
    <cellStyle name="—_report1198tables_anne_Vedenta-PBVData 2" xfId="1248" xr:uid="{00000000-0005-0000-0000-0000DF040000}"/>
    <cellStyle name="—_report1198tables_anne_Xstrata-PBVData" xfId="1249" xr:uid="{00000000-0005-0000-0000-0000E0040000}"/>
    <cellStyle name="—_report1198tables_anne_Xstrata-PBVData 2" xfId="1250" xr:uid="{00000000-0005-0000-0000-0000E1040000}"/>
    <cellStyle name="—_report1198tables_Banpu_Charts" xfId="1251" xr:uid="{00000000-0005-0000-0000-0000E2040000}"/>
    <cellStyle name="—_report1198tables_Banpu_Charts 2" xfId="1252" xr:uid="{00000000-0005-0000-0000-0000E3040000}"/>
    <cellStyle name="—_report1198tables_CNOOC Master" xfId="1253" xr:uid="{00000000-0005-0000-0000-0000E4040000}"/>
    <cellStyle name="—_report1198tables_CNOOC Master 2" xfId="1254" xr:uid="{00000000-0005-0000-0000-0000E5040000}"/>
    <cellStyle name="—_report1198tables_CNOOC Master_Banpu_Charts" xfId="1255" xr:uid="{00000000-0005-0000-0000-0000E6040000}"/>
    <cellStyle name="—_report1198tables_CNOOC Master_Banpu_Charts 2" xfId="1256" xr:uid="{00000000-0005-0000-0000-0000E7040000}"/>
    <cellStyle name="—_report1198tables_CNOOC Master_ShenhuaPower(report tables)" xfId="1257" xr:uid="{00000000-0005-0000-0000-0000E8040000}"/>
    <cellStyle name="—_report1198tables_CNOOC Master_ShenhuaPower(report tables) 2" xfId="1258" xr:uid="{00000000-0005-0000-0000-0000E9040000}"/>
    <cellStyle name="—_report1198tables_CNOOC Master_ShenhuaPower(report tables)_ferrous &amp; non-ferrous" xfId="1259" xr:uid="{00000000-0005-0000-0000-0000EA040000}"/>
    <cellStyle name="—_report1198tables_CNOOC Master_ShenhuaPower(report tables)_ferrous &amp; non-ferrous 2" xfId="1260" xr:uid="{00000000-0005-0000-0000-0000EB040000}"/>
    <cellStyle name="—_report1198tables_ShenhuaPower(report tables)" xfId="1261" xr:uid="{00000000-0005-0000-0000-0000EC040000}"/>
    <cellStyle name="—_report1198tables_ShenhuaPower(report tables) 2" xfId="1262" xr:uid="{00000000-0005-0000-0000-0000ED040000}"/>
    <cellStyle name="—_report1198tables_ShenhuaPower(report tables)_ferrous &amp; non-ferrous" xfId="1263" xr:uid="{00000000-0005-0000-0000-0000EE040000}"/>
    <cellStyle name="—_report1198tables_ShenhuaPower(report tables)_ferrous &amp; non-ferrous 2" xfId="1264" xr:uid="{00000000-0005-0000-0000-0000EF040000}"/>
    <cellStyle name="—_report1198tables_tables_99" xfId="1265" xr:uid="{00000000-0005-0000-0000-0000F0040000}"/>
    <cellStyle name="—_report1198tables_tables_99 2" xfId="1266" xr:uid="{00000000-0005-0000-0000-0000F1040000}"/>
    <cellStyle name="—_report1198tables_tables_99_Banpu_Charts" xfId="1267" xr:uid="{00000000-0005-0000-0000-0000F2040000}"/>
    <cellStyle name="—_report1198tables_tables_99_Banpu_Charts 2" xfId="1268" xr:uid="{00000000-0005-0000-0000-0000F3040000}"/>
    <cellStyle name="—_report1198tables_tables_99_CSC PBV data" xfId="1269" xr:uid="{00000000-0005-0000-0000-0000F4040000}"/>
    <cellStyle name="—_report1198tables_tables_99_CSC PBV data 2" xfId="1270" xr:uid="{00000000-0005-0000-0000-0000F5040000}"/>
    <cellStyle name="—_report1198tables_tables_99_Freeport-PBVData" xfId="1271" xr:uid="{00000000-0005-0000-0000-0000F6040000}"/>
    <cellStyle name="—_report1198tables_tables_99_Freeport-PBVData 2" xfId="1272" xr:uid="{00000000-0005-0000-0000-0000F7040000}"/>
    <cellStyle name="—_report1198tables_tables_99_PhelpsDolge-PBVData" xfId="1273" xr:uid="{00000000-0005-0000-0000-0000F8040000}"/>
    <cellStyle name="—_report1198tables_tables_99_PhelpsDolge-PBVData 2" xfId="1274" xr:uid="{00000000-0005-0000-0000-0000F9040000}"/>
    <cellStyle name="—_report1198tables_tables_99_POSCO PBV data" xfId="1275" xr:uid="{00000000-0005-0000-0000-0000FA040000}"/>
    <cellStyle name="—_report1198tables_tables_99_POSCO PBV data 2" xfId="1276" xr:uid="{00000000-0005-0000-0000-0000FB040000}"/>
    <cellStyle name="—_report1198tables_tables_99_Resources comp - quantum" xfId="1277" xr:uid="{00000000-0005-0000-0000-0000FC040000}"/>
    <cellStyle name="—_report1198tables_tables_99_Resources comp - quantum 2" xfId="1278" xr:uid="{00000000-0005-0000-0000-0000FD040000}"/>
    <cellStyle name="—_report1198tables_tables_99_Resources comp - quantum_Banpu_Charts" xfId="1279" xr:uid="{00000000-0005-0000-0000-0000FE040000}"/>
    <cellStyle name="—_report1198tables_tables_99_Resources comp - quantum_Banpu_Charts 2" xfId="1280" xr:uid="{00000000-0005-0000-0000-0000FF040000}"/>
    <cellStyle name="—_report1198tables_tables_99_Resources comp - quantum_ShenhuaPower(report tables)" xfId="1281" xr:uid="{00000000-0005-0000-0000-000000050000}"/>
    <cellStyle name="—_report1198tables_tables_99_Resources comp - quantum_ShenhuaPower(report tables) 2" xfId="1282" xr:uid="{00000000-0005-0000-0000-000001050000}"/>
    <cellStyle name="—_report1198tables_tables_99_Resources comp - quantum_ShenhuaPower(report tables)_ferrous &amp; non-ferrous" xfId="1283" xr:uid="{00000000-0005-0000-0000-000002050000}"/>
    <cellStyle name="—_report1198tables_tables_99_Resources comp - quantum_ShenhuaPower(report tables)_ferrous &amp; non-ferrous 2" xfId="1284" xr:uid="{00000000-0005-0000-0000-000003050000}"/>
    <cellStyle name="—_report1198tables_tables_99_ShenhuaPower(report tables)" xfId="1285" xr:uid="{00000000-0005-0000-0000-000004050000}"/>
    <cellStyle name="—_report1198tables_tables_99_ShenhuaPower(report tables) 2" xfId="1286" xr:uid="{00000000-0005-0000-0000-000005050000}"/>
    <cellStyle name="—_report1198tables_tables_99_ShenhuaPower(report tables)_ferrous &amp; non-ferrous" xfId="1287" xr:uid="{00000000-0005-0000-0000-000006050000}"/>
    <cellStyle name="—_report1198tables_tables_99_ShenhuaPower(report tables)_ferrous &amp; non-ferrous 2" xfId="1288" xr:uid="{00000000-0005-0000-0000-000007050000}"/>
    <cellStyle name="—_report1198tables_tables_99_Vedenta-PBVData" xfId="1289" xr:uid="{00000000-0005-0000-0000-000008050000}"/>
    <cellStyle name="—_report1198tables_tables_99_Vedenta-PBVData 2" xfId="1290" xr:uid="{00000000-0005-0000-0000-000009050000}"/>
    <cellStyle name="—_report1198tables_tables_99_Xstrata-PBVData" xfId="1291" xr:uid="{00000000-0005-0000-0000-00000A050000}"/>
    <cellStyle name="—_report1198tables_tables_99_Xstrata-PBVData 2" xfId="1292" xr:uid="{00000000-0005-0000-0000-00000B050000}"/>
    <cellStyle name="—_Resources  valuation comp" xfId="1293" xr:uid="{00000000-0005-0000-0000-00000C050000}"/>
    <cellStyle name="—_Resources  valuation comp 2" xfId="1294" xr:uid="{00000000-0005-0000-0000-00000D050000}"/>
    <cellStyle name="—_Resources  valuation comp_ferrous &amp; non-ferrous" xfId="1295" xr:uid="{00000000-0005-0000-0000-00000E050000}"/>
    <cellStyle name="—_Resources  valuation comp_ferrous &amp; non-ferrous 2" xfId="1296" xr:uid="{00000000-0005-0000-0000-00000F050000}"/>
    <cellStyle name="—_Resources  valuation comp_ShenhuaPower(report tables)" xfId="1297" xr:uid="{00000000-0005-0000-0000-000010050000}"/>
    <cellStyle name="—_Resources  valuation comp_ShenhuaPower(report tables) 2" xfId="1298" xr:uid="{00000000-0005-0000-0000-000011050000}"/>
    <cellStyle name="—_Resources  valuation comp_ShenhuaPower(report tables)_ferrous &amp; non-ferrous" xfId="1299" xr:uid="{00000000-0005-0000-0000-000012050000}"/>
    <cellStyle name="—_Resources  valuation comp_ShenhuaPower(report tables)_ferrous &amp; non-ferrous 2" xfId="1300" xr:uid="{00000000-0005-0000-0000-000013050000}"/>
    <cellStyle name="—_Resources comp - quantum" xfId="1301" xr:uid="{00000000-0005-0000-0000-000014050000}"/>
    <cellStyle name="—_Resources comp - quantum 2" xfId="1302" xr:uid="{00000000-0005-0000-0000-000015050000}"/>
    <cellStyle name="—_Resources comp - quantum_Banpu_Charts" xfId="1303" xr:uid="{00000000-0005-0000-0000-000016050000}"/>
    <cellStyle name="—_Resources comp - quantum_Banpu_Charts 2" xfId="1304" xr:uid="{00000000-0005-0000-0000-000017050000}"/>
    <cellStyle name="—_Resources comp - quantum_ShenhuaPower(report tables)" xfId="1305" xr:uid="{00000000-0005-0000-0000-000018050000}"/>
    <cellStyle name="—_Resources comp - quantum_ShenhuaPower(report tables) 2" xfId="1306" xr:uid="{00000000-0005-0000-0000-000019050000}"/>
    <cellStyle name="—_Resources comp - quantum_ShenhuaPower(report tables)_ferrous &amp; non-ferrous" xfId="1307" xr:uid="{00000000-0005-0000-0000-00001A050000}"/>
    <cellStyle name="—_Resources comp - quantum_ShenhuaPower(report tables)_ferrous &amp; non-ferrous 2" xfId="1308" xr:uid="{00000000-0005-0000-0000-00001B050000}"/>
    <cellStyle name="—_Results" xfId="1309" xr:uid="{00000000-0005-0000-0000-00001C050000}"/>
    <cellStyle name="—_Results 2" xfId="1310" xr:uid="{00000000-0005-0000-0000-00001D050000}"/>
    <cellStyle name="—_Results_&quot;History" xfId="1311" xr:uid="{00000000-0005-0000-0000-00001E050000}"/>
    <cellStyle name="—_Results_&quot;History 2" xfId="1312" xr:uid="{00000000-0005-0000-0000-00001F050000}"/>
    <cellStyle name="—_Results_&quot;History_Banpu_Charts" xfId="1313" xr:uid="{00000000-0005-0000-0000-000020050000}"/>
    <cellStyle name="—_Results_&quot;History_Banpu_Charts 2" xfId="1314" xr:uid="{00000000-0005-0000-0000-000021050000}"/>
    <cellStyle name="—_Results_&quot;History_Delay Projects" xfId="1315" xr:uid="{00000000-0005-0000-0000-000022050000}"/>
    <cellStyle name="—_Results_&quot;History_Delay Projects 2" xfId="1316" xr:uid="{00000000-0005-0000-0000-000023050000}"/>
    <cellStyle name="—_Results_&quot;History_Delay Projects_Banpu_Charts" xfId="1317" xr:uid="{00000000-0005-0000-0000-000024050000}"/>
    <cellStyle name="—_Results_&quot;History_Delay Projects_Banpu_Charts 2" xfId="1318" xr:uid="{00000000-0005-0000-0000-000025050000}"/>
    <cellStyle name="—_Results_&quot;History_Delay Projects_ShenhuaPower(report tables)" xfId="1319" xr:uid="{00000000-0005-0000-0000-000026050000}"/>
    <cellStyle name="—_Results_&quot;History_Delay Projects_ShenhuaPower(report tables) 2" xfId="1320" xr:uid="{00000000-0005-0000-0000-000027050000}"/>
    <cellStyle name="—_Results_&quot;History_Delay Projects_ShenhuaPower(report tables)_ferrous &amp; non-ferrous" xfId="1321" xr:uid="{00000000-0005-0000-0000-000028050000}"/>
    <cellStyle name="—_Results_&quot;History_Delay Projects_ShenhuaPower(report tables)_ferrous &amp; non-ferrous 2" xfId="1322" xr:uid="{00000000-0005-0000-0000-000029050000}"/>
    <cellStyle name="—_Results_&quot;History_Model" xfId="1323" xr:uid="{00000000-0005-0000-0000-00002A050000}"/>
    <cellStyle name="—_Results_&quot;History_Model 2" xfId="1324" xr:uid="{00000000-0005-0000-0000-00002B050000}"/>
    <cellStyle name="—_Results_&quot;History_Model_Banpu_Charts" xfId="1325" xr:uid="{00000000-0005-0000-0000-00002C050000}"/>
    <cellStyle name="—_Results_&quot;History_Model_Banpu_Charts 2" xfId="1326" xr:uid="{00000000-0005-0000-0000-00002D050000}"/>
    <cellStyle name="—_Results_&quot;History_Model_ShenhuaPower(report tables)" xfId="1327" xr:uid="{00000000-0005-0000-0000-00002E050000}"/>
    <cellStyle name="—_Results_&quot;History_Model_ShenhuaPower(report tables) 2" xfId="1328" xr:uid="{00000000-0005-0000-0000-00002F050000}"/>
    <cellStyle name="—_Results_&quot;History_Model_ShenhuaPower(report tables)_ferrous &amp; non-ferrous" xfId="1329" xr:uid="{00000000-0005-0000-0000-000030050000}"/>
    <cellStyle name="—_Results_&quot;History_Model_ShenhuaPower(report tables)_ferrous &amp; non-ferrous 2" xfId="1330" xr:uid="{00000000-0005-0000-0000-000031050000}"/>
    <cellStyle name="—_Results_&quot;History_ShenhuaPower(report tables)" xfId="1331" xr:uid="{00000000-0005-0000-0000-000032050000}"/>
    <cellStyle name="—_Results_&quot;History_ShenhuaPower(report tables) 2" xfId="1332" xr:uid="{00000000-0005-0000-0000-000033050000}"/>
    <cellStyle name="—_Results_&quot;History_ShenhuaPower(report tables)_ferrous &amp; non-ferrous" xfId="1333" xr:uid="{00000000-0005-0000-0000-000034050000}"/>
    <cellStyle name="—_Results_&quot;History_ShenhuaPower(report tables)_ferrous &amp; non-ferrous 2" xfId="1334" xr:uid="{00000000-0005-0000-0000-000035050000}"/>
    <cellStyle name="—_Results_Banpu_Charts" xfId="1335" xr:uid="{00000000-0005-0000-0000-000036050000}"/>
    <cellStyle name="—_Results_Banpu_Charts 2" xfId="1336" xr:uid="{00000000-0005-0000-0000-000037050000}"/>
    <cellStyle name="—_Results_BS" xfId="1337" xr:uid="{00000000-0005-0000-0000-000038050000}"/>
    <cellStyle name="—_Results_BS &amp; CF" xfId="1338" xr:uid="{00000000-0005-0000-0000-000039050000}"/>
    <cellStyle name="—_Results_BS &amp; CF 2" xfId="1339" xr:uid="{00000000-0005-0000-0000-00003A050000}"/>
    <cellStyle name="—_Results_BS &amp; CF_Banpu_Charts" xfId="1340" xr:uid="{00000000-0005-0000-0000-00003B050000}"/>
    <cellStyle name="—_Results_BS &amp; CF_Banpu_Charts 2" xfId="1341" xr:uid="{00000000-0005-0000-0000-00003C050000}"/>
    <cellStyle name="—_Results_BS &amp; CF_Delay Projects" xfId="1342" xr:uid="{00000000-0005-0000-0000-00003D050000}"/>
    <cellStyle name="—_Results_BS &amp; CF_Delay Projects 2" xfId="1343" xr:uid="{00000000-0005-0000-0000-00003E050000}"/>
    <cellStyle name="—_Results_BS &amp; CF_Delay Projects_Banpu_Charts" xfId="1344" xr:uid="{00000000-0005-0000-0000-00003F050000}"/>
    <cellStyle name="—_Results_BS &amp; CF_Delay Projects_Banpu_Charts 2" xfId="1345" xr:uid="{00000000-0005-0000-0000-000040050000}"/>
    <cellStyle name="—_Results_BS &amp; CF_Delay Projects_ShenhuaPower(report tables)" xfId="1346" xr:uid="{00000000-0005-0000-0000-000041050000}"/>
    <cellStyle name="—_Results_BS &amp; CF_Delay Projects_ShenhuaPower(report tables) 2" xfId="1347" xr:uid="{00000000-0005-0000-0000-000042050000}"/>
    <cellStyle name="—_Results_BS &amp; CF_Delay Projects_ShenhuaPower(report tables)_ferrous &amp; non-ferrous" xfId="1348" xr:uid="{00000000-0005-0000-0000-000043050000}"/>
    <cellStyle name="—_Results_BS &amp; CF_Delay Projects_ShenhuaPower(report tables)_ferrous &amp; non-ferrous 2" xfId="1349" xr:uid="{00000000-0005-0000-0000-000044050000}"/>
    <cellStyle name="—_Results_BS &amp; CF_Model" xfId="1350" xr:uid="{00000000-0005-0000-0000-000045050000}"/>
    <cellStyle name="—_Results_BS &amp; CF_Model 2" xfId="1351" xr:uid="{00000000-0005-0000-0000-000046050000}"/>
    <cellStyle name="—_Results_BS &amp; CF_Model_Banpu_Charts" xfId="1352" xr:uid="{00000000-0005-0000-0000-000047050000}"/>
    <cellStyle name="—_Results_BS &amp; CF_Model_Banpu_Charts 2" xfId="1353" xr:uid="{00000000-0005-0000-0000-000048050000}"/>
    <cellStyle name="—_Results_BS &amp; CF_Model_ShenhuaPower(report tables)" xfId="1354" xr:uid="{00000000-0005-0000-0000-000049050000}"/>
    <cellStyle name="—_Results_BS &amp; CF_Model_ShenhuaPower(report tables) 2" xfId="1355" xr:uid="{00000000-0005-0000-0000-00004A050000}"/>
    <cellStyle name="—_Results_BS &amp; CF_Model_ShenhuaPower(report tables)_ferrous &amp; non-ferrous" xfId="1356" xr:uid="{00000000-0005-0000-0000-00004B050000}"/>
    <cellStyle name="—_Results_BS &amp; CF_Model_ShenhuaPower(report tables)_ferrous &amp; non-ferrous 2" xfId="1357" xr:uid="{00000000-0005-0000-0000-00004C050000}"/>
    <cellStyle name="—_Results_BS &amp; CF_ShenhuaPower(report tables)" xfId="1358" xr:uid="{00000000-0005-0000-0000-00004D050000}"/>
    <cellStyle name="—_Results_BS &amp; CF_ShenhuaPower(report tables) 2" xfId="1359" xr:uid="{00000000-0005-0000-0000-00004E050000}"/>
    <cellStyle name="—_Results_BS &amp; CF_ShenhuaPower(report tables)_ferrous &amp; non-ferrous" xfId="1360" xr:uid="{00000000-0005-0000-0000-00004F050000}"/>
    <cellStyle name="—_Results_BS &amp; CF_ShenhuaPower(report tables)_ferrous &amp; non-ferrous 2" xfId="1361" xr:uid="{00000000-0005-0000-0000-000050050000}"/>
    <cellStyle name="—_Results_BS 2" xfId="1362" xr:uid="{00000000-0005-0000-0000-000051050000}"/>
    <cellStyle name="—_Results_BS 3" xfId="1363" xr:uid="{00000000-0005-0000-0000-000052050000}"/>
    <cellStyle name="—_Results_BS 4" xfId="1364" xr:uid="{00000000-0005-0000-0000-000053050000}"/>
    <cellStyle name="—_Results_BS 5" xfId="1365" xr:uid="{00000000-0005-0000-0000-000054050000}"/>
    <cellStyle name="—_Results_BS_Banpu_Charts" xfId="1366" xr:uid="{00000000-0005-0000-0000-000055050000}"/>
    <cellStyle name="—_Results_BS_Banpu_Charts 2" xfId="1367" xr:uid="{00000000-0005-0000-0000-000056050000}"/>
    <cellStyle name="—_Results_BS_CPI1" xfId="1368" xr:uid="{00000000-0005-0000-0000-000057050000}"/>
    <cellStyle name="—_Results_BS_CPI1 2" xfId="1369" xr:uid="{00000000-0005-0000-0000-000058050000}"/>
    <cellStyle name="—_Results_BS_CPI1_ferrous &amp; non-ferrous" xfId="1370" xr:uid="{00000000-0005-0000-0000-000059050000}"/>
    <cellStyle name="—_Results_BS_CPI1_ferrous &amp; non-ferrous 2" xfId="1371" xr:uid="{00000000-0005-0000-0000-00005A050000}"/>
    <cellStyle name="—_Results_BS_Sheet1" xfId="1372" xr:uid="{00000000-0005-0000-0000-00005B050000}"/>
    <cellStyle name="—_Results_BS_Sheet1 2" xfId="1373" xr:uid="{00000000-0005-0000-0000-00005C050000}"/>
    <cellStyle name="—_Results_BS_Sheet1_ferrous &amp; non-ferrous" xfId="1374" xr:uid="{00000000-0005-0000-0000-00005D050000}"/>
    <cellStyle name="—_Results_BS_Sheet1_ferrous &amp; non-ferrous 2" xfId="1375" xr:uid="{00000000-0005-0000-0000-00005E050000}"/>
    <cellStyle name="—_Results_BS_Shenhua-coal P&amp;L" xfId="1376" xr:uid="{00000000-0005-0000-0000-00005F050000}"/>
    <cellStyle name="—_Results_BS_Shenhua-coal P&amp;L 2" xfId="1377" xr:uid="{00000000-0005-0000-0000-000060050000}"/>
    <cellStyle name="—_Results_BS_Shenhua-coal P&amp;L_ShenhuaPower(report tables)" xfId="1378" xr:uid="{00000000-0005-0000-0000-000061050000}"/>
    <cellStyle name="—_Results_BS_Shenhua-coal P&amp;L_ShenhuaPower(report tables) 2" xfId="1379" xr:uid="{00000000-0005-0000-0000-000062050000}"/>
    <cellStyle name="—_Results_BS_Shenhua-coal P&amp;L_ShenhuaPower(report tables)_ferrous &amp; non-ferrous" xfId="1380" xr:uid="{00000000-0005-0000-0000-000063050000}"/>
    <cellStyle name="—_Results_BS_Shenhua-coal P&amp;L_ShenhuaPower(report tables)_ferrous &amp; non-ferrous 2" xfId="1381" xr:uid="{00000000-0005-0000-0000-000064050000}"/>
    <cellStyle name="—_Results_BS_Shenhua-power" xfId="1382" xr:uid="{00000000-0005-0000-0000-000065050000}"/>
    <cellStyle name="—_Results_BS_Shenhua-power 2" xfId="1383" xr:uid="{00000000-0005-0000-0000-000066050000}"/>
    <cellStyle name="—_Results_BS_ShenhuaPower(report tables)" xfId="1384" xr:uid="{00000000-0005-0000-0000-000067050000}"/>
    <cellStyle name="—_Results_BS_ShenhuaPower(report tables) 2" xfId="1385" xr:uid="{00000000-0005-0000-0000-000068050000}"/>
    <cellStyle name="—_Results_BS_ShenhuaPower(report tables)_ferrous &amp; non-ferrous" xfId="1386" xr:uid="{00000000-0005-0000-0000-000069050000}"/>
    <cellStyle name="—_Results_BS_ShenhuaPower(report tables)_ferrous &amp; non-ferrous 2" xfId="1387" xr:uid="{00000000-0005-0000-0000-00006A050000}"/>
    <cellStyle name="—_Results_BS_Shenhua-power_ferrous &amp; non-ferrous" xfId="1388" xr:uid="{00000000-0005-0000-0000-00006B050000}"/>
    <cellStyle name="—_Results_BS_Shenhua-power_ferrous &amp; non-ferrous 2" xfId="1389" xr:uid="{00000000-0005-0000-0000-00006C050000}"/>
    <cellStyle name="—_Results_CF" xfId="1390" xr:uid="{00000000-0005-0000-0000-00006D050000}"/>
    <cellStyle name="—_Results_CF 2" xfId="1391" xr:uid="{00000000-0005-0000-0000-00006E050000}"/>
    <cellStyle name="—_Results_CF_Banpu_Charts" xfId="1392" xr:uid="{00000000-0005-0000-0000-00006F050000}"/>
    <cellStyle name="—_Results_CF_Banpu_Charts 2" xfId="1393" xr:uid="{00000000-0005-0000-0000-000070050000}"/>
    <cellStyle name="—_Results_CF_ShenhuaPower(report tables)" xfId="1394" xr:uid="{00000000-0005-0000-0000-000071050000}"/>
    <cellStyle name="—_Results_CF_ShenhuaPower(report tables) 2" xfId="1395" xr:uid="{00000000-0005-0000-0000-000072050000}"/>
    <cellStyle name="—_Results_CF_ShenhuaPower(report tables)_ferrous &amp; non-ferrous" xfId="1396" xr:uid="{00000000-0005-0000-0000-000073050000}"/>
    <cellStyle name="—_Results_CF_ShenhuaPower(report tables)_ferrous &amp; non-ferrous 2" xfId="1397" xr:uid="{00000000-0005-0000-0000-000074050000}"/>
    <cellStyle name="—_Results_CPI report table" xfId="1398" xr:uid="{00000000-0005-0000-0000-000075050000}"/>
    <cellStyle name="—_Results_CPI report table 2" xfId="1399" xr:uid="{00000000-0005-0000-0000-000076050000}"/>
    <cellStyle name="—_Results_CPI1" xfId="1400" xr:uid="{00000000-0005-0000-0000-000077050000}"/>
    <cellStyle name="—_Results_CPI1 2" xfId="1401" xr:uid="{00000000-0005-0000-0000-000078050000}"/>
    <cellStyle name="—_Results_CPI1_ferrous &amp; non-ferrous" xfId="1402" xr:uid="{00000000-0005-0000-0000-000079050000}"/>
    <cellStyle name="—_Results_CPI1_ferrous &amp; non-ferrous 2" xfId="1403" xr:uid="{00000000-0005-0000-0000-00007A050000}"/>
    <cellStyle name="—_Results_CRPower1" xfId="1404" xr:uid="{00000000-0005-0000-0000-00007B050000}"/>
    <cellStyle name="—_Results_CRPower1 2" xfId="1405" xr:uid="{00000000-0005-0000-0000-00007C050000}"/>
    <cellStyle name="—_Results_CRPower1_CPI report table" xfId="1406" xr:uid="{00000000-0005-0000-0000-00007D050000}"/>
    <cellStyle name="—_Results_CRPower1_CPI report table 2" xfId="1407" xr:uid="{00000000-0005-0000-0000-00007E050000}"/>
    <cellStyle name="—_Results_CRPower1_CPI report table_ferrous &amp; non-ferrous" xfId="1408" xr:uid="{00000000-0005-0000-0000-00007F050000}"/>
    <cellStyle name="—_Results_CRPower1_CPI report table_ferrous &amp; non-ferrous 2" xfId="1409" xr:uid="{00000000-0005-0000-0000-000080050000}"/>
    <cellStyle name="—_Results_CRPower1_ferrous &amp; non-ferrous" xfId="1410" xr:uid="{00000000-0005-0000-0000-000081050000}"/>
    <cellStyle name="—_Results_CRPower1_ferrous &amp; non-ferrous 2" xfId="1411" xr:uid="{00000000-0005-0000-0000-000082050000}"/>
    <cellStyle name="—_Results_CRPower1_ShenhuaModel" xfId="1412" xr:uid="{00000000-0005-0000-0000-000083050000}"/>
    <cellStyle name="—_Results_CRPower1_ShenhuaModel 2" xfId="1413" xr:uid="{00000000-0005-0000-0000-000084050000}"/>
    <cellStyle name="—_Results_CRPower1_ShenhuaModel_ferrous &amp; non-ferrous" xfId="1414" xr:uid="{00000000-0005-0000-0000-000085050000}"/>
    <cellStyle name="—_Results_CRPower1_ShenhuaModel_ferrous &amp; non-ferrous 2" xfId="1415" xr:uid="{00000000-0005-0000-0000-000086050000}"/>
    <cellStyle name="—_Results_CRPower7" xfId="1416" xr:uid="{00000000-0005-0000-0000-000087050000}"/>
    <cellStyle name="—_Results_CRPower7 2" xfId="1417" xr:uid="{00000000-0005-0000-0000-000088050000}"/>
    <cellStyle name="—_Results_CRPower7_ferrous &amp; non-ferrous" xfId="1418" xr:uid="{00000000-0005-0000-0000-000089050000}"/>
    <cellStyle name="—_Results_CRPower7_ferrous &amp; non-ferrous 2" xfId="1419" xr:uid="{00000000-0005-0000-0000-00008A050000}"/>
    <cellStyle name="—_Results_CRPower8" xfId="1420" xr:uid="{00000000-0005-0000-0000-00008B050000}"/>
    <cellStyle name="—_Results_CRPower8 2" xfId="1421" xr:uid="{00000000-0005-0000-0000-00008C050000}"/>
    <cellStyle name="—_Results_CRPower8_ferrous &amp; non-ferrous" xfId="1422" xr:uid="{00000000-0005-0000-0000-00008D050000}"/>
    <cellStyle name="—_Results_CRPower8_ferrous &amp; non-ferrous 2" xfId="1423" xr:uid="{00000000-0005-0000-0000-00008E050000}"/>
    <cellStyle name="—_Results_CRPower9" xfId="1424" xr:uid="{00000000-0005-0000-0000-00008F050000}"/>
    <cellStyle name="—_Results_CRPower9 2" xfId="1425" xr:uid="{00000000-0005-0000-0000-000090050000}"/>
    <cellStyle name="—_Results_CRPower9_ferrous &amp; non-ferrous" xfId="1426" xr:uid="{00000000-0005-0000-0000-000091050000}"/>
    <cellStyle name="—_Results_CRPower9_ferrous &amp; non-ferrous 2" xfId="1427" xr:uid="{00000000-0005-0000-0000-000092050000}"/>
    <cellStyle name="—_Results_Datang21" xfId="1428" xr:uid="{00000000-0005-0000-0000-000093050000}"/>
    <cellStyle name="—_Results_Datang21 2" xfId="1429" xr:uid="{00000000-0005-0000-0000-000094050000}"/>
    <cellStyle name="—_Results_Datang21_Banpu_Charts" xfId="1430" xr:uid="{00000000-0005-0000-0000-000095050000}"/>
    <cellStyle name="—_Results_Datang21_Banpu_Charts 2" xfId="1431" xr:uid="{00000000-0005-0000-0000-000096050000}"/>
    <cellStyle name="—_Results_Datang21_China Power Int Initiation 012705" xfId="1432" xr:uid="{00000000-0005-0000-0000-000097050000}"/>
    <cellStyle name="—_Results_Datang21_China Power Int Initiation 012705 2" xfId="1433" xr:uid="{00000000-0005-0000-0000-000098050000}"/>
    <cellStyle name="—_Results_Datang21_CPI report table" xfId="1434" xr:uid="{00000000-0005-0000-0000-000099050000}"/>
    <cellStyle name="—_Results_Datang21_CPI report table 2" xfId="1435" xr:uid="{00000000-0005-0000-0000-00009A050000}"/>
    <cellStyle name="—_Results_Datang21_CPI1" xfId="1436" xr:uid="{00000000-0005-0000-0000-00009B050000}"/>
    <cellStyle name="—_Results_Datang21_CPI1 2" xfId="1437" xr:uid="{00000000-0005-0000-0000-00009C050000}"/>
    <cellStyle name="—_Results_Datang21_Shenhua-coal P&amp;L" xfId="1438" xr:uid="{00000000-0005-0000-0000-00009D050000}"/>
    <cellStyle name="—_Results_Datang21_Shenhua-coal P&amp;L 2" xfId="1439" xr:uid="{00000000-0005-0000-0000-00009E050000}"/>
    <cellStyle name="—_Results_Datang21_Shenhua-coal P&amp;L_ShenhuaPower(report tables)" xfId="1440" xr:uid="{00000000-0005-0000-0000-00009F050000}"/>
    <cellStyle name="—_Results_Datang21_Shenhua-coal P&amp;L_ShenhuaPower(report tables) 2" xfId="1441" xr:uid="{00000000-0005-0000-0000-0000A0050000}"/>
    <cellStyle name="—_Results_Datang21_Shenhua-power" xfId="1442" xr:uid="{00000000-0005-0000-0000-0000A1050000}"/>
    <cellStyle name="—_Results_Datang21_Shenhua-power 2" xfId="1443" xr:uid="{00000000-0005-0000-0000-0000A2050000}"/>
    <cellStyle name="—_Results_Datang21_ShenhuaPower(report tables)" xfId="1444" xr:uid="{00000000-0005-0000-0000-0000A3050000}"/>
    <cellStyle name="—_Results_Datang21_ShenhuaPower(report tables) 2" xfId="1445" xr:uid="{00000000-0005-0000-0000-0000A4050000}"/>
    <cellStyle name="—_Results_DCF" xfId="1446" xr:uid="{00000000-0005-0000-0000-0000A5050000}"/>
    <cellStyle name="—_Results_DCF 2" xfId="1447" xr:uid="{00000000-0005-0000-0000-0000A6050000}"/>
    <cellStyle name="—_Results_DCF ANALYSIS" xfId="1448" xr:uid="{00000000-0005-0000-0000-0000A7050000}"/>
    <cellStyle name="—_Results_DCF ANALYSIS 2" xfId="1449" xr:uid="{00000000-0005-0000-0000-0000A8050000}"/>
    <cellStyle name="—_Results_DCF ANALYSIS_Banpu_Charts" xfId="1450" xr:uid="{00000000-0005-0000-0000-0000A9050000}"/>
    <cellStyle name="—_Results_DCF ANALYSIS_Banpu_Charts 2" xfId="1451" xr:uid="{00000000-0005-0000-0000-0000AA050000}"/>
    <cellStyle name="—_Results_DCF ANALYSIS_Delay Projects" xfId="1452" xr:uid="{00000000-0005-0000-0000-0000AB050000}"/>
    <cellStyle name="—_Results_DCF ANALYSIS_Delay Projects 2" xfId="1453" xr:uid="{00000000-0005-0000-0000-0000AC050000}"/>
    <cellStyle name="—_Results_DCF ANALYSIS_Delay Projects_Banpu_Charts" xfId="1454" xr:uid="{00000000-0005-0000-0000-0000AD050000}"/>
    <cellStyle name="—_Results_DCF ANALYSIS_Delay Projects_Banpu_Charts 2" xfId="1455" xr:uid="{00000000-0005-0000-0000-0000AE050000}"/>
    <cellStyle name="—_Results_DCF ANALYSIS_Delay Projects_ShenhuaPower(report tables)" xfId="1456" xr:uid="{00000000-0005-0000-0000-0000AF050000}"/>
    <cellStyle name="—_Results_DCF ANALYSIS_Delay Projects_ShenhuaPower(report tables) 2" xfId="1457" xr:uid="{00000000-0005-0000-0000-0000B0050000}"/>
    <cellStyle name="—_Results_DCF ANALYSIS_Delay Projects_ShenhuaPower(report tables)_ferrous &amp; non-ferrous" xfId="1458" xr:uid="{00000000-0005-0000-0000-0000B1050000}"/>
    <cellStyle name="—_Results_DCF ANALYSIS_Delay Projects_ShenhuaPower(report tables)_ferrous &amp; non-ferrous 2" xfId="1459" xr:uid="{00000000-0005-0000-0000-0000B2050000}"/>
    <cellStyle name="—_Results_DCF ANALYSIS_Huaneng" xfId="1460" xr:uid="{00000000-0005-0000-0000-0000B3050000}"/>
    <cellStyle name="—_Results_DCF ANALYSIS_Huaneng 2" xfId="1461" xr:uid="{00000000-0005-0000-0000-0000B4050000}"/>
    <cellStyle name="—_Results_DCF ANALYSIS_Huaneng_Banpu_Charts" xfId="1462" xr:uid="{00000000-0005-0000-0000-0000B5050000}"/>
    <cellStyle name="—_Results_DCF ANALYSIS_Huaneng_Banpu_Charts 2" xfId="1463" xr:uid="{00000000-0005-0000-0000-0000B6050000}"/>
    <cellStyle name="—_Results_DCF ANALYSIS_Huaneng_ShenhuaPower(report tables)" xfId="1464" xr:uid="{00000000-0005-0000-0000-0000B7050000}"/>
    <cellStyle name="—_Results_DCF ANALYSIS_Huaneng_ShenhuaPower(report tables) 2" xfId="1465" xr:uid="{00000000-0005-0000-0000-0000B8050000}"/>
    <cellStyle name="—_Results_DCF ANALYSIS_Huaneng_ShenhuaPower(report tables)_ferrous &amp; non-ferrous" xfId="1466" xr:uid="{00000000-0005-0000-0000-0000B9050000}"/>
    <cellStyle name="—_Results_DCF ANALYSIS_Huaneng_ShenhuaPower(report tables)_ferrous &amp; non-ferrous 2" xfId="1467" xr:uid="{00000000-0005-0000-0000-0000BA050000}"/>
    <cellStyle name="—_Results_DCF ANALYSIS_Huaneng-1" xfId="1468" xr:uid="{00000000-0005-0000-0000-0000BB050000}"/>
    <cellStyle name="—_Results_DCF ANALYSIS_Huaneng-1 2" xfId="1469" xr:uid="{00000000-0005-0000-0000-0000BC050000}"/>
    <cellStyle name="—_Results_DCF ANALYSIS_Huaneng-1_Banpu_Charts" xfId="1470" xr:uid="{00000000-0005-0000-0000-0000BD050000}"/>
    <cellStyle name="—_Results_DCF ANALYSIS_Huaneng-1_Banpu_Charts 2" xfId="1471" xr:uid="{00000000-0005-0000-0000-0000BE050000}"/>
    <cellStyle name="—_Results_DCF ANALYSIS_Huaneng-1_ShenhuaPower(report tables)" xfId="1472" xr:uid="{00000000-0005-0000-0000-0000BF050000}"/>
    <cellStyle name="—_Results_DCF ANALYSIS_Huaneng-1_ShenhuaPower(report tables) 2" xfId="1473" xr:uid="{00000000-0005-0000-0000-0000C0050000}"/>
    <cellStyle name="—_Results_DCF ANALYSIS_Huaneng-1_ShenhuaPower(report tables)_ferrous &amp; non-ferrous" xfId="1474" xr:uid="{00000000-0005-0000-0000-0000C1050000}"/>
    <cellStyle name="—_Results_DCF ANALYSIS_Huaneng-1_ShenhuaPower(report tables)_ferrous &amp; non-ferrous 2" xfId="1475" xr:uid="{00000000-0005-0000-0000-0000C2050000}"/>
    <cellStyle name="—_Results_DCF ANALYSIS_Huaneng14" xfId="1476" xr:uid="{00000000-0005-0000-0000-0000C3050000}"/>
    <cellStyle name="—_Results_DCF ANALYSIS_Huaneng14 2" xfId="1477" xr:uid="{00000000-0005-0000-0000-0000C4050000}"/>
    <cellStyle name="—_Results_DCF ANALYSIS_Huaneng14_Banpu_Charts" xfId="1478" xr:uid="{00000000-0005-0000-0000-0000C5050000}"/>
    <cellStyle name="—_Results_DCF ANALYSIS_Huaneng14_Banpu_Charts 2" xfId="1479" xr:uid="{00000000-0005-0000-0000-0000C6050000}"/>
    <cellStyle name="—_Results_DCF ANALYSIS_Huaneng14_ShenhuaPower(report tables)" xfId="1480" xr:uid="{00000000-0005-0000-0000-0000C7050000}"/>
    <cellStyle name="—_Results_DCF ANALYSIS_Huaneng14_ShenhuaPower(report tables) 2" xfId="1481" xr:uid="{00000000-0005-0000-0000-0000C8050000}"/>
    <cellStyle name="—_Results_DCF ANALYSIS_Huaneng14_ShenhuaPower(report tables)_ferrous &amp; non-ferrous" xfId="1482" xr:uid="{00000000-0005-0000-0000-0000C9050000}"/>
    <cellStyle name="—_Results_DCF ANALYSIS_Huaneng14_ShenhuaPower(report tables)_ferrous &amp; non-ferrous 2" xfId="1483" xr:uid="{00000000-0005-0000-0000-0000CA050000}"/>
    <cellStyle name="—_Results_DCF ANALYSIS_Huaneng22" xfId="1484" xr:uid="{00000000-0005-0000-0000-0000CB050000}"/>
    <cellStyle name="—_Results_DCF ANALYSIS_Huaneng22 2" xfId="1485" xr:uid="{00000000-0005-0000-0000-0000CC050000}"/>
    <cellStyle name="—_Results_DCF ANALYSIS_Huaneng22_Banpu_Charts" xfId="1486" xr:uid="{00000000-0005-0000-0000-0000CD050000}"/>
    <cellStyle name="—_Results_DCF ANALYSIS_Huaneng22_Banpu_Charts 2" xfId="1487" xr:uid="{00000000-0005-0000-0000-0000CE050000}"/>
    <cellStyle name="—_Results_DCF ANALYSIS_Huaneng22_ShenhuaPower(report tables)" xfId="1488" xr:uid="{00000000-0005-0000-0000-0000CF050000}"/>
    <cellStyle name="—_Results_DCF ANALYSIS_Huaneng22_ShenhuaPower(report tables) 2" xfId="1489" xr:uid="{00000000-0005-0000-0000-0000D0050000}"/>
    <cellStyle name="—_Results_DCF ANALYSIS_Huaneng22_ShenhuaPower(report tables)_ferrous &amp; non-ferrous" xfId="1490" xr:uid="{00000000-0005-0000-0000-0000D1050000}"/>
    <cellStyle name="—_Results_DCF ANALYSIS_Huaneng22_ShenhuaPower(report tables)_ferrous &amp; non-ferrous 2" xfId="1491" xr:uid="{00000000-0005-0000-0000-0000D2050000}"/>
    <cellStyle name="—_Results_DCF ANALYSIS_Huaneng45" xfId="1492" xr:uid="{00000000-0005-0000-0000-0000D3050000}"/>
    <cellStyle name="—_Results_DCF ANALYSIS_Huaneng45 2" xfId="1493" xr:uid="{00000000-0005-0000-0000-0000D4050000}"/>
    <cellStyle name="—_Results_DCF ANALYSIS_Huaneng45_ferrous &amp; non-ferrous" xfId="1494" xr:uid="{00000000-0005-0000-0000-0000D5050000}"/>
    <cellStyle name="—_Results_DCF ANALYSIS_Huaneng45_ferrous &amp; non-ferrous 2" xfId="1495" xr:uid="{00000000-0005-0000-0000-0000D6050000}"/>
    <cellStyle name="—_Results_DCF ANALYSIS_Interim" xfId="1496" xr:uid="{00000000-0005-0000-0000-0000D7050000}"/>
    <cellStyle name="—_Results_DCF ANALYSIS_Interim 2" xfId="1497" xr:uid="{00000000-0005-0000-0000-0000D8050000}"/>
    <cellStyle name="—_Results_DCF ANALYSIS_Interim_Banpu_Charts" xfId="1498" xr:uid="{00000000-0005-0000-0000-0000D9050000}"/>
    <cellStyle name="—_Results_DCF ANALYSIS_Interim_Banpu_Charts 2" xfId="1499" xr:uid="{00000000-0005-0000-0000-0000DA050000}"/>
    <cellStyle name="—_Results_DCF ANALYSIS_Interim_ShenhuaPower(report tables)" xfId="1500" xr:uid="{00000000-0005-0000-0000-0000DB050000}"/>
    <cellStyle name="—_Results_DCF ANALYSIS_Interim_ShenhuaPower(report tables) 2" xfId="1501" xr:uid="{00000000-0005-0000-0000-0000DC050000}"/>
    <cellStyle name="—_Results_DCF ANALYSIS_Interim_ShenhuaPower(report tables)_ferrous &amp; non-ferrous" xfId="1502" xr:uid="{00000000-0005-0000-0000-0000DD050000}"/>
    <cellStyle name="—_Results_DCF ANALYSIS_Interim_ShenhuaPower(report tables)_ferrous &amp; non-ferrous 2" xfId="1503" xr:uid="{00000000-0005-0000-0000-0000DE050000}"/>
    <cellStyle name="—_Results_DCF ANALYSIS_Model" xfId="1504" xr:uid="{00000000-0005-0000-0000-0000DF050000}"/>
    <cellStyle name="—_Results_DCF ANALYSIS_Model 2" xfId="1505" xr:uid="{00000000-0005-0000-0000-0000E0050000}"/>
    <cellStyle name="—_Results_DCF ANALYSIS_Model_Banpu_Charts" xfId="1506" xr:uid="{00000000-0005-0000-0000-0000E1050000}"/>
    <cellStyle name="—_Results_DCF ANALYSIS_Model_Banpu_Charts 2" xfId="1507" xr:uid="{00000000-0005-0000-0000-0000E2050000}"/>
    <cellStyle name="—_Results_DCF ANALYSIS_Model_ShenhuaPower(report tables)" xfId="1508" xr:uid="{00000000-0005-0000-0000-0000E3050000}"/>
    <cellStyle name="—_Results_DCF ANALYSIS_Model_ShenhuaPower(report tables) 2" xfId="1509" xr:uid="{00000000-0005-0000-0000-0000E4050000}"/>
    <cellStyle name="—_Results_DCF ANALYSIS_Model_ShenhuaPower(report tables)_ferrous &amp; non-ferrous" xfId="1510" xr:uid="{00000000-0005-0000-0000-0000E5050000}"/>
    <cellStyle name="—_Results_DCF ANALYSIS_Model_ShenhuaPower(report tables)_ferrous &amp; non-ferrous 2" xfId="1511" xr:uid="{00000000-0005-0000-0000-0000E6050000}"/>
    <cellStyle name="—_Results_DCF ANALYSIS_Projects" xfId="1512" xr:uid="{00000000-0005-0000-0000-0000E7050000}"/>
    <cellStyle name="—_Results_DCF ANALYSIS_Projects 2" xfId="1513" xr:uid="{00000000-0005-0000-0000-0000E8050000}"/>
    <cellStyle name="—_Results_DCF ANALYSIS_Projects_Banpu_Charts" xfId="1514" xr:uid="{00000000-0005-0000-0000-0000E9050000}"/>
    <cellStyle name="—_Results_DCF ANALYSIS_Projects_Banpu_Charts 2" xfId="1515" xr:uid="{00000000-0005-0000-0000-0000EA050000}"/>
    <cellStyle name="—_Results_DCF ANALYSIS_Projects_ShenhuaPower(report tables)" xfId="1516" xr:uid="{00000000-0005-0000-0000-0000EB050000}"/>
    <cellStyle name="—_Results_DCF ANALYSIS_Projects_ShenhuaPower(report tables) 2" xfId="1517" xr:uid="{00000000-0005-0000-0000-0000EC050000}"/>
    <cellStyle name="—_Results_DCF ANALYSIS_Projects_ShenhuaPower(report tables)_ferrous &amp; non-ferrous" xfId="1518" xr:uid="{00000000-0005-0000-0000-0000ED050000}"/>
    <cellStyle name="—_Results_DCF ANALYSIS_Projects_ShenhuaPower(report tables)_ferrous &amp; non-ferrous 2" xfId="1519" xr:uid="{00000000-0005-0000-0000-0000EE050000}"/>
    <cellStyle name="—_Results_DCF ANALYSIS_ShenhuaPower(report tables)" xfId="1520" xr:uid="{00000000-0005-0000-0000-0000EF050000}"/>
    <cellStyle name="—_Results_DCF ANALYSIS_ShenhuaPower(report tables) 2" xfId="1521" xr:uid="{00000000-0005-0000-0000-0000F0050000}"/>
    <cellStyle name="—_Results_DCF ANALYSIS_ShenhuaPower(report tables)_ferrous &amp; non-ferrous" xfId="1522" xr:uid="{00000000-0005-0000-0000-0000F1050000}"/>
    <cellStyle name="—_Results_DCF ANALYSIS_ShenhuaPower(report tables)_ferrous &amp; non-ferrous 2" xfId="1523" xr:uid="{00000000-0005-0000-0000-0000F2050000}"/>
    <cellStyle name="—_Results_DCF_Banpu_Charts" xfId="1524" xr:uid="{00000000-0005-0000-0000-0000F3050000}"/>
    <cellStyle name="—_Results_DCF_Banpu_Charts 2" xfId="1525" xr:uid="{00000000-0005-0000-0000-0000F4050000}"/>
    <cellStyle name="—_Results_DCF_CPI1" xfId="1526" xr:uid="{00000000-0005-0000-0000-0000F5050000}"/>
    <cellStyle name="—_Results_DCF_CPI1 2" xfId="1527" xr:uid="{00000000-0005-0000-0000-0000F6050000}"/>
    <cellStyle name="—_Results_DCF_CPI1_ferrous &amp; non-ferrous" xfId="1528" xr:uid="{00000000-0005-0000-0000-0000F7050000}"/>
    <cellStyle name="—_Results_DCF_CPI1_ferrous &amp; non-ferrous 2" xfId="1529" xr:uid="{00000000-0005-0000-0000-0000F8050000}"/>
    <cellStyle name="—_Results_DCF_Sheet1" xfId="1530" xr:uid="{00000000-0005-0000-0000-0000F9050000}"/>
    <cellStyle name="—_Results_DCF_Sheet1 2" xfId="1531" xr:uid="{00000000-0005-0000-0000-0000FA050000}"/>
    <cellStyle name="—_Results_DCF_Sheet1_ferrous &amp; non-ferrous" xfId="1532" xr:uid="{00000000-0005-0000-0000-0000FB050000}"/>
    <cellStyle name="—_Results_DCF_Sheet1_ferrous &amp; non-ferrous 2" xfId="1533" xr:uid="{00000000-0005-0000-0000-0000FC050000}"/>
    <cellStyle name="—_Results_DCF_Shenhua-coal P&amp;L" xfId="1534" xr:uid="{00000000-0005-0000-0000-0000FD050000}"/>
    <cellStyle name="—_Results_DCF_Shenhua-coal P&amp;L 2" xfId="1535" xr:uid="{00000000-0005-0000-0000-0000FE050000}"/>
    <cellStyle name="—_Results_DCF_Shenhua-coal P&amp;L_ShenhuaPower(report tables)" xfId="1536" xr:uid="{00000000-0005-0000-0000-0000FF050000}"/>
    <cellStyle name="—_Results_DCF_Shenhua-coal P&amp;L_ShenhuaPower(report tables) 2" xfId="1537" xr:uid="{00000000-0005-0000-0000-000000060000}"/>
    <cellStyle name="—_Results_DCF_Shenhua-coal P&amp;L_ShenhuaPower(report tables)_ferrous &amp; non-ferrous" xfId="1538" xr:uid="{00000000-0005-0000-0000-000001060000}"/>
    <cellStyle name="—_Results_DCF_Shenhua-coal P&amp;L_ShenhuaPower(report tables)_ferrous &amp; non-ferrous 2" xfId="1539" xr:uid="{00000000-0005-0000-0000-000002060000}"/>
    <cellStyle name="—_Results_DCF_Shenhua-power" xfId="1540" xr:uid="{00000000-0005-0000-0000-000003060000}"/>
    <cellStyle name="—_Results_DCF_Shenhua-power 2" xfId="1541" xr:uid="{00000000-0005-0000-0000-000004060000}"/>
    <cellStyle name="—_Results_DCF_ShenhuaPower(report tables)" xfId="1542" xr:uid="{00000000-0005-0000-0000-000005060000}"/>
    <cellStyle name="—_Results_DCF_ShenhuaPower(report tables) 2" xfId="1543" xr:uid="{00000000-0005-0000-0000-000006060000}"/>
    <cellStyle name="—_Results_DCF_ShenhuaPower(report tables)_ferrous &amp; non-ferrous" xfId="1544" xr:uid="{00000000-0005-0000-0000-000007060000}"/>
    <cellStyle name="—_Results_DCF_ShenhuaPower(report tables)_ferrous &amp; non-ferrous 2" xfId="1545" xr:uid="{00000000-0005-0000-0000-000008060000}"/>
    <cellStyle name="—_Results_DCF_Shenhua-power_ferrous &amp; non-ferrous" xfId="1546" xr:uid="{00000000-0005-0000-0000-000009060000}"/>
    <cellStyle name="—_Results_DCF_Shenhua-power_ferrous &amp; non-ferrous 2" xfId="1547" xr:uid="{00000000-0005-0000-0000-00000A060000}"/>
    <cellStyle name="—_Results_Delay Projects" xfId="1548" xr:uid="{00000000-0005-0000-0000-00000B060000}"/>
    <cellStyle name="—_Results_Delay Projects 2" xfId="1549" xr:uid="{00000000-0005-0000-0000-00000C060000}"/>
    <cellStyle name="—_Results_Delay Projects_Banpu_Charts" xfId="1550" xr:uid="{00000000-0005-0000-0000-00000D060000}"/>
    <cellStyle name="—_Results_Delay Projects_Banpu_Charts 2" xfId="1551" xr:uid="{00000000-0005-0000-0000-00000E060000}"/>
    <cellStyle name="—_Results_Delay Projects_ShenhuaPower(report tables)" xfId="1552" xr:uid="{00000000-0005-0000-0000-00000F060000}"/>
    <cellStyle name="—_Results_Delay Projects_ShenhuaPower(report tables) 2" xfId="1553" xr:uid="{00000000-0005-0000-0000-000010060000}"/>
    <cellStyle name="—_Results_Delay Projects_ShenhuaPower(report tables)_ferrous &amp; non-ferrous" xfId="1554" xr:uid="{00000000-0005-0000-0000-000011060000}"/>
    <cellStyle name="—_Results_Delay Projects_ShenhuaPower(report tables)_ferrous &amp; non-ferrous 2" xfId="1555" xr:uid="{00000000-0005-0000-0000-000012060000}"/>
    <cellStyle name="—_Results_HKG" xfId="1556" xr:uid="{00000000-0005-0000-0000-000013060000}"/>
    <cellStyle name="—_Results_HKG 2" xfId="1557" xr:uid="{00000000-0005-0000-0000-000014060000}"/>
    <cellStyle name="—_Results_HKG_Banpu_Charts" xfId="1558" xr:uid="{00000000-0005-0000-0000-000015060000}"/>
    <cellStyle name="—_Results_HKG_Banpu_Charts 2" xfId="1559" xr:uid="{00000000-0005-0000-0000-000016060000}"/>
    <cellStyle name="—_Results_HKG_CPI1" xfId="1560" xr:uid="{00000000-0005-0000-0000-000017060000}"/>
    <cellStyle name="—_Results_HKG_CPI1 2" xfId="1561" xr:uid="{00000000-0005-0000-0000-000018060000}"/>
    <cellStyle name="—_Results_HKG_Sheet1" xfId="1562" xr:uid="{00000000-0005-0000-0000-000019060000}"/>
    <cellStyle name="—_Results_HKG_Sheet1 2" xfId="1563" xr:uid="{00000000-0005-0000-0000-00001A060000}"/>
    <cellStyle name="—_Results_HKG_Shenhua-coal P&amp;L" xfId="1564" xr:uid="{00000000-0005-0000-0000-00001B060000}"/>
    <cellStyle name="—_Results_HKG_Shenhua-coal P&amp;L 2" xfId="1565" xr:uid="{00000000-0005-0000-0000-00001C060000}"/>
    <cellStyle name="—_Results_HKG_Shenhua-coal P&amp;L_ShenhuaPower(report tables)" xfId="1566" xr:uid="{00000000-0005-0000-0000-00001D060000}"/>
    <cellStyle name="—_Results_HKG_Shenhua-coal P&amp;L_ShenhuaPower(report tables) 2" xfId="1567" xr:uid="{00000000-0005-0000-0000-00001E060000}"/>
    <cellStyle name="—_Results_HKG_Shenhua-power" xfId="1568" xr:uid="{00000000-0005-0000-0000-00001F060000}"/>
    <cellStyle name="—_Results_HKG_Shenhua-power 2" xfId="1569" xr:uid="{00000000-0005-0000-0000-000020060000}"/>
    <cellStyle name="—_Results_HKG_ShenhuaPower(report tables)" xfId="1570" xr:uid="{00000000-0005-0000-0000-000021060000}"/>
    <cellStyle name="—_Results_HKG_ShenhuaPower(report tables) 2" xfId="1571" xr:uid="{00000000-0005-0000-0000-000022060000}"/>
    <cellStyle name="—_Results_HNP-REP" xfId="1572" xr:uid="{00000000-0005-0000-0000-000023060000}"/>
    <cellStyle name="—_Results_HNP-REP_Banpu_Charts" xfId="1573" xr:uid="{00000000-0005-0000-0000-000024060000}"/>
    <cellStyle name="—_Results_HNP-REP_ShenhuaPower(report tables)" xfId="1574" xr:uid="{00000000-0005-0000-0000-000025060000}"/>
    <cellStyle name="—_Results_HNP-REP_ShenhuaPower(report tables)_ferrous &amp; non-ferrous" xfId="1575" xr:uid="{00000000-0005-0000-0000-000026060000}"/>
    <cellStyle name="—_Results_KEPCO" xfId="1576" xr:uid="{00000000-0005-0000-0000-000027060000}"/>
    <cellStyle name="—_Results_KEPCO_Banpu_Charts" xfId="1577" xr:uid="{00000000-0005-0000-0000-000028060000}"/>
    <cellStyle name="—_Results_KEPCO_CPI1" xfId="1578" xr:uid="{00000000-0005-0000-0000-000029060000}"/>
    <cellStyle name="—_Results_KEPCO_Sheet1" xfId="1579" xr:uid="{00000000-0005-0000-0000-00002A060000}"/>
    <cellStyle name="—_Results_KEPCO_Shenhua-coal P&amp;L" xfId="1580" xr:uid="{00000000-0005-0000-0000-00002B060000}"/>
    <cellStyle name="—_Results_KEPCO_Shenhua-coal P&amp;L_ShenhuaPower(report tables)" xfId="1581" xr:uid="{00000000-0005-0000-0000-00002C060000}"/>
    <cellStyle name="—_Results_KEPCO_Shenhua-power" xfId="1582" xr:uid="{00000000-0005-0000-0000-00002D060000}"/>
    <cellStyle name="—_Results_KEPCO_ShenhuaPower(report tables)" xfId="1583" xr:uid="{00000000-0005-0000-0000-00002E060000}"/>
    <cellStyle name="—_Results_marketing charts" xfId="1584" xr:uid="{00000000-0005-0000-0000-00002F060000}"/>
    <cellStyle name="—_Results_marketing charts 2" xfId="1585" xr:uid="{00000000-0005-0000-0000-000030060000}"/>
    <cellStyle name="—_Results_MERB" xfId="1586" xr:uid="{00000000-0005-0000-0000-000031060000}"/>
    <cellStyle name="—_Results_MERB 2" xfId="1587" xr:uid="{00000000-0005-0000-0000-000032060000}"/>
    <cellStyle name="—_Results_MERB_0405 Coal Trans" xfId="1588" xr:uid="{00000000-0005-0000-0000-000033060000}"/>
    <cellStyle name="—_Results_MERB_0405 Coal Trans 2" xfId="1589" xr:uid="{00000000-0005-0000-0000-000034060000}"/>
    <cellStyle name="—_Results_MERB_0405 Coal Trans_ferrous &amp; non-ferrous" xfId="1590" xr:uid="{00000000-0005-0000-0000-000035060000}"/>
    <cellStyle name="—_Results_MERB_0405 Coal Trans_ferrous &amp; non-ferrous 2" xfId="1591" xr:uid="{00000000-0005-0000-0000-000036060000}"/>
    <cellStyle name="—_Results_MERB_AngangModel" xfId="1592" xr:uid="{00000000-0005-0000-0000-000037060000}"/>
    <cellStyle name="—_Results_MERB_AngangModel 2" xfId="1593" xr:uid="{00000000-0005-0000-0000-000038060000}"/>
    <cellStyle name="—_Results_MERB_Banpu_Charts" xfId="1594" xr:uid="{00000000-0005-0000-0000-000039060000}"/>
    <cellStyle name="—_Results_MERB_Banpu_Charts 2" xfId="1595" xr:uid="{00000000-0005-0000-0000-00003A060000}"/>
    <cellStyle name="—_Results_MERB_China steel sector initiation morning call handout Dec 10, 2004" xfId="1596" xr:uid="{00000000-0005-0000-0000-00003B060000}"/>
    <cellStyle name="—_Results_MERB_CPI1" xfId="1597" xr:uid="{00000000-0005-0000-0000-00003C060000}"/>
    <cellStyle name="—_Results_MERB_Delay Projects" xfId="1598" xr:uid="{00000000-0005-0000-0000-00003D060000}"/>
    <cellStyle name="—_Results_MERB_Delay Projects 2" xfId="1599" xr:uid="{00000000-0005-0000-0000-00003E060000}"/>
    <cellStyle name="—_Results_MERB_Delay Projects_Banpu_Charts" xfId="1600" xr:uid="{00000000-0005-0000-0000-00003F060000}"/>
    <cellStyle name="—_Results_MERB_Delay Projects_Banpu_Charts 2" xfId="1601" xr:uid="{00000000-0005-0000-0000-000040060000}"/>
    <cellStyle name="—_Results_MERB_Delay Projects_ShenhuaPower(report tables)" xfId="1602" xr:uid="{00000000-0005-0000-0000-000041060000}"/>
    <cellStyle name="—_Results_MERB_Delay Projects_ShenhuaPower(report tables) 2" xfId="1603" xr:uid="{00000000-0005-0000-0000-000042060000}"/>
    <cellStyle name="—_Results_MERB_Delay Projects_ShenhuaPower(report tables)_ferrous &amp; non-ferrous" xfId="1604" xr:uid="{00000000-0005-0000-0000-000043060000}"/>
    <cellStyle name="—_Results_MERB_Delay Projects_ShenhuaPower(report tables)_ferrous &amp; non-ferrous 2" xfId="1605" xr:uid="{00000000-0005-0000-0000-000044060000}"/>
    <cellStyle name="—_Results_MERB_JiangxiCopperModel" xfId="1606" xr:uid="{00000000-0005-0000-0000-000045060000}"/>
    <cellStyle name="—_Results_MERB_JiangxiCopperModel_Banpu_Charts" xfId="1607" xr:uid="{00000000-0005-0000-0000-000046060000}"/>
    <cellStyle name="—_Results_MERB_JiangxiCopperModel_ShenhuaPower(report tables)" xfId="1608" xr:uid="{00000000-0005-0000-0000-000047060000}"/>
    <cellStyle name="—_Results_MERB_MaGangModel" xfId="1609" xr:uid="{00000000-0005-0000-0000-000048060000}"/>
    <cellStyle name="—_Results_MERB_MaGangModel 2" xfId="1610" xr:uid="{00000000-0005-0000-0000-000049060000}"/>
    <cellStyle name="—_Results_MERB_marketing charts" xfId="1611" xr:uid="{00000000-0005-0000-0000-00004A060000}"/>
    <cellStyle name="—_Results_MERB_marketing charts 2" xfId="1612" xr:uid="{00000000-0005-0000-0000-00004B060000}"/>
    <cellStyle name="—_Results_MERB_marketing charts_ferrous &amp; non-ferrous" xfId="1613" xr:uid="{00000000-0005-0000-0000-00004C060000}"/>
    <cellStyle name="—_Results_MERB_marketing charts_ferrous &amp; non-ferrous 2" xfId="1614" xr:uid="{00000000-0005-0000-0000-00004D060000}"/>
    <cellStyle name="—_Results_MERB_Model" xfId="1615" xr:uid="{00000000-0005-0000-0000-00004E060000}"/>
    <cellStyle name="—_Results_MERB_Model 2" xfId="1616" xr:uid="{00000000-0005-0000-0000-00004F060000}"/>
    <cellStyle name="—_Results_MERB_Model_Banpu_Charts" xfId="1617" xr:uid="{00000000-0005-0000-0000-000050060000}"/>
    <cellStyle name="—_Results_MERB_Model_Banpu_Charts 2" xfId="1618" xr:uid="{00000000-0005-0000-0000-000051060000}"/>
    <cellStyle name="—_Results_MERB_Model_ShenhuaPower(report tables)" xfId="1619" xr:uid="{00000000-0005-0000-0000-000052060000}"/>
    <cellStyle name="—_Results_MERB_Model_ShenhuaPower(report tables) 2" xfId="1620" xr:uid="{00000000-0005-0000-0000-000053060000}"/>
    <cellStyle name="—_Results_MERB_Model_ShenhuaPower(report tables)_ferrous &amp; non-ferrous" xfId="1621" xr:uid="{00000000-0005-0000-0000-000054060000}"/>
    <cellStyle name="—_Results_MERB_Model_ShenhuaPower(report tables)_ferrous &amp; non-ferrous 2" xfId="1622" xr:uid="{00000000-0005-0000-0000-000055060000}"/>
    <cellStyle name="—_Results_MERB_Resources  valuation comp" xfId="1623" xr:uid="{00000000-0005-0000-0000-000056060000}"/>
    <cellStyle name="—_Results_MERB_Resources  valuation comp_ShenhuaPower(report tables)" xfId="1624" xr:uid="{00000000-0005-0000-0000-000057060000}"/>
    <cellStyle name="—_Results_MERB_Sheet1" xfId="1625" xr:uid="{00000000-0005-0000-0000-000058060000}"/>
    <cellStyle name="—_Results_MERB_Sheet1_1" xfId="1626" xr:uid="{00000000-0005-0000-0000-000059060000}"/>
    <cellStyle name="—_Results_MERB_Sheet1_1 2" xfId="1627" xr:uid="{00000000-0005-0000-0000-00005A060000}"/>
    <cellStyle name="—_Results_MERB_Sheet1_1_ferrous &amp; non-ferrous" xfId="1628" xr:uid="{00000000-0005-0000-0000-00005B060000}"/>
    <cellStyle name="—_Results_MERB_Sheet1_1_ferrous &amp; non-ferrous 2" xfId="1629" xr:uid="{00000000-0005-0000-0000-00005C060000}"/>
    <cellStyle name="—_Results_MERB_Shenhua-coal P&amp;L" xfId="1630" xr:uid="{00000000-0005-0000-0000-00005D060000}"/>
    <cellStyle name="—_Results_MERB_Shenhua-coal P&amp;L 2" xfId="1631" xr:uid="{00000000-0005-0000-0000-00005E060000}"/>
    <cellStyle name="—_Results_MERB_Shenhua-coal P&amp;L_ShenhuaPower(report tables)" xfId="1632" xr:uid="{00000000-0005-0000-0000-00005F060000}"/>
    <cellStyle name="—_Results_MERB_Shenhua-coal P&amp;L_ShenhuaPower(report tables) 2" xfId="1633" xr:uid="{00000000-0005-0000-0000-000060060000}"/>
    <cellStyle name="—_Results_MERB_Shenhua-coal P&amp;L_ShenhuaPower(report tables)_ferrous &amp; non-ferrous" xfId="1634" xr:uid="{00000000-0005-0000-0000-000061060000}"/>
    <cellStyle name="—_Results_MERB_Shenhua-coal P&amp;L_ShenhuaPower(report tables)_ferrous &amp; non-ferrous 2" xfId="1635" xr:uid="{00000000-0005-0000-0000-000062060000}"/>
    <cellStyle name="—_Results_MERB_ShenhuaModel" xfId="1636" xr:uid="{00000000-0005-0000-0000-000063060000}"/>
    <cellStyle name="—_Results_MERB_ShenhuaModel 2" xfId="1637" xr:uid="{00000000-0005-0000-0000-000064060000}"/>
    <cellStyle name="—_Results_MERB_ShenhuaModel_ferrous &amp; non-ferrous" xfId="1638" xr:uid="{00000000-0005-0000-0000-000065060000}"/>
    <cellStyle name="—_Results_MERB_ShenhuaModel_ferrous &amp; non-ferrous 2" xfId="1639" xr:uid="{00000000-0005-0000-0000-000066060000}"/>
    <cellStyle name="—_Results_MERB_Shenhua-power" xfId="1640" xr:uid="{00000000-0005-0000-0000-000067060000}"/>
    <cellStyle name="—_Results_MERB_ShenhuaPower(report tables)" xfId="1641" xr:uid="{00000000-0005-0000-0000-000068060000}"/>
    <cellStyle name="—_Results_MERB_StandardPacificChenLei020806" xfId="1642" xr:uid="{00000000-0005-0000-0000-000069060000}"/>
    <cellStyle name="—_Results_MERB_StandardPacificChenLei020806 2" xfId="1643" xr:uid="{00000000-0005-0000-0000-00006A060000}"/>
    <cellStyle name="—_Results_MERB_StandardPacificChenLei020806_ferrous &amp; non-ferrous" xfId="1644" xr:uid="{00000000-0005-0000-0000-00006B060000}"/>
    <cellStyle name="—_Results_MERB_StandardPacificChenLei020806_ferrous &amp; non-ferrous 2" xfId="1645" xr:uid="{00000000-0005-0000-0000-00006C060000}"/>
    <cellStyle name="—_Results_MERB_YanzhouCoalModel" xfId="1646" xr:uid="{00000000-0005-0000-0000-00006D060000}"/>
    <cellStyle name="—_Results_MERB_YanzhouCoalModel 2" xfId="1647" xr:uid="{00000000-0005-0000-0000-00006E060000}"/>
    <cellStyle name="—_Results_MERB_YanzhouCoalModel_Banpu_Charts" xfId="1648" xr:uid="{00000000-0005-0000-0000-00006F060000}"/>
    <cellStyle name="—_Results_MERB_YanzhouCoalModel_Banpu_Charts 2" xfId="1649" xr:uid="{00000000-0005-0000-0000-000070060000}"/>
    <cellStyle name="—_Results_MERB_YanzhouCoalModel_ShenhuaPower(report tables)" xfId="1650" xr:uid="{00000000-0005-0000-0000-000071060000}"/>
    <cellStyle name="—_Results_MERB_YanzhouCoalModel_ShenhuaPower(report tables) 2" xfId="1651" xr:uid="{00000000-0005-0000-0000-000072060000}"/>
    <cellStyle name="—_Results_MERB_YanzhouCoalModel_ShenhuaPower(report tables)_ferrous &amp; non-ferrous" xfId="1652" xr:uid="{00000000-0005-0000-0000-000073060000}"/>
    <cellStyle name="—_Results_MERB_YanzhouCoalModel_ShenhuaPower(report tables)_ferrous &amp; non-ferrous 2" xfId="1653" xr:uid="{00000000-0005-0000-0000-000074060000}"/>
    <cellStyle name="—_Results_Model" xfId="1654" xr:uid="{00000000-0005-0000-0000-000075060000}"/>
    <cellStyle name="—_Results_Model 2" xfId="1655" xr:uid="{00000000-0005-0000-0000-000076060000}"/>
    <cellStyle name="—_Results_Model_Banpu_Charts" xfId="1656" xr:uid="{00000000-0005-0000-0000-000077060000}"/>
    <cellStyle name="—_Results_Model_Banpu_Charts 2" xfId="1657" xr:uid="{00000000-0005-0000-0000-000078060000}"/>
    <cellStyle name="—_Results_Model_ShenhuaPower(report tables)" xfId="1658" xr:uid="{00000000-0005-0000-0000-000079060000}"/>
    <cellStyle name="—_Results_Model_ShenhuaPower(report tables) 2" xfId="1659" xr:uid="{00000000-0005-0000-0000-00007A060000}"/>
    <cellStyle name="—_Results_Model_ShenhuaPower(report tables)_ferrous &amp; non-ferrous" xfId="1660" xr:uid="{00000000-0005-0000-0000-00007B060000}"/>
    <cellStyle name="—_Results_Model_ShenhuaPower(report tables)_ferrous &amp; non-ferrous 2" xfId="1661" xr:uid="{00000000-0005-0000-0000-00007C060000}"/>
    <cellStyle name="—_Results_Projects" xfId="1662" xr:uid="{00000000-0005-0000-0000-00007D060000}"/>
    <cellStyle name="—_Results_Projects 2" xfId="1663" xr:uid="{00000000-0005-0000-0000-00007E060000}"/>
    <cellStyle name="—_Results_Projects_Banpu_Charts" xfId="1664" xr:uid="{00000000-0005-0000-0000-00007F060000}"/>
    <cellStyle name="—_Results_Projects_Banpu_Charts 2" xfId="1665" xr:uid="{00000000-0005-0000-0000-000080060000}"/>
    <cellStyle name="—_Results_Projects_ShenhuaPower(report tables)" xfId="1666" xr:uid="{00000000-0005-0000-0000-000081060000}"/>
    <cellStyle name="—_Results_Projects_ShenhuaPower(report tables) 2" xfId="1667" xr:uid="{00000000-0005-0000-0000-000082060000}"/>
    <cellStyle name="—_Results_Projects_ShenhuaPower(report tables)_ferrous &amp; non-ferrous" xfId="1668" xr:uid="{00000000-0005-0000-0000-000083060000}"/>
    <cellStyle name="—_Results_Projects_ShenhuaPower(report tables)_ferrous &amp; non-ferrous 2" xfId="1669" xr:uid="{00000000-0005-0000-0000-000084060000}"/>
    <cellStyle name="—_Results_Rmb" xfId="1670" xr:uid="{00000000-0005-0000-0000-000085060000}"/>
    <cellStyle name="—_Results_Rmb 2" xfId="1671" xr:uid="{00000000-0005-0000-0000-000086060000}"/>
    <cellStyle name="—_Results_Rmb_Banpu_Charts" xfId="1672" xr:uid="{00000000-0005-0000-0000-000087060000}"/>
    <cellStyle name="—_Results_Rmb_Banpu_Charts 2" xfId="1673" xr:uid="{00000000-0005-0000-0000-000088060000}"/>
    <cellStyle name="—_Results_Rmb_Huaneng" xfId="1674" xr:uid="{00000000-0005-0000-0000-000089060000}"/>
    <cellStyle name="—_Results_Rmb_Huaneng 2" xfId="1675" xr:uid="{00000000-0005-0000-0000-00008A060000}"/>
    <cellStyle name="—_Results_Rmb_Huaneng_Banpu_Charts" xfId="1676" xr:uid="{00000000-0005-0000-0000-00008B060000}"/>
    <cellStyle name="—_Results_Rmb_Huaneng_Banpu_Charts 2" xfId="1677" xr:uid="{00000000-0005-0000-0000-00008C060000}"/>
    <cellStyle name="—_Results_Rmb_Huaneng_ShenhuaPower(report tables)" xfId="1678" xr:uid="{00000000-0005-0000-0000-00008D060000}"/>
    <cellStyle name="—_Results_Rmb_Huaneng_ShenhuaPower(report tables) 2" xfId="1679" xr:uid="{00000000-0005-0000-0000-00008E060000}"/>
    <cellStyle name="—_Results_Rmb_Huaneng_ShenhuaPower(report tables)_ferrous &amp; non-ferrous" xfId="1680" xr:uid="{00000000-0005-0000-0000-00008F060000}"/>
    <cellStyle name="—_Results_Rmb_Huaneng_ShenhuaPower(report tables)_ferrous &amp; non-ferrous 2" xfId="1681" xr:uid="{00000000-0005-0000-0000-000090060000}"/>
    <cellStyle name="—_Results_Rmb_Huaneng-1" xfId="1682" xr:uid="{00000000-0005-0000-0000-000091060000}"/>
    <cellStyle name="—_Results_Rmb_Huaneng-1 2" xfId="1683" xr:uid="{00000000-0005-0000-0000-000092060000}"/>
    <cellStyle name="—_Results_Rmb_Huaneng-1_Banpu_Charts" xfId="1684" xr:uid="{00000000-0005-0000-0000-000093060000}"/>
    <cellStyle name="—_Results_Rmb_Huaneng-1_Banpu_Charts 2" xfId="1685" xr:uid="{00000000-0005-0000-0000-000094060000}"/>
    <cellStyle name="—_Results_Rmb_Huaneng-1_ShenhuaPower(report tables)" xfId="1686" xr:uid="{00000000-0005-0000-0000-000095060000}"/>
    <cellStyle name="—_Results_Rmb_Huaneng-1_ShenhuaPower(report tables) 2" xfId="1687" xr:uid="{00000000-0005-0000-0000-000096060000}"/>
    <cellStyle name="—_Results_Rmb_Huaneng-1_ShenhuaPower(report tables)_ferrous &amp; non-ferrous" xfId="1688" xr:uid="{00000000-0005-0000-0000-000097060000}"/>
    <cellStyle name="—_Results_Rmb_Huaneng-1_ShenhuaPower(report tables)_ferrous &amp; non-ferrous 2" xfId="1689" xr:uid="{00000000-0005-0000-0000-000098060000}"/>
    <cellStyle name="—_Results_Rmb_Huaneng14" xfId="1690" xr:uid="{00000000-0005-0000-0000-000099060000}"/>
    <cellStyle name="—_Results_Rmb_Huaneng14 2" xfId="1691" xr:uid="{00000000-0005-0000-0000-00009A060000}"/>
    <cellStyle name="—_Results_Rmb_Huaneng14_Banpu_Charts" xfId="1692" xr:uid="{00000000-0005-0000-0000-00009B060000}"/>
    <cellStyle name="—_Results_Rmb_Huaneng14_Banpu_Charts 2" xfId="1693" xr:uid="{00000000-0005-0000-0000-00009C060000}"/>
    <cellStyle name="—_Results_Rmb_Huaneng14_ShenhuaPower(report tables)" xfId="1694" xr:uid="{00000000-0005-0000-0000-00009D060000}"/>
    <cellStyle name="—_Results_Rmb_Huaneng14_ShenhuaPower(report tables) 2" xfId="1695" xr:uid="{00000000-0005-0000-0000-00009E060000}"/>
    <cellStyle name="—_Results_Rmb_Huaneng14_ShenhuaPower(report tables)_ferrous &amp; non-ferrous" xfId="1696" xr:uid="{00000000-0005-0000-0000-00009F060000}"/>
    <cellStyle name="—_Results_Rmb_Huaneng14_ShenhuaPower(report tables)_ferrous &amp; non-ferrous 2" xfId="1697" xr:uid="{00000000-0005-0000-0000-0000A0060000}"/>
    <cellStyle name="—_Results_Rmb_Huaneng22" xfId="1698" xr:uid="{00000000-0005-0000-0000-0000A1060000}"/>
    <cellStyle name="—_Results_Rmb_Huaneng22 2" xfId="1699" xr:uid="{00000000-0005-0000-0000-0000A2060000}"/>
    <cellStyle name="—_Results_Rmb_Huaneng22_Banpu_Charts" xfId="1700" xr:uid="{00000000-0005-0000-0000-0000A3060000}"/>
    <cellStyle name="—_Results_Rmb_Huaneng22_Banpu_Charts 2" xfId="1701" xr:uid="{00000000-0005-0000-0000-0000A4060000}"/>
    <cellStyle name="—_Results_Rmb_Huaneng22_ShenhuaPower(report tables)" xfId="1702" xr:uid="{00000000-0005-0000-0000-0000A5060000}"/>
    <cellStyle name="—_Results_Rmb_Huaneng22_ShenhuaPower(report tables) 2" xfId="1703" xr:uid="{00000000-0005-0000-0000-0000A6060000}"/>
    <cellStyle name="—_Results_Rmb_Huaneng22_ShenhuaPower(report tables)_ferrous &amp; non-ferrous" xfId="1704" xr:uid="{00000000-0005-0000-0000-0000A7060000}"/>
    <cellStyle name="—_Results_Rmb_Huaneng22_ShenhuaPower(report tables)_ferrous &amp; non-ferrous 2" xfId="1705" xr:uid="{00000000-0005-0000-0000-0000A8060000}"/>
    <cellStyle name="—_Results_Rmb_Huaneng45" xfId="1706" xr:uid="{00000000-0005-0000-0000-0000A9060000}"/>
    <cellStyle name="—_Results_Rmb_Huaneng45 2" xfId="1707" xr:uid="{00000000-0005-0000-0000-0000AA060000}"/>
    <cellStyle name="—_Results_Rmb_Huaneng45_ferrous &amp; non-ferrous" xfId="1708" xr:uid="{00000000-0005-0000-0000-0000AB060000}"/>
    <cellStyle name="—_Results_Rmb_Huaneng45_ferrous &amp; non-ferrous 2" xfId="1709" xr:uid="{00000000-0005-0000-0000-0000AC060000}"/>
    <cellStyle name="—_Results_Rmb_Interim" xfId="1710" xr:uid="{00000000-0005-0000-0000-0000AD060000}"/>
    <cellStyle name="—_Results_Rmb_Interim 2" xfId="1711" xr:uid="{00000000-0005-0000-0000-0000AE060000}"/>
    <cellStyle name="—_Results_Rmb_Interim_Banpu_Charts" xfId="1712" xr:uid="{00000000-0005-0000-0000-0000AF060000}"/>
    <cellStyle name="—_Results_Rmb_Interim_Banpu_Charts 2" xfId="1713" xr:uid="{00000000-0005-0000-0000-0000B0060000}"/>
    <cellStyle name="—_Results_Rmb_Interim_ShenhuaPower(report tables)" xfId="1714" xr:uid="{00000000-0005-0000-0000-0000B1060000}"/>
    <cellStyle name="—_Results_Rmb_Interim_ShenhuaPower(report tables) 2" xfId="1715" xr:uid="{00000000-0005-0000-0000-0000B2060000}"/>
    <cellStyle name="—_Results_Rmb_Interim_ShenhuaPower(report tables)_ferrous &amp; non-ferrous" xfId="1716" xr:uid="{00000000-0005-0000-0000-0000B3060000}"/>
    <cellStyle name="—_Results_Rmb_Interim_ShenhuaPower(report tables)_ferrous &amp; non-ferrous 2" xfId="1717" xr:uid="{00000000-0005-0000-0000-0000B4060000}"/>
    <cellStyle name="—_Results_Rmb_ShenhuaPower(report tables)" xfId="1718" xr:uid="{00000000-0005-0000-0000-0000B5060000}"/>
    <cellStyle name="—_Results_Rmb_ShenhuaPower(report tables) 2" xfId="1719" xr:uid="{00000000-0005-0000-0000-0000B6060000}"/>
    <cellStyle name="—_Results_Rmb_ShenhuaPower(report tables)_ferrous &amp; non-ferrous" xfId="1720" xr:uid="{00000000-0005-0000-0000-0000B7060000}"/>
    <cellStyle name="—_Results_Rmb_ShenhuaPower(report tables)_ferrous &amp; non-ferrous 2" xfId="1721" xr:uid="{00000000-0005-0000-0000-0000B8060000}"/>
    <cellStyle name="—_Results_SH" xfId="1722" xr:uid="{00000000-0005-0000-0000-0000B9060000}"/>
    <cellStyle name="—_Results_SH 2" xfId="1723" xr:uid="{00000000-0005-0000-0000-0000BA060000}"/>
    <cellStyle name="—_Results_SH_Banpu_Charts" xfId="1724" xr:uid="{00000000-0005-0000-0000-0000BB060000}"/>
    <cellStyle name="—_Results_SH_Banpu_Charts 2" xfId="1725" xr:uid="{00000000-0005-0000-0000-0000BC060000}"/>
    <cellStyle name="—_Results_SH_Huaneng" xfId="1726" xr:uid="{00000000-0005-0000-0000-0000BD060000}"/>
    <cellStyle name="—_Results_SH_Huaneng 2" xfId="1727" xr:uid="{00000000-0005-0000-0000-0000BE060000}"/>
    <cellStyle name="—_Results_SH_Huaneng_Banpu_Charts" xfId="1728" xr:uid="{00000000-0005-0000-0000-0000BF060000}"/>
    <cellStyle name="—_Results_SH_Huaneng_Banpu_Charts 2" xfId="1729" xr:uid="{00000000-0005-0000-0000-0000C0060000}"/>
    <cellStyle name="—_Results_SH_Huaneng_ShenhuaPower(report tables)" xfId="1730" xr:uid="{00000000-0005-0000-0000-0000C1060000}"/>
    <cellStyle name="—_Results_SH_Huaneng_ShenhuaPower(report tables) 2" xfId="1731" xr:uid="{00000000-0005-0000-0000-0000C2060000}"/>
    <cellStyle name="—_Results_SH_Huaneng_ShenhuaPower(report tables)_ferrous &amp; non-ferrous" xfId="1732" xr:uid="{00000000-0005-0000-0000-0000C3060000}"/>
    <cellStyle name="—_Results_SH_Huaneng_ShenhuaPower(report tables)_ferrous &amp; non-ferrous 2" xfId="1733" xr:uid="{00000000-0005-0000-0000-0000C4060000}"/>
    <cellStyle name="—_Results_SH_Huaneng-1" xfId="1734" xr:uid="{00000000-0005-0000-0000-0000C5060000}"/>
    <cellStyle name="—_Results_SH_Huaneng-1 2" xfId="1735" xr:uid="{00000000-0005-0000-0000-0000C6060000}"/>
    <cellStyle name="—_Results_SH_Huaneng-1_Banpu_Charts" xfId="1736" xr:uid="{00000000-0005-0000-0000-0000C7060000}"/>
    <cellStyle name="—_Results_SH_Huaneng-1_Banpu_Charts 2" xfId="1737" xr:uid="{00000000-0005-0000-0000-0000C8060000}"/>
    <cellStyle name="—_Results_SH_Huaneng-1_ShenhuaPower(report tables)" xfId="1738" xr:uid="{00000000-0005-0000-0000-0000C9060000}"/>
    <cellStyle name="—_Results_SH_Huaneng-1_ShenhuaPower(report tables) 2" xfId="1739" xr:uid="{00000000-0005-0000-0000-0000CA060000}"/>
    <cellStyle name="—_Results_SH_Huaneng-1_ShenhuaPower(report tables)_ferrous &amp; non-ferrous" xfId="1740" xr:uid="{00000000-0005-0000-0000-0000CB060000}"/>
    <cellStyle name="—_Results_SH_Huaneng-1_ShenhuaPower(report tables)_ferrous &amp; non-ferrous 2" xfId="1741" xr:uid="{00000000-0005-0000-0000-0000CC060000}"/>
    <cellStyle name="—_Results_SH_Huaneng14" xfId="1742" xr:uid="{00000000-0005-0000-0000-0000CD060000}"/>
    <cellStyle name="—_Results_SH_Huaneng14 2" xfId="1743" xr:uid="{00000000-0005-0000-0000-0000CE060000}"/>
    <cellStyle name="—_Results_SH_Huaneng14_Banpu_Charts" xfId="1744" xr:uid="{00000000-0005-0000-0000-0000CF060000}"/>
    <cellStyle name="—_Results_SH_Huaneng14_Banpu_Charts 2" xfId="1745" xr:uid="{00000000-0005-0000-0000-0000D0060000}"/>
    <cellStyle name="—_Results_SH_Huaneng14_ShenhuaPower(report tables)" xfId="1746" xr:uid="{00000000-0005-0000-0000-0000D1060000}"/>
    <cellStyle name="—_Results_SH_Huaneng14_ShenhuaPower(report tables) 2" xfId="1747" xr:uid="{00000000-0005-0000-0000-0000D2060000}"/>
    <cellStyle name="—_Results_SH_Huaneng14_ShenhuaPower(report tables)_ferrous &amp; non-ferrous" xfId="1748" xr:uid="{00000000-0005-0000-0000-0000D3060000}"/>
    <cellStyle name="—_Results_SH_Huaneng14_ShenhuaPower(report tables)_ferrous &amp; non-ferrous 2" xfId="1749" xr:uid="{00000000-0005-0000-0000-0000D4060000}"/>
    <cellStyle name="—_Results_SH_Huaneng22" xfId="1750" xr:uid="{00000000-0005-0000-0000-0000D5060000}"/>
    <cellStyle name="—_Results_SH_Huaneng22 2" xfId="1751" xr:uid="{00000000-0005-0000-0000-0000D6060000}"/>
    <cellStyle name="—_Results_SH_Huaneng22_Banpu_Charts" xfId="1752" xr:uid="{00000000-0005-0000-0000-0000D7060000}"/>
    <cellStyle name="—_Results_SH_Huaneng22_Banpu_Charts 2" xfId="1753" xr:uid="{00000000-0005-0000-0000-0000D8060000}"/>
    <cellStyle name="—_Results_SH_Huaneng22_ShenhuaPower(report tables)" xfId="1754" xr:uid="{00000000-0005-0000-0000-0000D9060000}"/>
    <cellStyle name="—_Results_SH_Huaneng22_ShenhuaPower(report tables) 2" xfId="1755" xr:uid="{00000000-0005-0000-0000-0000DA060000}"/>
    <cellStyle name="—_Results_SH_Huaneng22_ShenhuaPower(report tables)_ferrous &amp; non-ferrous" xfId="1756" xr:uid="{00000000-0005-0000-0000-0000DB060000}"/>
    <cellStyle name="—_Results_SH_Huaneng22_ShenhuaPower(report tables)_ferrous &amp; non-ferrous 2" xfId="1757" xr:uid="{00000000-0005-0000-0000-0000DC060000}"/>
    <cellStyle name="—_Results_SH_Huaneng45" xfId="1758" xr:uid="{00000000-0005-0000-0000-0000DD060000}"/>
    <cellStyle name="—_Results_SH_Huaneng45 2" xfId="1759" xr:uid="{00000000-0005-0000-0000-0000DE060000}"/>
    <cellStyle name="—_Results_SH_Huaneng45_ferrous &amp; non-ferrous" xfId="1760" xr:uid="{00000000-0005-0000-0000-0000DF060000}"/>
    <cellStyle name="—_Results_SH_Huaneng45_ferrous &amp; non-ferrous 2" xfId="1761" xr:uid="{00000000-0005-0000-0000-0000E0060000}"/>
    <cellStyle name="—_Results_SH_Interim" xfId="1762" xr:uid="{00000000-0005-0000-0000-0000E1060000}"/>
    <cellStyle name="—_Results_SH_Interim 2" xfId="1763" xr:uid="{00000000-0005-0000-0000-0000E2060000}"/>
    <cellStyle name="—_Results_SH_Interim_Banpu_Charts" xfId="1764" xr:uid="{00000000-0005-0000-0000-0000E3060000}"/>
    <cellStyle name="—_Results_SH_Interim_Banpu_Charts 2" xfId="1765" xr:uid="{00000000-0005-0000-0000-0000E4060000}"/>
    <cellStyle name="—_Results_SH_Interim_ShenhuaPower(report tables)" xfId="1766" xr:uid="{00000000-0005-0000-0000-0000E5060000}"/>
    <cellStyle name="—_Results_SH_Interim_ShenhuaPower(report tables) 2" xfId="1767" xr:uid="{00000000-0005-0000-0000-0000E6060000}"/>
    <cellStyle name="—_Results_SH_Interim_ShenhuaPower(report tables)_ferrous &amp; non-ferrous" xfId="1768" xr:uid="{00000000-0005-0000-0000-0000E7060000}"/>
    <cellStyle name="—_Results_SH_Interim_ShenhuaPower(report tables)_ferrous &amp; non-ferrous 2" xfId="1769" xr:uid="{00000000-0005-0000-0000-0000E8060000}"/>
    <cellStyle name="—_Results_SH_ShenhuaPower(report tables)" xfId="1770" xr:uid="{00000000-0005-0000-0000-0000E9060000}"/>
    <cellStyle name="—_Results_SH_ShenhuaPower(report tables) 2" xfId="1771" xr:uid="{00000000-0005-0000-0000-0000EA060000}"/>
    <cellStyle name="—_Results_SH_ShenhuaPower(report tables)_ferrous &amp; non-ferrous" xfId="1772" xr:uid="{00000000-0005-0000-0000-0000EB060000}"/>
    <cellStyle name="—_Results_SH_ShenhuaPower(report tables)_ferrous &amp; non-ferrous 2" xfId="1773" xr:uid="{00000000-0005-0000-0000-0000EC060000}"/>
    <cellStyle name="—_Results_Sheet1" xfId="1774" xr:uid="{00000000-0005-0000-0000-0000ED060000}"/>
    <cellStyle name="—_Results_Sheet1 2" xfId="1775" xr:uid="{00000000-0005-0000-0000-0000EE060000}"/>
    <cellStyle name="—_Results_Sheet1_ferrous &amp; non-ferrous" xfId="1776" xr:uid="{00000000-0005-0000-0000-0000EF060000}"/>
    <cellStyle name="—_Results_Sheet1_ferrous &amp; non-ferrous 2" xfId="1777" xr:uid="{00000000-0005-0000-0000-0000F0060000}"/>
    <cellStyle name="—_Results_Shenhua-coal P&amp;L" xfId="1778" xr:uid="{00000000-0005-0000-0000-0000F1060000}"/>
    <cellStyle name="—_Results_Shenhua-coal P&amp;L 2" xfId="1779" xr:uid="{00000000-0005-0000-0000-0000F2060000}"/>
    <cellStyle name="—_Results_Shenhua-coal P&amp;L_ShenhuaPower(report tables)" xfId="1780" xr:uid="{00000000-0005-0000-0000-0000F3060000}"/>
    <cellStyle name="—_Results_Shenhua-coal P&amp;L_ShenhuaPower(report tables) 2" xfId="1781" xr:uid="{00000000-0005-0000-0000-0000F4060000}"/>
    <cellStyle name="—_Results_ShenhuaModel" xfId="1782" xr:uid="{00000000-0005-0000-0000-0000F5060000}"/>
    <cellStyle name="—_Results_ShenhuaModel 2" xfId="1783" xr:uid="{00000000-0005-0000-0000-0000F6060000}"/>
    <cellStyle name="—_Results_Shenhua-power" xfId="1784" xr:uid="{00000000-0005-0000-0000-0000F7060000}"/>
    <cellStyle name="—_Results_Shenhua-power 2" xfId="1785" xr:uid="{00000000-0005-0000-0000-0000F8060000}"/>
    <cellStyle name="—_Results_ShenhuaPower(report tables)" xfId="1786" xr:uid="{00000000-0005-0000-0000-0000F9060000}"/>
    <cellStyle name="—_Results_ShenhuaPower(report tables) 2" xfId="1787" xr:uid="{00000000-0005-0000-0000-0000FA060000}"/>
    <cellStyle name="—_Results_ShenhuaPower(report tables)_ferrous &amp; non-ferrous" xfId="1788" xr:uid="{00000000-0005-0000-0000-0000FB060000}"/>
    <cellStyle name="—_Results_ShenhuaPower(report tables)_ferrous &amp; non-ferrous 2" xfId="1789" xr:uid="{00000000-0005-0000-0000-0000FC060000}"/>
    <cellStyle name="—_Results_Shenhua-power_ferrous &amp; non-ferrous" xfId="1790" xr:uid="{00000000-0005-0000-0000-0000FD060000}"/>
    <cellStyle name="—_Results_Shenhua-power_ferrous &amp; non-ferrous 2" xfId="1791" xr:uid="{00000000-0005-0000-0000-0000FE060000}"/>
    <cellStyle name="—_Results_SIPD" xfId="1792" xr:uid="{00000000-0005-0000-0000-0000FF060000}"/>
    <cellStyle name="—_Results_SIPD 2" xfId="1793" xr:uid="{00000000-0005-0000-0000-000000070000}"/>
    <cellStyle name="—_Results_SIPD_Banpu_Charts" xfId="1794" xr:uid="{00000000-0005-0000-0000-000001070000}"/>
    <cellStyle name="—_Results_SIPD_Banpu_Charts 2" xfId="1795" xr:uid="{00000000-0005-0000-0000-000002070000}"/>
    <cellStyle name="—_Results_SIPD_CPI1" xfId="1796" xr:uid="{00000000-0005-0000-0000-000003070000}"/>
    <cellStyle name="—_Results_SIPD_CPI1 2" xfId="1797" xr:uid="{00000000-0005-0000-0000-000004070000}"/>
    <cellStyle name="—_Results_SIPD_CPI1_ferrous &amp; non-ferrous" xfId="1798" xr:uid="{00000000-0005-0000-0000-000005070000}"/>
    <cellStyle name="—_Results_SIPD_CPI1_ferrous &amp; non-ferrous 2" xfId="1799" xr:uid="{00000000-0005-0000-0000-000006070000}"/>
    <cellStyle name="—_Results_SIPD_Sheet1" xfId="1800" xr:uid="{00000000-0005-0000-0000-000007070000}"/>
    <cellStyle name="—_Results_SIPD_Sheet1 2" xfId="1801" xr:uid="{00000000-0005-0000-0000-000008070000}"/>
    <cellStyle name="—_Results_SIPD_Sheet1_ferrous &amp; non-ferrous" xfId="1802" xr:uid="{00000000-0005-0000-0000-000009070000}"/>
    <cellStyle name="—_Results_SIPD_Sheet1_ferrous &amp; non-ferrous 2" xfId="1803" xr:uid="{00000000-0005-0000-0000-00000A070000}"/>
    <cellStyle name="—_Results_SIPD_Shenhua-coal P&amp;L" xfId="1804" xr:uid="{00000000-0005-0000-0000-00000B070000}"/>
    <cellStyle name="—_Results_SIPD_Shenhua-coal P&amp;L 2" xfId="1805" xr:uid="{00000000-0005-0000-0000-00000C070000}"/>
    <cellStyle name="—_Results_SIPD_Shenhua-coal P&amp;L_ShenhuaPower(report tables)" xfId="1806" xr:uid="{00000000-0005-0000-0000-00000D070000}"/>
    <cellStyle name="—_Results_SIPD_Shenhua-coal P&amp;L_ShenhuaPower(report tables) 2" xfId="1807" xr:uid="{00000000-0005-0000-0000-00000E070000}"/>
    <cellStyle name="—_Results_SIPD_Shenhua-coal P&amp;L_ShenhuaPower(report tables)_ferrous &amp; non-ferrous" xfId="1808" xr:uid="{00000000-0005-0000-0000-00000F070000}"/>
    <cellStyle name="—_Results_SIPD_Shenhua-coal P&amp;L_ShenhuaPower(report tables)_ferrous &amp; non-ferrous 2" xfId="1809" xr:uid="{00000000-0005-0000-0000-000010070000}"/>
    <cellStyle name="—_Results_SIPD_Shenhua-power" xfId="1810" xr:uid="{00000000-0005-0000-0000-000011070000}"/>
    <cellStyle name="—_Results_SIPD_Shenhua-power 2" xfId="1811" xr:uid="{00000000-0005-0000-0000-000012070000}"/>
    <cellStyle name="—_Results_SIPD_ShenhuaPower(report tables)" xfId="1812" xr:uid="{00000000-0005-0000-0000-000013070000}"/>
    <cellStyle name="—_Results_SIPD_ShenhuaPower(report tables) 2" xfId="1813" xr:uid="{00000000-0005-0000-0000-000014070000}"/>
    <cellStyle name="—_Results_SIPD_ShenhuaPower(report tables)_ferrous &amp; non-ferrous" xfId="1814" xr:uid="{00000000-0005-0000-0000-000015070000}"/>
    <cellStyle name="—_Results_SIPD_ShenhuaPower(report tables)_ferrous &amp; non-ferrous 2" xfId="1815" xr:uid="{00000000-0005-0000-0000-000016070000}"/>
    <cellStyle name="—_Results_SIPD_Shenhua-power_ferrous &amp; non-ferrous" xfId="1816" xr:uid="{00000000-0005-0000-0000-000017070000}"/>
    <cellStyle name="—_Results_SIPD_Shenhua-power_ferrous &amp; non-ferrous 2" xfId="1817" xr:uid="{00000000-0005-0000-0000-000018070000}"/>
    <cellStyle name="—_Results_SIPD16" xfId="1818" xr:uid="{00000000-0005-0000-0000-000019070000}"/>
    <cellStyle name="—_Results_SIPD16 2" xfId="1819" xr:uid="{00000000-0005-0000-0000-00001A070000}"/>
    <cellStyle name="—_Results_SIPD16_Banpu_Charts" xfId="1820" xr:uid="{00000000-0005-0000-0000-00001B070000}"/>
    <cellStyle name="—_Results_SIPD16_Banpu_Charts 2" xfId="1821" xr:uid="{00000000-0005-0000-0000-00001C070000}"/>
    <cellStyle name="—_Results_SIPD16_CPI1" xfId="1822" xr:uid="{00000000-0005-0000-0000-00001D070000}"/>
    <cellStyle name="—_Results_SIPD16_CPI1 2" xfId="1823" xr:uid="{00000000-0005-0000-0000-00001E070000}"/>
    <cellStyle name="—_Results_SIPD16_CPI1_ferrous &amp; non-ferrous" xfId="1824" xr:uid="{00000000-0005-0000-0000-00001F070000}"/>
    <cellStyle name="—_Results_SIPD16_CPI1_ferrous &amp; non-ferrous 2" xfId="1825" xr:uid="{00000000-0005-0000-0000-000020070000}"/>
    <cellStyle name="—_Results_SIPD16_Sheet1" xfId="1826" xr:uid="{00000000-0005-0000-0000-000021070000}"/>
    <cellStyle name="—_Results_SIPD16_Sheet1 2" xfId="1827" xr:uid="{00000000-0005-0000-0000-000022070000}"/>
    <cellStyle name="—_Results_SIPD16_Sheet1_ferrous &amp; non-ferrous" xfId="1828" xr:uid="{00000000-0005-0000-0000-000023070000}"/>
    <cellStyle name="—_Results_SIPD16_Sheet1_ferrous &amp; non-ferrous 2" xfId="1829" xr:uid="{00000000-0005-0000-0000-000024070000}"/>
    <cellStyle name="—_Results_SIPD16_Shenhua-coal P&amp;L" xfId="1830" xr:uid="{00000000-0005-0000-0000-000025070000}"/>
    <cellStyle name="—_Results_SIPD16_Shenhua-coal P&amp;L 2" xfId="1831" xr:uid="{00000000-0005-0000-0000-000026070000}"/>
    <cellStyle name="—_Results_SIPD16_Shenhua-coal P&amp;L_ShenhuaPower(report tables)" xfId="1832" xr:uid="{00000000-0005-0000-0000-000027070000}"/>
    <cellStyle name="—_Results_SIPD16_Shenhua-coal P&amp;L_ShenhuaPower(report tables) 2" xfId="1833" xr:uid="{00000000-0005-0000-0000-000028070000}"/>
    <cellStyle name="—_Results_SIPD16_Shenhua-coal P&amp;L_ShenhuaPower(report tables)_ferrous &amp; non-ferrous" xfId="1834" xr:uid="{00000000-0005-0000-0000-000029070000}"/>
    <cellStyle name="—_Results_SIPD16_Shenhua-coal P&amp;L_ShenhuaPower(report tables)_ferrous &amp; non-ferrous 2" xfId="1835" xr:uid="{00000000-0005-0000-0000-00002A070000}"/>
    <cellStyle name="—_Results_SIPD16_Shenhua-power" xfId="1836" xr:uid="{00000000-0005-0000-0000-00002B070000}"/>
    <cellStyle name="—_Results_SIPD16_Shenhua-power 2" xfId="1837" xr:uid="{00000000-0005-0000-0000-00002C070000}"/>
    <cellStyle name="—_Results_SIPD16_ShenhuaPower(report tables)" xfId="1838" xr:uid="{00000000-0005-0000-0000-00002D070000}"/>
    <cellStyle name="—_Results_SIPD16_ShenhuaPower(report tables) 2" xfId="1839" xr:uid="{00000000-0005-0000-0000-00002E070000}"/>
    <cellStyle name="—_Results_SIPD16_ShenhuaPower(report tables)_ferrous &amp; non-ferrous" xfId="1840" xr:uid="{00000000-0005-0000-0000-00002F070000}"/>
    <cellStyle name="—_Results_SIPD16_ShenhuaPower(report tables)_ferrous &amp; non-ferrous 2" xfId="1841" xr:uid="{00000000-0005-0000-0000-000030070000}"/>
    <cellStyle name="—_Results_SIPD16_Shenhua-power_ferrous &amp; non-ferrous" xfId="1842" xr:uid="{00000000-0005-0000-0000-000031070000}"/>
    <cellStyle name="—_Results_SIPD16_Shenhua-power_ferrous &amp; non-ferrous 2" xfId="1843" xr:uid="{00000000-0005-0000-0000-000032070000}"/>
    <cellStyle name="—_Results_SIPD19" xfId="1844" xr:uid="{00000000-0005-0000-0000-000033070000}"/>
    <cellStyle name="—_Results_SIPD19 2" xfId="1845" xr:uid="{00000000-0005-0000-0000-000034070000}"/>
    <cellStyle name="—_Results_SIPD19_Banpu_Charts" xfId="1846" xr:uid="{00000000-0005-0000-0000-000035070000}"/>
    <cellStyle name="—_Results_SIPD19_Banpu_Charts 2" xfId="1847" xr:uid="{00000000-0005-0000-0000-000036070000}"/>
    <cellStyle name="—_Results_SIPD19_CPI1" xfId="1848" xr:uid="{00000000-0005-0000-0000-000037070000}"/>
    <cellStyle name="—_Results_SIPD19_CPI1 2" xfId="1849" xr:uid="{00000000-0005-0000-0000-000038070000}"/>
    <cellStyle name="—_Results_SIPD19_CPI1_ferrous &amp; non-ferrous" xfId="1850" xr:uid="{00000000-0005-0000-0000-000039070000}"/>
    <cellStyle name="—_Results_SIPD19_CPI1_ferrous &amp; non-ferrous 2" xfId="1851" xr:uid="{00000000-0005-0000-0000-00003A070000}"/>
    <cellStyle name="—_Results_SIPD19_Sheet1" xfId="1852" xr:uid="{00000000-0005-0000-0000-00003B070000}"/>
    <cellStyle name="—_Results_SIPD19_Sheet1 2" xfId="1853" xr:uid="{00000000-0005-0000-0000-00003C070000}"/>
    <cellStyle name="—_Results_SIPD19_Sheet1_ferrous &amp; non-ferrous" xfId="1854" xr:uid="{00000000-0005-0000-0000-00003D070000}"/>
    <cellStyle name="—_Results_SIPD19_Sheet1_ferrous &amp; non-ferrous 2" xfId="1855" xr:uid="{00000000-0005-0000-0000-00003E070000}"/>
    <cellStyle name="—_Results_SIPD19_Shenhua-coal P&amp;L" xfId="1856" xr:uid="{00000000-0005-0000-0000-00003F070000}"/>
    <cellStyle name="—_Results_SIPD19_Shenhua-coal P&amp;L 2" xfId="1857" xr:uid="{00000000-0005-0000-0000-000040070000}"/>
    <cellStyle name="—_Results_SIPD19_Shenhua-coal P&amp;L_ShenhuaPower(report tables)" xfId="1858" xr:uid="{00000000-0005-0000-0000-000041070000}"/>
    <cellStyle name="—_Results_SIPD19_Shenhua-coal P&amp;L_ShenhuaPower(report tables) 2" xfId="1859" xr:uid="{00000000-0005-0000-0000-000042070000}"/>
    <cellStyle name="—_Results_SIPD19_Shenhua-coal P&amp;L_ShenhuaPower(report tables)_ferrous &amp; non-ferrous" xfId="1860" xr:uid="{00000000-0005-0000-0000-000043070000}"/>
    <cellStyle name="—_Results_SIPD19_Shenhua-coal P&amp;L_ShenhuaPower(report tables)_ferrous &amp; non-ferrous 2" xfId="1861" xr:uid="{00000000-0005-0000-0000-000044070000}"/>
    <cellStyle name="—_Results_SIPD19_Shenhua-power" xfId="1862" xr:uid="{00000000-0005-0000-0000-000045070000}"/>
    <cellStyle name="—_Results_SIPD19_Shenhua-power 2" xfId="1863" xr:uid="{00000000-0005-0000-0000-000046070000}"/>
    <cellStyle name="—_Results_SIPD19_ShenhuaPower(report tables)" xfId="1864" xr:uid="{00000000-0005-0000-0000-000047070000}"/>
    <cellStyle name="—_Results_SIPD19_ShenhuaPower(report tables) 2" xfId="1865" xr:uid="{00000000-0005-0000-0000-000048070000}"/>
    <cellStyle name="—_Results_SIPD19_ShenhuaPower(report tables)_ferrous &amp; non-ferrous" xfId="1866" xr:uid="{00000000-0005-0000-0000-000049070000}"/>
    <cellStyle name="—_Results_SIPD19_ShenhuaPower(report tables)_ferrous &amp; non-ferrous 2" xfId="1867" xr:uid="{00000000-0005-0000-0000-00004A070000}"/>
    <cellStyle name="—_Results_SIPD19_Shenhua-power_ferrous &amp; non-ferrous" xfId="1868" xr:uid="{00000000-0005-0000-0000-00004B070000}"/>
    <cellStyle name="—_Results_SIPD19_Shenhua-power_ferrous &amp; non-ferrous 2" xfId="1869" xr:uid="{00000000-0005-0000-0000-00004C070000}"/>
    <cellStyle name="—_Results_SIPD20" xfId="1870" xr:uid="{00000000-0005-0000-0000-00004D070000}"/>
    <cellStyle name="—_Results_SIPD20 2" xfId="1871" xr:uid="{00000000-0005-0000-0000-00004E070000}"/>
    <cellStyle name="—_Results_SIPD20_Banpu_Charts" xfId="1872" xr:uid="{00000000-0005-0000-0000-00004F070000}"/>
    <cellStyle name="—_Results_SIPD20_Banpu_Charts 2" xfId="1873" xr:uid="{00000000-0005-0000-0000-000050070000}"/>
    <cellStyle name="—_Results_SIPD20_CPI1" xfId="1874" xr:uid="{00000000-0005-0000-0000-000051070000}"/>
    <cellStyle name="—_Results_SIPD20_CPI1 2" xfId="1875" xr:uid="{00000000-0005-0000-0000-000052070000}"/>
    <cellStyle name="—_Results_SIPD20_CPI1_ferrous &amp; non-ferrous" xfId="1876" xr:uid="{00000000-0005-0000-0000-000053070000}"/>
    <cellStyle name="—_Results_SIPD20_CPI1_ferrous &amp; non-ferrous 2" xfId="1877" xr:uid="{00000000-0005-0000-0000-000054070000}"/>
    <cellStyle name="—_Results_SIPD20_Sheet1" xfId="1878" xr:uid="{00000000-0005-0000-0000-000055070000}"/>
    <cellStyle name="—_Results_SIPD20_Sheet1 2" xfId="1879" xr:uid="{00000000-0005-0000-0000-000056070000}"/>
    <cellStyle name="—_Results_SIPD20_Sheet1_ferrous &amp; non-ferrous" xfId="1880" xr:uid="{00000000-0005-0000-0000-000057070000}"/>
    <cellStyle name="—_Results_SIPD20_Sheet1_ferrous &amp; non-ferrous 2" xfId="1881" xr:uid="{00000000-0005-0000-0000-000058070000}"/>
    <cellStyle name="—_Results_SIPD20_Shenhua-coal P&amp;L" xfId="1882" xr:uid="{00000000-0005-0000-0000-000059070000}"/>
    <cellStyle name="—_Results_SIPD20_Shenhua-coal P&amp;L 2" xfId="1883" xr:uid="{00000000-0005-0000-0000-00005A070000}"/>
    <cellStyle name="—_Results_SIPD20_Shenhua-coal P&amp;L_ShenhuaPower(report tables)" xfId="1884" xr:uid="{00000000-0005-0000-0000-00005B070000}"/>
    <cellStyle name="—_Results_SIPD20_Shenhua-coal P&amp;L_ShenhuaPower(report tables) 2" xfId="1885" xr:uid="{00000000-0005-0000-0000-00005C070000}"/>
    <cellStyle name="—_Results_SIPD20_Shenhua-coal P&amp;L_ShenhuaPower(report tables)_ferrous &amp; non-ferrous" xfId="1886" xr:uid="{00000000-0005-0000-0000-00005D070000}"/>
    <cellStyle name="—_Results_SIPD20_Shenhua-coal P&amp;L_ShenhuaPower(report tables)_ferrous &amp; non-ferrous 2" xfId="1887" xr:uid="{00000000-0005-0000-0000-00005E070000}"/>
    <cellStyle name="—_Results_SIPD20_Shenhua-power" xfId="1888" xr:uid="{00000000-0005-0000-0000-00005F070000}"/>
    <cellStyle name="—_Results_SIPD20_Shenhua-power 2" xfId="1889" xr:uid="{00000000-0005-0000-0000-000060070000}"/>
    <cellStyle name="—_Results_SIPD20_ShenhuaPower(report tables)" xfId="1890" xr:uid="{00000000-0005-0000-0000-000061070000}"/>
    <cellStyle name="—_Results_SIPD20_ShenhuaPower(report tables) 2" xfId="1891" xr:uid="{00000000-0005-0000-0000-000062070000}"/>
    <cellStyle name="—_Results_SIPD20_ShenhuaPower(report tables)_ferrous &amp; non-ferrous" xfId="1892" xr:uid="{00000000-0005-0000-0000-000063070000}"/>
    <cellStyle name="—_Results_SIPD20_ShenhuaPower(report tables)_ferrous &amp; non-ferrous 2" xfId="1893" xr:uid="{00000000-0005-0000-0000-000064070000}"/>
    <cellStyle name="—_Results_SIPD20_Shenhua-power_ferrous &amp; non-ferrous" xfId="1894" xr:uid="{00000000-0005-0000-0000-000065070000}"/>
    <cellStyle name="—_Results_SIPD20_Shenhua-power_ferrous &amp; non-ferrous 2" xfId="1895" xr:uid="{00000000-0005-0000-0000-000066070000}"/>
    <cellStyle name="—_Results_SIPD20a" xfId="1896" xr:uid="{00000000-0005-0000-0000-000067070000}"/>
    <cellStyle name="—_Results_SIPD20a 2" xfId="1897" xr:uid="{00000000-0005-0000-0000-000068070000}"/>
    <cellStyle name="—_Results_SIPD20a_Banpu_Charts" xfId="1898" xr:uid="{00000000-0005-0000-0000-000069070000}"/>
    <cellStyle name="—_Results_SIPD20a_Banpu_Charts 2" xfId="1899" xr:uid="{00000000-0005-0000-0000-00006A070000}"/>
    <cellStyle name="—_Results_SIPD20a_CPI1" xfId="1900" xr:uid="{00000000-0005-0000-0000-00006B070000}"/>
    <cellStyle name="—_Results_SIPD20a_CPI1 2" xfId="1901" xr:uid="{00000000-0005-0000-0000-00006C070000}"/>
    <cellStyle name="—_Results_SIPD20a_CPI1_ferrous &amp; non-ferrous" xfId="1902" xr:uid="{00000000-0005-0000-0000-00006D070000}"/>
    <cellStyle name="—_Results_SIPD20a_CPI1_ferrous &amp; non-ferrous 2" xfId="1903" xr:uid="{00000000-0005-0000-0000-00006E070000}"/>
    <cellStyle name="—_Results_SIPD20a_Sheet1" xfId="1904" xr:uid="{00000000-0005-0000-0000-00006F070000}"/>
    <cellStyle name="—_Results_SIPD20a_Sheet1 2" xfId="1905" xr:uid="{00000000-0005-0000-0000-000070070000}"/>
    <cellStyle name="—_Results_SIPD20a_Sheet1_ferrous &amp; non-ferrous" xfId="1906" xr:uid="{00000000-0005-0000-0000-000071070000}"/>
    <cellStyle name="—_Results_SIPD20a_Sheet1_ferrous &amp; non-ferrous 2" xfId="1907" xr:uid="{00000000-0005-0000-0000-000072070000}"/>
    <cellStyle name="—_Results_SIPD20a_Shenhua-coal P&amp;L" xfId="1908" xr:uid="{00000000-0005-0000-0000-000073070000}"/>
    <cellStyle name="—_Results_SIPD20a_Shenhua-coal P&amp;L 2" xfId="1909" xr:uid="{00000000-0005-0000-0000-000074070000}"/>
    <cellStyle name="—_Results_SIPD20a_Shenhua-coal P&amp;L_ShenhuaPower(report tables)" xfId="1910" xr:uid="{00000000-0005-0000-0000-000075070000}"/>
    <cellStyle name="—_Results_SIPD20a_Shenhua-coal P&amp;L_ShenhuaPower(report tables) 2" xfId="1911" xr:uid="{00000000-0005-0000-0000-000076070000}"/>
    <cellStyle name="—_Results_SIPD20a_Shenhua-coal P&amp;L_ShenhuaPower(report tables)_ferrous &amp; non-ferrous" xfId="1912" xr:uid="{00000000-0005-0000-0000-000077070000}"/>
    <cellStyle name="—_Results_SIPD20a_Shenhua-coal P&amp;L_ShenhuaPower(report tables)_ferrous &amp; non-ferrous 2" xfId="1913" xr:uid="{00000000-0005-0000-0000-000078070000}"/>
    <cellStyle name="—_Results_SIPD20a_Shenhua-power" xfId="1914" xr:uid="{00000000-0005-0000-0000-000079070000}"/>
    <cellStyle name="—_Results_SIPD20a_Shenhua-power 2" xfId="1915" xr:uid="{00000000-0005-0000-0000-00007A070000}"/>
    <cellStyle name="—_Results_SIPD20a_ShenhuaPower(report tables)" xfId="1916" xr:uid="{00000000-0005-0000-0000-00007B070000}"/>
    <cellStyle name="—_Results_SIPD20a_ShenhuaPower(report tables) 2" xfId="1917" xr:uid="{00000000-0005-0000-0000-00007C070000}"/>
    <cellStyle name="—_Results_SIPD20a_ShenhuaPower(report tables)_ferrous &amp; non-ferrous" xfId="1918" xr:uid="{00000000-0005-0000-0000-00007D070000}"/>
    <cellStyle name="—_Results_SIPD20a_ShenhuaPower(report tables)_ferrous &amp; non-ferrous 2" xfId="1919" xr:uid="{00000000-0005-0000-0000-00007E070000}"/>
    <cellStyle name="—_Results_SIPD20a_Shenhua-power_ferrous &amp; non-ferrous" xfId="1920" xr:uid="{00000000-0005-0000-0000-00007F070000}"/>
    <cellStyle name="—_Results_SIPD20a_Shenhua-power_ferrous &amp; non-ferrous 2" xfId="1921" xr:uid="{00000000-0005-0000-0000-000080070000}"/>
    <cellStyle name="—_Results_StandardPacificChenLei020806" xfId="1922" xr:uid="{00000000-0005-0000-0000-000081070000}"/>
    <cellStyle name="—_Results_StandardPacificChenLei020806 2" xfId="1923" xr:uid="{00000000-0005-0000-0000-000082070000}"/>
    <cellStyle name="_Revised Comps Template" xfId="1924" xr:uid="{00000000-0005-0000-0000-000083070000}"/>
    <cellStyle name="_Revised Comps Template 2" xfId="1925" xr:uid="{00000000-0005-0000-0000-000084070000}"/>
    <cellStyle name="—_RSA" xfId="1926" xr:uid="{00000000-0005-0000-0000-000085070000}"/>
    <cellStyle name="—_RSA 2" xfId="1927" xr:uid="{00000000-0005-0000-0000-000086070000}"/>
    <cellStyle name="—_RSA_Banpu_Charts" xfId="1928" xr:uid="{00000000-0005-0000-0000-000087070000}"/>
    <cellStyle name="—_RSA_Banpu_Charts 2" xfId="1929" xr:uid="{00000000-0005-0000-0000-000088070000}"/>
    <cellStyle name="—_RSA_CSC PBV data" xfId="1930" xr:uid="{00000000-0005-0000-0000-000089070000}"/>
    <cellStyle name="—_RSA_CSC PBV data 2" xfId="1931" xr:uid="{00000000-0005-0000-0000-00008A070000}"/>
    <cellStyle name="—_RSA_Freeport-PBVData" xfId="1932" xr:uid="{00000000-0005-0000-0000-00008B070000}"/>
    <cellStyle name="—_RSA_Freeport-PBVData 2" xfId="1933" xr:uid="{00000000-0005-0000-0000-00008C070000}"/>
    <cellStyle name="—_RSA_PhelpsDolge-PBVData" xfId="1934" xr:uid="{00000000-0005-0000-0000-00008D070000}"/>
    <cellStyle name="—_RSA_PhelpsDolge-PBVData 2" xfId="1935" xr:uid="{00000000-0005-0000-0000-00008E070000}"/>
    <cellStyle name="—_RSA_POSCO PBV data" xfId="1936" xr:uid="{00000000-0005-0000-0000-00008F070000}"/>
    <cellStyle name="—_RSA_POSCO PBV data 2" xfId="1937" xr:uid="{00000000-0005-0000-0000-000090070000}"/>
    <cellStyle name="—_RSA_Resources comp - quantum" xfId="1938" xr:uid="{00000000-0005-0000-0000-000091070000}"/>
    <cellStyle name="—_RSA_Resources comp - quantum 2" xfId="1939" xr:uid="{00000000-0005-0000-0000-000092070000}"/>
    <cellStyle name="—_RSA_Resources comp - quantum_Banpu_Charts" xfId="1940" xr:uid="{00000000-0005-0000-0000-000093070000}"/>
    <cellStyle name="—_RSA_Resources comp - quantum_Banpu_Charts 2" xfId="1941" xr:uid="{00000000-0005-0000-0000-000094070000}"/>
    <cellStyle name="—_RSA_Resources comp - quantum_ShenhuaPower(report tables)" xfId="1942" xr:uid="{00000000-0005-0000-0000-000095070000}"/>
    <cellStyle name="—_RSA_Resources comp - quantum_ShenhuaPower(report tables) 2" xfId="1943" xr:uid="{00000000-0005-0000-0000-000096070000}"/>
    <cellStyle name="—_RSA_Resources comp - quantum_ShenhuaPower(report tables)_ferrous &amp; non-ferrous" xfId="1944" xr:uid="{00000000-0005-0000-0000-000097070000}"/>
    <cellStyle name="—_RSA_Resources comp - quantum_ShenhuaPower(report tables)_ferrous &amp; non-ferrous 2" xfId="1945" xr:uid="{00000000-0005-0000-0000-000098070000}"/>
    <cellStyle name="—_RSA_ShenhuaPower(report tables)" xfId="1946" xr:uid="{00000000-0005-0000-0000-000099070000}"/>
    <cellStyle name="—_RSA_ShenhuaPower(report tables) 2" xfId="1947" xr:uid="{00000000-0005-0000-0000-00009A070000}"/>
    <cellStyle name="—_RSA_ShenhuaPower(report tables)_ferrous &amp; non-ferrous" xfId="1948" xr:uid="{00000000-0005-0000-0000-00009B070000}"/>
    <cellStyle name="—_RSA_ShenhuaPower(report tables)_ferrous &amp; non-ferrous 2" xfId="1949" xr:uid="{00000000-0005-0000-0000-00009C070000}"/>
    <cellStyle name="—_RSA_Vedenta-PBVData" xfId="1950" xr:uid="{00000000-0005-0000-0000-00009D070000}"/>
    <cellStyle name="—_RSA_Vedenta-PBVData 2" xfId="1951" xr:uid="{00000000-0005-0000-0000-00009E070000}"/>
    <cellStyle name="—_RSA_Xstrata-PBVData" xfId="1952" xr:uid="{00000000-0005-0000-0000-00009F070000}"/>
    <cellStyle name="—_RSA_Xstrata-PBVData 2" xfId="1953" xr:uid="{00000000-0005-0000-0000-0000A0070000}"/>
    <cellStyle name="_Sheet1" xfId="1954" xr:uid="{00000000-0005-0000-0000-0000A1070000}"/>
    <cellStyle name="—_Sheet1" xfId="1955" xr:uid="{00000000-0005-0000-0000-0000A2070000}"/>
    <cellStyle name="_Sheet1 2" xfId="1956" xr:uid="{00000000-0005-0000-0000-0000A3070000}"/>
    <cellStyle name="—_Sheet1 2" xfId="1957" xr:uid="{00000000-0005-0000-0000-0000A4070000}"/>
    <cellStyle name="_Sheet1 2 2" xfId="1958" xr:uid="{00000000-0005-0000-0000-0000A5070000}"/>
    <cellStyle name="_Sheet1 2 3" xfId="1959" xr:uid="{00000000-0005-0000-0000-0000A6070000}"/>
    <cellStyle name="_Sheet1 2 4" xfId="1960" xr:uid="{00000000-0005-0000-0000-0000A7070000}"/>
    <cellStyle name="_Sheet1 2 5" xfId="1961" xr:uid="{00000000-0005-0000-0000-0000A8070000}"/>
    <cellStyle name="—_Sheet1 3" xfId="1962" xr:uid="{00000000-0005-0000-0000-0000A9070000}"/>
    <cellStyle name="—_Sheet1 4" xfId="1963" xr:uid="{00000000-0005-0000-0000-0000AA070000}"/>
    <cellStyle name="—_Sheet1 5" xfId="1964" xr:uid="{00000000-0005-0000-0000-0000AB070000}"/>
    <cellStyle name="—_Sheet1_1" xfId="1965" xr:uid="{00000000-0005-0000-0000-0000AC070000}"/>
    <cellStyle name="—_Sheet1_1 2" xfId="1966" xr:uid="{00000000-0005-0000-0000-0000AD070000}"/>
    <cellStyle name="—_Sheet1_1_ferrous &amp; non-ferrous" xfId="1967" xr:uid="{00000000-0005-0000-0000-0000AE070000}"/>
    <cellStyle name="—_Sheet1_1_ferrous &amp; non-ferrous 2" xfId="1968" xr:uid="{00000000-0005-0000-0000-0000AF070000}"/>
    <cellStyle name="—_Sheet1_ferrous &amp; non-ferrous" xfId="1969" xr:uid="{00000000-0005-0000-0000-0000B0070000}"/>
    <cellStyle name="—_Sheet1_ferrous &amp; non-ferrous 2" xfId="1970" xr:uid="{00000000-0005-0000-0000-0000B1070000}"/>
    <cellStyle name="—_Shenhua-coal P&amp;L" xfId="1971" xr:uid="{00000000-0005-0000-0000-0000B2070000}"/>
    <cellStyle name="—_Shenhua-coal P&amp;L 2" xfId="1972" xr:uid="{00000000-0005-0000-0000-0000B3070000}"/>
    <cellStyle name="—_Shenhua-coal P&amp;L_ferrous &amp; non-ferrous" xfId="1973" xr:uid="{00000000-0005-0000-0000-0000B4070000}"/>
    <cellStyle name="—_Shenhua-coal P&amp;L_ferrous &amp; non-ferrous 2" xfId="1974" xr:uid="{00000000-0005-0000-0000-0000B5070000}"/>
    <cellStyle name="—_ShenhuaModel" xfId="1975" xr:uid="{00000000-0005-0000-0000-0000B6070000}"/>
    <cellStyle name="—_ShenhuaModel 2" xfId="1976" xr:uid="{00000000-0005-0000-0000-0000B7070000}"/>
    <cellStyle name="—_ShenhuaModel_ferrous &amp; non-ferrous" xfId="1977" xr:uid="{00000000-0005-0000-0000-0000B8070000}"/>
    <cellStyle name="—_ShenhuaModel_ferrous &amp; non-ferrous 2" xfId="1978" xr:uid="{00000000-0005-0000-0000-0000B9070000}"/>
    <cellStyle name="—_Shenhua-power" xfId="1979" xr:uid="{00000000-0005-0000-0000-0000BA070000}"/>
    <cellStyle name="—_Shenhua-power 2" xfId="1980" xr:uid="{00000000-0005-0000-0000-0000BB070000}"/>
    <cellStyle name="_ShenhuaPower(report tables)" xfId="1981" xr:uid="{00000000-0005-0000-0000-0000BC070000}"/>
    <cellStyle name="—_ShenhuaPower(report tables)" xfId="1982" xr:uid="{00000000-0005-0000-0000-0000BD070000}"/>
    <cellStyle name="_ShenhuaPower(report tables) 2" xfId="1983" xr:uid="{00000000-0005-0000-0000-0000BE070000}"/>
    <cellStyle name="—_ShenhuaPower(report tables) 2" xfId="1984" xr:uid="{00000000-0005-0000-0000-0000BF070000}"/>
    <cellStyle name="_ShenhuaPower(report tables) 3" xfId="1985" xr:uid="{00000000-0005-0000-0000-0000C0070000}"/>
    <cellStyle name="—_ShenhuaPower(report tables) 3" xfId="1986" xr:uid="{00000000-0005-0000-0000-0000C1070000}"/>
    <cellStyle name="_ShenhuaPower(report tables) 4" xfId="1987" xr:uid="{00000000-0005-0000-0000-0000C2070000}"/>
    <cellStyle name="—_ShenhuaPower(report tables) 4" xfId="1988" xr:uid="{00000000-0005-0000-0000-0000C3070000}"/>
    <cellStyle name="_ShenhuaPower(report tables) 5" xfId="1989" xr:uid="{00000000-0005-0000-0000-0000C4070000}"/>
    <cellStyle name="—_ShenhuaPower(report tables) 5" xfId="1990" xr:uid="{00000000-0005-0000-0000-0000C5070000}"/>
    <cellStyle name="—_ShenhuaPower(report tables)_ferrous &amp; non-ferrous" xfId="1991" xr:uid="{00000000-0005-0000-0000-0000C6070000}"/>
    <cellStyle name="—_ShenhuaPower(report tables)_ferrous &amp; non-ferrous 2" xfId="1992" xr:uid="{00000000-0005-0000-0000-0000C7070000}"/>
    <cellStyle name="—_Shenhua-power_ferrous &amp; non-ferrous" xfId="1993" xr:uid="{00000000-0005-0000-0000-0000C8070000}"/>
    <cellStyle name="—_Shenhua-power_ferrous &amp; non-ferrous 2" xfId="1994" xr:uid="{00000000-0005-0000-0000-0000C9070000}"/>
    <cellStyle name="_Shipbuilding Stock Prices" xfId="1995" xr:uid="{00000000-0005-0000-0000-0000CA070000}"/>
    <cellStyle name="_Shipbuilding Stock Prices 2" xfId="1996" xr:uid="{00000000-0005-0000-0000-0000CB070000}"/>
    <cellStyle name="_Shipbuilding Stock Prices_Banpu_Charts" xfId="1997" xr:uid="{00000000-0005-0000-0000-0000CC070000}"/>
    <cellStyle name="_Shipbuilding Stock Prices_Banpu_Charts 2" xfId="1998" xr:uid="{00000000-0005-0000-0000-0000CD070000}"/>
    <cellStyle name="—_StandardPacificChenLei020806" xfId="1999" xr:uid="{00000000-0005-0000-0000-0000CE070000}"/>
    <cellStyle name="—_StandardPacificChenLei020806 2" xfId="2000" xr:uid="{00000000-0005-0000-0000-0000CF070000}"/>
    <cellStyle name="—_StandardPacificChenLei020806_ferrous &amp; non-ferrous" xfId="2001" xr:uid="{00000000-0005-0000-0000-0000D0070000}"/>
    <cellStyle name="—_StandardPacificChenLei020806_ferrous &amp; non-ferrous 2" xfId="2002" xr:uid="{00000000-0005-0000-0000-0000D1070000}"/>
    <cellStyle name="—_StandardPacific-ChenLei-AngangMagang-20060220" xfId="2003" xr:uid="{00000000-0005-0000-0000-0000D2070000}"/>
    <cellStyle name="—_StandardPacific-ChenLei-AngangMagang-20060220 2" xfId="2004" xr:uid="{00000000-0005-0000-0000-0000D3070000}"/>
    <cellStyle name="_SubHeading" xfId="2005" xr:uid="{00000000-0005-0000-0000-0000D4070000}"/>
    <cellStyle name="_Summary_Land" xfId="2006" xr:uid="{00000000-0005-0000-0000-0000D5070000}"/>
    <cellStyle name="_Summary_Land 2" xfId="2007" xr:uid="{00000000-0005-0000-0000-0000D6070000}"/>
    <cellStyle name="_Summary_Land 2 2" xfId="2008" xr:uid="{00000000-0005-0000-0000-0000D7070000}"/>
    <cellStyle name="_Table" xfId="2009" xr:uid="{00000000-0005-0000-0000-0000D8070000}"/>
    <cellStyle name="_Table_Sheet1" xfId="2010" xr:uid="{00000000-0005-0000-0000-0000D9070000}"/>
    <cellStyle name="_Table_Sheet1_premisses" xfId="2011" xr:uid="{00000000-0005-0000-0000-0000DA070000}"/>
    <cellStyle name="_Table_Sheet2" xfId="2012" xr:uid="{00000000-0005-0000-0000-0000DB070000}"/>
    <cellStyle name="_Table_Sheet2_premisses" xfId="2013" xr:uid="{00000000-0005-0000-0000-0000DC070000}"/>
    <cellStyle name="_TableHead" xfId="2014" xr:uid="{00000000-0005-0000-0000-0000DD070000}"/>
    <cellStyle name="_TableHead_Sheet1" xfId="2015" xr:uid="{00000000-0005-0000-0000-0000DE070000}"/>
    <cellStyle name="_TableHead_Sheet1_premisses" xfId="2016" xr:uid="{00000000-0005-0000-0000-0000DF070000}"/>
    <cellStyle name="_TableHead_Sheet2" xfId="2017" xr:uid="{00000000-0005-0000-0000-0000E0070000}"/>
    <cellStyle name="_TableHead_Sheet2_premisses" xfId="2018" xr:uid="{00000000-0005-0000-0000-0000E1070000}"/>
    <cellStyle name="_TableRowHead" xfId="2019" xr:uid="{00000000-0005-0000-0000-0000E2070000}"/>
    <cellStyle name="_TableSuperHead" xfId="2020" xr:uid="{00000000-0005-0000-0000-0000E3070000}"/>
    <cellStyle name="—_Telecom quarterly_final" xfId="2021" xr:uid="{00000000-0005-0000-0000-0000E4070000}"/>
    <cellStyle name="—_Telecom quarterly_final 2" xfId="2022" xr:uid="{00000000-0005-0000-0000-0000E5070000}"/>
    <cellStyle name="—_Telecom quarterly_final_ferrous &amp; non-ferrous" xfId="2023" xr:uid="{00000000-0005-0000-0000-0000E6070000}"/>
    <cellStyle name="—_Telecom quarterly_final_ferrous &amp; non-ferrous 2" xfId="2024" xr:uid="{00000000-0005-0000-0000-0000E7070000}"/>
    <cellStyle name="_Ternium_client" xfId="2025" xr:uid="{00000000-0005-0000-0000-0000E8070000}"/>
    <cellStyle name="_Ternium_client 2" xfId="2026" xr:uid="{00000000-0005-0000-0000-0000E9070000}"/>
    <cellStyle name="_Ternium_GS_New" xfId="2027" xr:uid="{00000000-0005-0000-0000-0000EA070000}"/>
    <cellStyle name="_Ternium_GS_New 2" xfId="2028" xr:uid="{00000000-0005-0000-0000-0000EB070000}"/>
    <cellStyle name="—_Valuation (2)" xfId="2029" xr:uid="{00000000-0005-0000-0000-0000EC070000}"/>
    <cellStyle name="—_Valuation (2) 2" xfId="2030" xr:uid="{00000000-0005-0000-0000-0000ED070000}"/>
    <cellStyle name="—_Valuation (2)_Banpu_Charts" xfId="2031" xr:uid="{00000000-0005-0000-0000-0000EE070000}"/>
    <cellStyle name="—_Valuation (2)_Banpu_Charts 2" xfId="2032" xr:uid="{00000000-0005-0000-0000-0000EF070000}"/>
    <cellStyle name="—_Valuation (2)_CPI1" xfId="2033" xr:uid="{00000000-0005-0000-0000-0000F0070000}"/>
    <cellStyle name="—_Valuation (2)_CPI1 2" xfId="2034" xr:uid="{00000000-0005-0000-0000-0000F1070000}"/>
    <cellStyle name="—_Valuation (2)_Delay Projects" xfId="2035" xr:uid="{00000000-0005-0000-0000-0000F2070000}"/>
    <cellStyle name="—_Valuation (2)_Delay Projects 2" xfId="2036" xr:uid="{00000000-0005-0000-0000-0000F3070000}"/>
    <cellStyle name="—_Valuation (2)_Delay Projects_Banpu_Charts" xfId="2037" xr:uid="{00000000-0005-0000-0000-0000F4070000}"/>
    <cellStyle name="—_Valuation (2)_Delay Projects_Banpu_Charts 2" xfId="2038" xr:uid="{00000000-0005-0000-0000-0000F5070000}"/>
    <cellStyle name="—_Valuation (2)_Delay Projects_ShenhuaPower(report tables)" xfId="2039" xr:uid="{00000000-0005-0000-0000-0000F6070000}"/>
    <cellStyle name="—_Valuation (2)_Delay Projects_ShenhuaPower(report tables) 2" xfId="2040" xr:uid="{00000000-0005-0000-0000-0000F7070000}"/>
    <cellStyle name="—_Valuation (2)_Model" xfId="2041" xr:uid="{00000000-0005-0000-0000-0000F8070000}"/>
    <cellStyle name="—_Valuation (2)_Model 2" xfId="2042" xr:uid="{00000000-0005-0000-0000-0000F9070000}"/>
    <cellStyle name="—_Valuation (2)_Model_Banpu_Charts" xfId="2043" xr:uid="{00000000-0005-0000-0000-0000FA070000}"/>
    <cellStyle name="—_Valuation (2)_Model_Banpu_Charts 2" xfId="2044" xr:uid="{00000000-0005-0000-0000-0000FB070000}"/>
    <cellStyle name="—_Valuation (2)_Model_ShenhuaPower(report tables)" xfId="2045" xr:uid="{00000000-0005-0000-0000-0000FC070000}"/>
    <cellStyle name="—_Valuation (2)_Model_ShenhuaPower(report tables) 2" xfId="2046" xr:uid="{00000000-0005-0000-0000-0000FD070000}"/>
    <cellStyle name="—_Valuation (2)_Sheet1" xfId="2047" xr:uid="{00000000-0005-0000-0000-0000FE070000}"/>
    <cellStyle name="—_Valuation (2)_Sheet1 2" xfId="2048" xr:uid="{00000000-0005-0000-0000-0000FF070000}"/>
    <cellStyle name="—_Valuation (2)_Shenhua-coal P&amp;L" xfId="2049" xr:uid="{00000000-0005-0000-0000-000000080000}"/>
    <cellStyle name="—_Valuation (2)_Shenhua-coal P&amp;L 2" xfId="2050" xr:uid="{00000000-0005-0000-0000-000001080000}"/>
    <cellStyle name="—_Valuation (2)_Shenhua-coal P&amp;L_ShenhuaPower(report tables)" xfId="2051" xr:uid="{00000000-0005-0000-0000-000002080000}"/>
    <cellStyle name="—_Valuation (2)_Shenhua-coal P&amp;L_ShenhuaPower(report tables) 2" xfId="2052" xr:uid="{00000000-0005-0000-0000-000003080000}"/>
    <cellStyle name="—_Valuation (2)_Shenhua-power" xfId="2053" xr:uid="{00000000-0005-0000-0000-000004080000}"/>
    <cellStyle name="—_Valuation (2)_Shenhua-power 2" xfId="2054" xr:uid="{00000000-0005-0000-0000-000005080000}"/>
    <cellStyle name="—_Valuation (2)_ShenhuaPower(report tables)" xfId="2055" xr:uid="{00000000-0005-0000-0000-000006080000}"/>
    <cellStyle name="—_Valuation (2)_ShenhuaPower(report tables) 2" xfId="2056" xr:uid="{00000000-0005-0000-0000-000007080000}"/>
    <cellStyle name="—_Vedenta-PBVData" xfId="2057" xr:uid="{00000000-0005-0000-0000-000008080000}"/>
    <cellStyle name="—_Vedenta-PBVData 2" xfId="2058" xr:uid="{00000000-0005-0000-0000-000009080000}"/>
    <cellStyle name="_VNTModellastestimates" xfId="2059" xr:uid="{00000000-0005-0000-0000-00000A080000}"/>
    <cellStyle name="_VNTModellastestimates 2" xfId="2060" xr:uid="{00000000-0005-0000-0000-00000B080000}"/>
    <cellStyle name="_WeeklyUpdate-20080929" xfId="2061" xr:uid="{00000000-0005-0000-0000-00000C080000}"/>
    <cellStyle name="—_WeeklyUpdate-20080929" xfId="2062" xr:uid="{00000000-0005-0000-0000-00000D080000}"/>
    <cellStyle name="_WeeklyUpdate-20080929 2" xfId="2063" xr:uid="{00000000-0005-0000-0000-00000E080000}"/>
    <cellStyle name="—_WeeklyUpdate-20080929 2" xfId="2064" xr:uid="{00000000-0005-0000-0000-00000F080000}"/>
    <cellStyle name="_WeeklyUpdate-20080929 3" xfId="2065" xr:uid="{00000000-0005-0000-0000-000010080000}"/>
    <cellStyle name="—_WeeklyUpdate-20080929 3" xfId="2066" xr:uid="{00000000-0005-0000-0000-000011080000}"/>
    <cellStyle name="_WeeklyUpdate-20080929 4" xfId="2067" xr:uid="{00000000-0005-0000-0000-000012080000}"/>
    <cellStyle name="—_WeeklyUpdate-20080929 4" xfId="2068" xr:uid="{00000000-0005-0000-0000-000013080000}"/>
    <cellStyle name="_WeeklyUpdate-20080929 5" xfId="2069" xr:uid="{00000000-0005-0000-0000-000014080000}"/>
    <cellStyle name="—_WeeklyUpdate-20080929 5" xfId="2070" xr:uid="{00000000-0005-0000-0000-000015080000}"/>
    <cellStyle name="—_Wugang-charts" xfId="2071" xr:uid="{00000000-0005-0000-0000-000016080000}"/>
    <cellStyle name="—_Wugang-charts 2" xfId="2072" xr:uid="{00000000-0005-0000-0000-000017080000}"/>
    <cellStyle name="—_Wugang-charts_ferrous &amp; non-ferrous" xfId="2073" xr:uid="{00000000-0005-0000-0000-000018080000}"/>
    <cellStyle name="—_Wugang-charts_ferrous &amp; non-ferrous 2" xfId="2074" xr:uid="{00000000-0005-0000-0000-000019080000}"/>
    <cellStyle name="—_Xstrata-PBVData" xfId="2075" xr:uid="{00000000-0005-0000-0000-00001A080000}"/>
    <cellStyle name="—_Xstrata-PBVData 2" xfId="2076" xr:uid="{00000000-0005-0000-0000-00001B080000}"/>
    <cellStyle name="—_YanzhouCoalModel" xfId="2077" xr:uid="{00000000-0005-0000-0000-00001C080000}"/>
    <cellStyle name="—_YanzhouCoalModel 2" xfId="2078" xr:uid="{00000000-0005-0000-0000-00001D080000}"/>
    <cellStyle name="—_YanzhouCoalModel_Banpu_Charts" xfId="2079" xr:uid="{00000000-0005-0000-0000-00001E080000}"/>
    <cellStyle name="—_YanzhouCoalModel_Banpu_Charts 2" xfId="2080" xr:uid="{00000000-0005-0000-0000-00001F080000}"/>
    <cellStyle name="—_YanzhouCoalModel_ShenhuaPower(report tables)" xfId="2081" xr:uid="{00000000-0005-0000-0000-000020080000}"/>
    <cellStyle name="—_YanzhouCoalModel_ShenhuaPower(report tables) 2" xfId="2082" xr:uid="{00000000-0005-0000-0000-000021080000}"/>
    <cellStyle name="—_YanzhouCoalModel_ShenhuaPower(report tables)_ferrous &amp; non-ferrous" xfId="2083" xr:uid="{00000000-0005-0000-0000-000022080000}"/>
    <cellStyle name="—_YanzhouCoalModel_ShenhuaPower(report tables)_ferrous &amp; non-ferrous 2" xfId="2084" xr:uid="{00000000-0005-0000-0000-000023080000}"/>
    <cellStyle name="£ BP" xfId="2085" xr:uid="{00000000-0005-0000-0000-000024080000}"/>
    <cellStyle name="£ BP 2" xfId="2086" xr:uid="{00000000-0005-0000-0000-000025080000}"/>
    <cellStyle name="£ BP 2 2" xfId="2087" xr:uid="{00000000-0005-0000-0000-000026080000}"/>
    <cellStyle name="¥ JY" xfId="2088" xr:uid="{00000000-0005-0000-0000-000027080000}"/>
    <cellStyle name="¥ JY 2" xfId="2089" xr:uid="{00000000-0005-0000-0000-000028080000}"/>
    <cellStyle name="¥ JY 2 2" xfId="2090" xr:uid="{00000000-0005-0000-0000-000029080000}"/>
    <cellStyle name="=C:\WINNT35\SYSTEM32\COMMAND.COM" xfId="2091" xr:uid="{00000000-0005-0000-0000-00002A080000}"/>
    <cellStyle name="=C:\WINNT35\SYSTEM32\COMMAND.COM 2" xfId="2092" xr:uid="{00000000-0005-0000-0000-00002B080000}"/>
    <cellStyle name="§Q\?1@" xfId="2093" xr:uid="{00000000-0005-0000-0000-00002C080000}"/>
    <cellStyle name="§Q\?1@ 2" xfId="2094" xr:uid="{00000000-0005-0000-0000-00002D080000}"/>
    <cellStyle name="0" xfId="2095" xr:uid="{00000000-0005-0000-0000-00002E080000}"/>
    <cellStyle name="0 2" xfId="2096" xr:uid="{00000000-0005-0000-0000-00002F080000}"/>
    <cellStyle name="0 2 2" xfId="2097" xr:uid="{00000000-0005-0000-0000-000030080000}"/>
    <cellStyle name="0%" xfId="2098" xr:uid="{00000000-0005-0000-0000-000031080000}"/>
    <cellStyle name="0% 2" xfId="2099" xr:uid="{00000000-0005-0000-0000-000032080000}"/>
    <cellStyle name="0% 2 2" xfId="2100" xr:uid="{00000000-0005-0000-0000-000033080000}"/>
    <cellStyle name="0% 3" xfId="2101" xr:uid="{00000000-0005-0000-0000-000034080000}"/>
    <cellStyle name="0% 3 2" xfId="2102" xr:uid="{00000000-0005-0000-0000-000035080000}"/>
    <cellStyle name="0,0_x000d__x000a_NA_x000d__x000a_" xfId="13274" xr:uid="{F5B552F4-B671-4840-B841-349F6C4CA4A4}"/>
    <cellStyle name="0,0_x000d__x000a_NA_x000d__x000a_ 3" xfId="13275" xr:uid="{C2F13332-AB28-4430-8885-85356599859B}"/>
    <cellStyle name="0.0" xfId="2103" xr:uid="{00000000-0005-0000-0000-000036080000}"/>
    <cellStyle name="0.0 2" xfId="2104" xr:uid="{00000000-0005-0000-0000-000037080000}"/>
    <cellStyle name="0.0 2 2" xfId="2105" xr:uid="{00000000-0005-0000-0000-000038080000}"/>
    <cellStyle name="0.0%" xfId="2106" xr:uid="{00000000-0005-0000-0000-000039080000}"/>
    <cellStyle name="0.0% 2" xfId="2107" xr:uid="{00000000-0005-0000-0000-00003A080000}"/>
    <cellStyle name="0.0% 2 2" xfId="2108" xr:uid="{00000000-0005-0000-0000-00003B080000}"/>
    <cellStyle name="0.0% 3" xfId="2109" xr:uid="{00000000-0005-0000-0000-00003C080000}"/>
    <cellStyle name="0.0% 3 2" xfId="2110" xr:uid="{00000000-0005-0000-0000-00003D080000}"/>
    <cellStyle name="0.00" xfId="2111" xr:uid="{00000000-0005-0000-0000-00003E080000}"/>
    <cellStyle name="0.00 2" xfId="2112" xr:uid="{00000000-0005-0000-0000-00003F080000}"/>
    <cellStyle name="0.00 2 2" xfId="2113" xr:uid="{00000000-0005-0000-0000-000040080000}"/>
    <cellStyle name="0.00%" xfId="2114" xr:uid="{00000000-0005-0000-0000-000041080000}"/>
    <cellStyle name="0.00% 2" xfId="2115" xr:uid="{00000000-0005-0000-0000-000042080000}"/>
    <cellStyle name="0.00% 2 2" xfId="2116" xr:uid="{00000000-0005-0000-0000-000043080000}"/>
    <cellStyle name="0.00% 3" xfId="2117" xr:uid="{00000000-0005-0000-0000-000044080000}"/>
    <cellStyle name="0.00% 3 2" xfId="2118" xr:uid="{00000000-0005-0000-0000-000045080000}"/>
    <cellStyle name="1 Decimal" xfId="2119" xr:uid="{00000000-0005-0000-0000-000046080000}"/>
    <cellStyle name="1 Decimal 2" xfId="2120" xr:uid="{00000000-0005-0000-0000-000047080000}"/>
    <cellStyle name="1,000" xfId="2121" xr:uid="{00000000-0005-0000-0000-000048080000}"/>
    <cellStyle name="1,000 2" xfId="2122" xr:uid="{00000000-0005-0000-0000-000049080000}"/>
    <cellStyle name="1,000x" xfId="2123" xr:uid="{00000000-0005-0000-0000-00004A080000}"/>
    <cellStyle name="1,000x 2" xfId="2124" xr:uid="{00000000-0005-0000-0000-00004B080000}"/>
    <cellStyle name="2 Decimals" xfId="2125" xr:uid="{00000000-0005-0000-0000-00004C080000}"/>
    <cellStyle name="2 Decimals 2" xfId="2126" xr:uid="{00000000-0005-0000-0000-00004D080000}"/>
    <cellStyle name="20% - Accent1" xfId="7629" xr:uid="{148C6CED-4B71-46CB-AB7A-E2FFA9C740F8}"/>
    <cellStyle name="20% - Accent1 2" xfId="2127" xr:uid="{00000000-0005-0000-0000-00004E080000}"/>
    <cellStyle name="20% - Accent1 2 2" xfId="4741" xr:uid="{8D5C9646-D797-40E3-851E-006A49D1B884}"/>
    <cellStyle name="20% - Accent1 3" xfId="2128" xr:uid="{00000000-0005-0000-0000-00004F080000}"/>
    <cellStyle name="20% - Accent1 3 2" xfId="4864" xr:uid="{0649090F-1B9B-4497-9AD1-FADB1E210E26}"/>
    <cellStyle name="20% - Accent1 4" xfId="4571" xr:uid="{00000000-0005-0000-0000-000050080000}"/>
    <cellStyle name="20% - Accent1 4 2" xfId="6620" xr:uid="{8F831F5D-0C6D-46CC-BC28-500FC4B1438C}"/>
    <cellStyle name="20% - Accent2" xfId="7630" xr:uid="{97089249-531F-4AED-9488-1B4AFED8D668}"/>
    <cellStyle name="20% - Accent2 2" xfId="2129" xr:uid="{00000000-0005-0000-0000-000051080000}"/>
    <cellStyle name="20% - Accent2 2 2" xfId="4742" xr:uid="{50A688C2-6248-41BF-92F8-4A9BD1665CDB}"/>
    <cellStyle name="20% - Accent2 3" xfId="2130" xr:uid="{00000000-0005-0000-0000-000052080000}"/>
    <cellStyle name="20% - Accent2 3 2" xfId="4865" xr:uid="{86953F7B-F5A5-4B6F-80FC-C308C8B98CA2}"/>
    <cellStyle name="20% - Accent2 4" xfId="4572" xr:uid="{00000000-0005-0000-0000-000053080000}"/>
    <cellStyle name="20% - Accent2 4 2" xfId="6621" xr:uid="{1B519A7E-CF5D-47E9-A8C9-E20B849BAEA5}"/>
    <cellStyle name="20% - Accent3" xfId="7631" xr:uid="{A6538967-DEE7-4C59-9355-6021D75B38A7}"/>
    <cellStyle name="20% - Accent3 2" xfId="2131" xr:uid="{00000000-0005-0000-0000-000054080000}"/>
    <cellStyle name="20% - Accent3 2 2" xfId="4743" xr:uid="{79947099-497A-4D17-9800-35996E47C651}"/>
    <cellStyle name="20% - Accent3 3" xfId="2132" xr:uid="{00000000-0005-0000-0000-000055080000}"/>
    <cellStyle name="20% - Accent3 3 2" xfId="4866" xr:uid="{65044C4C-37D2-4D90-BFD2-D99578E40C8F}"/>
    <cellStyle name="20% - Accent3 4" xfId="6622" xr:uid="{4274DB3D-0A99-407A-96C6-79F0792962C0}"/>
    <cellStyle name="20% - Accent4" xfId="7632" xr:uid="{33C798CF-6859-4C96-B6A1-59A029EF62CE}"/>
    <cellStyle name="20% - Accent4 2" xfId="2133" xr:uid="{00000000-0005-0000-0000-000056080000}"/>
    <cellStyle name="20% - Accent4 2 2" xfId="4744" xr:uid="{6F5299E2-1D58-4F7D-B5B8-BEFCF6708434}"/>
    <cellStyle name="20% - Accent4 3" xfId="2134" xr:uid="{00000000-0005-0000-0000-000057080000}"/>
    <cellStyle name="20% - Accent4 3 2" xfId="4867" xr:uid="{D153A881-8245-4231-B35C-4F7067247FBB}"/>
    <cellStyle name="20% - Accent4 4" xfId="6623" xr:uid="{956964F3-A580-4DC2-B39B-D81CE81D52B2}"/>
    <cellStyle name="20% - Accent5" xfId="7633" xr:uid="{6FA3579C-A9B9-463B-9816-486FE1963B20}"/>
    <cellStyle name="20% - Accent5 2" xfId="2135" xr:uid="{00000000-0005-0000-0000-000058080000}"/>
    <cellStyle name="20% - Accent5 2 2" xfId="4745" xr:uid="{5452E3BA-98A6-46D4-A69C-E769DDC0A3F7}"/>
    <cellStyle name="20% - Accent5 3" xfId="2136" xr:uid="{00000000-0005-0000-0000-000059080000}"/>
    <cellStyle name="20% - Accent5 3 2" xfId="4868" xr:uid="{8839FD3A-B694-4A30-8484-9C278852B9FB}"/>
    <cellStyle name="20% - Accent5 4" xfId="4573" xr:uid="{00000000-0005-0000-0000-00005A080000}"/>
    <cellStyle name="20% - Accent5 4 2" xfId="6624" xr:uid="{EB0CF05C-B49B-4AAB-94F2-381CBD9A68A6}"/>
    <cellStyle name="20% - Accent6" xfId="7634" xr:uid="{510AE99D-E719-45F1-A050-BA709D342396}"/>
    <cellStyle name="20% - Accent6 2" xfId="2137" xr:uid="{00000000-0005-0000-0000-00005B080000}"/>
    <cellStyle name="20% - Accent6 3" xfId="2138" xr:uid="{00000000-0005-0000-0000-00005C080000}"/>
    <cellStyle name="20% - Accent6 3 2" xfId="4869" xr:uid="{A90C93A1-ABA4-4357-8FE9-871AB68119D2}"/>
    <cellStyle name="20% - Accent6 4" xfId="4574" xr:uid="{00000000-0005-0000-0000-00005D080000}"/>
    <cellStyle name="20% - Accent6 4 2" xfId="6625" xr:uid="{D96EFA72-3715-4050-BC38-723CA070C6DC}"/>
    <cellStyle name="20% - Ênfase1" xfId="2139" builtinId="30" customBuiltin="1"/>
    <cellStyle name="20% - Ênfase1 2" xfId="3364" xr:uid="{00000000-0005-0000-0000-00005F080000}"/>
    <cellStyle name="20% - Ênfase1 2 2" xfId="4870" xr:uid="{F6929114-65BF-4E8C-B363-AFBD54D4085E}"/>
    <cellStyle name="20% - Ênfase1 2 2 10" xfId="13507" xr:uid="{0257CA2A-FD53-423B-8FB2-3A9F097029F7}"/>
    <cellStyle name="20% - Ênfase1 2 2 10 2" xfId="35371" xr:uid="{B235CA4B-88D2-445F-9AE0-4CA7F09DEC3F}"/>
    <cellStyle name="20% - Ênfase1 2 2 10 3" xfId="24388" xr:uid="{5184F527-5641-4976-8D32-8D52B5276299}"/>
    <cellStyle name="20% - Ênfase1 2 2 11" xfId="26338" xr:uid="{B5AAD463-99B0-4C26-BE01-83862A0A1BC3}"/>
    <cellStyle name="20% - Ênfase1 2 2 11 2" xfId="37321" xr:uid="{95D7E49F-52AB-4CCA-AEC7-1B035B872D73}"/>
    <cellStyle name="20% - Ênfase1 2 2 12" xfId="28286" xr:uid="{EF4938C0-A30E-4260-93A3-7FD06E057609}"/>
    <cellStyle name="20% - Ênfase1 2 2 13" xfId="39269" xr:uid="{34A5D340-848D-4B54-963F-C75B4EC75F74}"/>
    <cellStyle name="20% - Ênfase1 2 2 14" xfId="41216" xr:uid="{29D4D208-9E3B-4F5A-BD32-18834D5D3203}"/>
    <cellStyle name="20% - Ênfase1 2 2 15" xfId="43176" xr:uid="{6D71BC15-AE44-4F8C-A404-ACF2420E8040}"/>
    <cellStyle name="20% - Ênfase1 2 2 16" xfId="17302" xr:uid="{31E61BB0-99CC-41D2-8459-DD156FE8A81A}"/>
    <cellStyle name="20% - Ênfase1 2 2 2" xfId="4871" xr:uid="{E46C2141-C522-44CF-95D9-4904248F5933}"/>
    <cellStyle name="20% - Ênfase1 2 2 2 10" xfId="39270" xr:uid="{226329EF-6FB8-4401-9A21-8DD1A267E35C}"/>
    <cellStyle name="20% - Ênfase1 2 2 2 11" xfId="41217" xr:uid="{BD169565-D0FC-4382-8DA6-A75F7D382B3D}"/>
    <cellStyle name="20% - Ênfase1 2 2 2 12" xfId="43177" xr:uid="{15293AB2-3A54-4444-8CA2-7DFB99E9CAE0}"/>
    <cellStyle name="20% - Ênfase1 2 2 2 13" xfId="17303" xr:uid="{613534AB-58C4-4AEB-9599-DDFAA8483F01}"/>
    <cellStyle name="20% - Ênfase1 2 2 2 2" xfId="4872" xr:uid="{9607451B-71C0-4FC2-9273-B3DEE8A52365}"/>
    <cellStyle name="20% - Ênfase1 2 2 2 2 10" xfId="43178" xr:uid="{8C83E733-0C93-4124-9C84-D36BFEAC8B3D}"/>
    <cellStyle name="20% - Ênfase1 2 2 2 2 11" xfId="17304" xr:uid="{022B5D76-BBCE-47CE-A07D-3185652CF904}"/>
    <cellStyle name="20% - Ênfase1 2 2 2 2 2" xfId="7194" xr:uid="{97F9E397-27D6-4BAA-9B7D-8BAB25CF8BDC}"/>
    <cellStyle name="20% - Ênfase1 2 2 2 2 2 10" xfId="18736" xr:uid="{028036EB-DAE1-4F66-A23A-D4074915F51B}"/>
    <cellStyle name="20% - Ênfase1 2 2 2 2 2 2" xfId="9181" xr:uid="{2DA3A652-F237-410D-960D-FE5F422FDD67}"/>
    <cellStyle name="20% - Ênfase1 2 2 2 2 2 2 2" xfId="31668" xr:uid="{C303046B-B677-4926-A478-A402CF72245A}"/>
    <cellStyle name="20% - Ênfase1 2 2 2 2 2 2 3" xfId="20685" xr:uid="{C052F7FB-5A5A-4BC3-A437-BE4C52C91C16}"/>
    <cellStyle name="20% - Ênfase1 2 2 2 2 2 3" xfId="12580" xr:uid="{EF34592A-8A0A-4138-A32E-F5A06F7CE436}"/>
    <cellStyle name="20% - Ênfase1 2 2 2 2 2 3 2" xfId="34641" xr:uid="{9095D955-BFD9-4183-AB8A-42EB2B10F197}"/>
    <cellStyle name="20% - Ênfase1 2 2 2 2 2 3 3" xfId="23658" xr:uid="{4BE8FDFE-1EA3-4D76-8E57-0C3AB74047EB}"/>
    <cellStyle name="20% - Ênfase1 2 2 2 2 2 4" xfId="15022" xr:uid="{ABD6DE23-C8E8-4E80-8DFF-354ACA0B90D9}"/>
    <cellStyle name="20% - Ênfase1 2 2 2 2 2 4 2" xfId="36804" xr:uid="{8297B29A-F45D-4AA5-B3F8-538ED4CE9393}"/>
    <cellStyle name="20% - Ênfase1 2 2 2 2 2 4 3" xfId="25821" xr:uid="{E4BFDFE6-6BDE-4C40-82C5-DFC282E84320}"/>
    <cellStyle name="20% - Ênfase1 2 2 2 2 2 5" xfId="27771" xr:uid="{1F594B20-D89A-480C-9EBA-1384BA33B92D}"/>
    <cellStyle name="20% - Ênfase1 2 2 2 2 2 5 2" xfId="38754" xr:uid="{284D431E-9BEC-4B16-886C-4CF30071132C}"/>
    <cellStyle name="20% - Ênfase1 2 2 2 2 2 6" xfId="29719" xr:uid="{42C4F219-EC29-46F6-B9C1-87AB8CB4F2CE}"/>
    <cellStyle name="20% - Ênfase1 2 2 2 2 2 7" xfId="40702" xr:uid="{8603AA07-29DE-458F-BBB0-2748D9C31051}"/>
    <cellStyle name="20% - Ênfase1 2 2 2 2 2 8" xfId="42649" xr:uid="{6461C821-F0BF-4E55-8711-D36C7A2A0E46}"/>
    <cellStyle name="20% - Ênfase1 2 2 2 2 2 9" xfId="44609" xr:uid="{2FA744D0-67C4-4EFF-B82E-A97E61EBD1E8}"/>
    <cellStyle name="20% - Ênfase1 2 2 2 2 3" xfId="7749" xr:uid="{B36E283C-D31F-406B-93EC-FA44114F5EFB}"/>
    <cellStyle name="20% - Ênfase1 2 2 2 2 3 2" xfId="11443" xr:uid="{5E1CEDD8-D5FB-4C73-9967-97F50AB388B5}"/>
    <cellStyle name="20% - Ênfase1 2 2 2 2 3 2 2" xfId="33506" xr:uid="{9B1A3EAE-EFB8-4491-B0F6-C0345D2FD885}"/>
    <cellStyle name="20% - Ênfase1 2 2 2 2 3 2 3" xfId="22523" xr:uid="{F3C2D6AE-ADE1-4480-ADBD-A88ED6EB9560}"/>
    <cellStyle name="20% - Ênfase1 2 2 2 2 3 3" xfId="30236" xr:uid="{D067A131-A60B-46E3-A9B7-0CC62A3834B7}"/>
    <cellStyle name="20% - Ênfase1 2 2 2 2 3 4" xfId="19253" xr:uid="{AE3985EE-939D-44B9-B725-2802B625A66F}"/>
    <cellStyle name="20% - Ênfase1 2 2 2 2 4" xfId="10447" xr:uid="{9E3AFE57-737B-4498-8069-0916932678BD}"/>
    <cellStyle name="20% - Ênfase1 2 2 2 2 4 2" xfId="32574" xr:uid="{8ACBDB90-D701-41CD-9733-74E5F81AD92C}"/>
    <cellStyle name="20% - Ênfase1 2 2 2 2 4 3" xfId="21591" xr:uid="{BFCC7F6C-3246-47C7-A4BA-2F16B3B214A1}"/>
    <cellStyle name="20% - Ênfase1 2 2 2 2 5" xfId="13509" xr:uid="{9641B325-EDCB-47E5-9326-CE2DFF2A5049}"/>
    <cellStyle name="20% - Ênfase1 2 2 2 2 5 2" xfId="35373" xr:uid="{42642D0C-B351-49C6-A732-12723DD74F26}"/>
    <cellStyle name="20% - Ênfase1 2 2 2 2 5 3" xfId="24390" xr:uid="{9C0EB2E6-5AFE-420C-B020-88F4841CC081}"/>
    <cellStyle name="20% - Ênfase1 2 2 2 2 6" xfId="26340" xr:uid="{78075E92-8E8E-4BD2-B024-EE3AB6192865}"/>
    <cellStyle name="20% - Ênfase1 2 2 2 2 6 2" xfId="37323" xr:uid="{61E35A80-E2B9-49A4-AE58-6405DC286E25}"/>
    <cellStyle name="20% - Ênfase1 2 2 2 2 7" xfId="28288" xr:uid="{2D10EBBE-94DC-4AF6-8ED2-BA5DB301B3FA}"/>
    <cellStyle name="20% - Ênfase1 2 2 2 2 8" xfId="39271" xr:uid="{4743326A-9F9B-49C2-8122-8B26C90CCC4B}"/>
    <cellStyle name="20% - Ênfase1 2 2 2 2 9" xfId="41218" xr:uid="{D25A8B8F-6A2E-48BC-8457-F7302839F708}"/>
    <cellStyle name="20% - Ênfase1 2 2 2 3" xfId="4873" xr:uid="{8CE1864F-0C6D-4CEC-B216-6A6ADF299BA2}"/>
    <cellStyle name="20% - Ênfase1 2 2 2 3 10" xfId="43179" xr:uid="{F3E87E3D-D26E-48D9-AC1A-6ED759B44434}"/>
    <cellStyle name="20% - Ênfase1 2 2 2 3 11" xfId="17305" xr:uid="{B4199C46-6BDD-4A80-A7E9-177672979330}"/>
    <cellStyle name="20% - Ênfase1 2 2 2 3 2" xfId="7476" xr:uid="{6F219761-8E3F-4ED2-917B-5978E1914E8C}"/>
    <cellStyle name="20% - Ênfase1 2 2 2 3 2 10" xfId="19018" xr:uid="{6991D5D0-A50B-4882-B1EA-6105412321F2}"/>
    <cellStyle name="20% - Ênfase1 2 2 2 3 2 2" xfId="9463" xr:uid="{4BFD14A4-0E6E-4FD0-8449-DEAF61FD4452}"/>
    <cellStyle name="20% - Ênfase1 2 2 2 3 2 2 2" xfId="31950" xr:uid="{2B3263E0-96D2-4C80-8E25-FF199DCE8E2D}"/>
    <cellStyle name="20% - Ênfase1 2 2 2 3 2 2 3" xfId="20967" xr:uid="{0FC06B88-435F-4085-86B1-516A1AC3E5C9}"/>
    <cellStyle name="20% - Ênfase1 2 2 2 3 2 3" xfId="12862" xr:uid="{6D568426-718B-488A-91D3-BAED52B42EF2}"/>
    <cellStyle name="20% - Ênfase1 2 2 2 3 2 3 2" xfId="34923" xr:uid="{6E330703-9174-49C1-9D18-F5352CFEA2D1}"/>
    <cellStyle name="20% - Ênfase1 2 2 2 3 2 3 3" xfId="23940" xr:uid="{740A833E-3593-42E8-B11B-A74AA04194E5}"/>
    <cellStyle name="20% - Ênfase1 2 2 2 3 2 4" xfId="15304" xr:uid="{64AFA238-EE07-4C62-9133-276654F25C7C}"/>
    <cellStyle name="20% - Ênfase1 2 2 2 3 2 4 2" xfId="37086" xr:uid="{CFF0629E-C371-461F-9F1F-A1173D8F21E8}"/>
    <cellStyle name="20% - Ênfase1 2 2 2 3 2 4 3" xfId="26103" xr:uid="{13631BEE-C7CD-4BE9-9501-88C247B63A6D}"/>
    <cellStyle name="20% - Ênfase1 2 2 2 3 2 5" xfId="28053" xr:uid="{3BB27C30-6ACA-4DB5-AF3D-012A1990FA1B}"/>
    <cellStyle name="20% - Ênfase1 2 2 2 3 2 5 2" xfId="39036" xr:uid="{AF698B92-27F0-4196-BEA2-149361A314AA}"/>
    <cellStyle name="20% - Ênfase1 2 2 2 3 2 6" xfId="30001" xr:uid="{01FA20A8-1619-4667-BDAA-D28E5C408C82}"/>
    <cellStyle name="20% - Ênfase1 2 2 2 3 2 7" xfId="40984" xr:uid="{CA00BC42-21F0-49B0-87B6-81BD20DD5D47}"/>
    <cellStyle name="20% - Ênfase1 2 2 2 3 2 8" xfId="42931" xr:uid="{36D37235-6521-495E-974A-BADD0E95D67D}"/>
    <cellStyle name="20% - Ênfase1 2 2 2 3 2 9" xfId="44891" xr:uid="{FFAEFD15-6170-4BC7-BE6C-4CC41DCC7D3B}"/>
    <cellStyle name="20% - Ênfase1 2 2 2 3 3" xfId="7750" xr:uid="{1AAE4C33-CF84-4472-91A4-73DF014500D9}"/>
    <cellStyle name="20% - Ênfase1 2 2 2 3 3 2" xfId="11725" xr:uid="{B41606AB-1E43-48CB-B704-A6C0FA716006}"/>
    <cellStyle name="20% - Ênfase1 2 2 2 3 3 2 2" xfId="33788" xr:uid="{EB1392C1-554C-4324-A400-E9AB78241A45}"/>
    <cellStyle name="20% - Ênfase1 2 2 2 3 3 2 3" xfId="22805" xr:uid="{90492439-296C-4153-9861-716F5447BC8D}"/>
    <cellStyle name="20% - Ênfase1 2 2 2 3 3 3" xfId="30237" xr:uid="{1AF336C4-08D6-4875-AA0F-CA996604D896}"/>
    <cellStyle name="20% - Ênfase1 2 2 2 3 3 4" xfId="19254" xr:uid="{E5D915E2-F15B-4F55-8C66-EDF8839EE645}"/>
    <cellStyle name="20% - Ênfase1 2 2 2 3 4" xfId="10729" xr:uid="{4ECD8C4C-E662-497C-893C-A46D454A2D0A}"/>
    <cellStyle name="20% - Ênfase1 2 2 2 3 4 2" xfId="32856" xr:uid="{AA518ACA-A6CA-445B-8699-9D61C2CA3C11}"/>
    <cellStyle name="20% - Ênfase1 2 2 2 3 4 3" xfId="21873" xr:uid="{D4C281C6-2E55-4BDC-81FC-70E0B2D75D70}"/>
    <cellStyle name="20% - Ênfase1 2 2 2 3 5" xfId="13510" xr:uid="{EF93F7F0-0796-4D21-9C4F-616AB60688F1}"/>
    <cellStyle name="20% - Ênfase1 2 2 2 3 5 2" xfId="35374" xr:uid="{151F307D-F402-434E-80D0-727D5ADC5564}"/>
    <cellStyle name="20% - Ênfase1 2 2 2 3 5 3" xfId="24391" xr:uid="{657618D7-5565-4520-A777-AE566E80C56F}"/>
    <cellStyle name="20% - Ênfase1 2 2 2 3 6" xfId="26341" xr:uid="{3EC56E63-D0FD-4CDE-897E-EABBFACD7A76}"/>
    <cellStyle name="20% - Ênfase1 2 2 2 3 6 2" xfId="37324" xr:uid="{63EBF076-4714-4163-B838-E0F9C5EBF0E4}"/>
    <cellStyle name="20% - Ênfase1 2 2 2 3 7" xfId="28289" xr:uid="{4EDBDCC3-BFF4-4B0C-B230-DA81053B99EC}"/>
    <cellStyle name="20% - Ênfase1 2 2 2 3 8" xfId="39272" xr:uid="{F5378FC3-E9B3-421C-98A8-F61F88732E46}"/>
    <cellStyle name="20% - Ênfase1 2 2 2 3 9" xfId="41219" xr:uid="{23383D60-85D3-40FB-8CE2-4FFCE6258281}"/>
    <cellStyle name="20% - Ênfase1 2 2 2 4" xfId="6910" xr:uid="{628335F2-D264-423D-9CFF-CDEB06A5A2D5}"/>
    <cellStyle name="20% - Ênfase1 2 2 2 4 10" xfId="18454" xr:uid="{A4B8DFA1-C659-4C95-B5F0-9CCDB46B11C4}"/>
    <cellStyle name="20% - Ênfase1 2 2 2 4 2" xfId="8899" xr:uid="{94425F76-1F4A-40C3-ACDD-42181ED9BB29}"/>
    <cellStyle name="20% - Ênfase1 2 2 2 4 2 2" xfId="31386" xr:uid="{51D67AE8-9151-4480-A34E-B14F8D7285B7}"/>
    <cellStyle name="20% - Ênfase1 2 2 2 4 2 3" xfId="20403" xr:uid="{BD19C826-1AB5-4ABE-86B2-F6AF16FFAF7C}"/>
    <cellStyle name="20% - Ênfase1 2 2 2 4 3" xfId="12284" xr:uid="{3F624D85-352B-4B23-95BD-7878DB418B70}"/>
    <cellStyle name="20% - Ênfase1 2 2 2 4 3 2" xfId="34345" xr:uid="{2929E11A-D5FC-4907-A1B4-813D1F1C557A}"/>
    <cellStyle name="20% - Ênfase1 2 2 2 4 3 3" xfId="23362" xr:uid="{79DD9640-3F7E-4489-80B7-EF599CBDF85B}"/>
    <cellStyle name="20% - Ênfase1 2 2 2 4 4" xfId="14740" xr:uid="{E38781FA-B39B-4879-8CD7-E9D8DFACF460}"/>
    <cellStyle name="20% - Ênfase1 2 2 2 4 4 2" xfId="36522" xr:uid="{14E46F60-F99C-4BB4-AA23-3D0022420443}"/>
    <cellStyle name="20% - Ênfase1 2 2 2 4 4 3" xfId="25539" xr:uid="{52506D16-AE90-4718-B7FC-8FCD9E6B9F99}"/>
    <cellStyle name="20% - Ênfase1 2 2 2 4 5" xfId="27489" xr:uid="{C62067CD-B9BF-408F-AA98-5BF857DCF720}"/>
    <cellStyle name="20% - Ênfase1 2 2 2 4 5 2" xfId="38472" xr:uid="{C3F68EED-99C6-4424-893A-ACAEE80EB78D}"/>
    <cellStyle name="20% - Ênfase1 2 2 2 4 6" xfId="29437" xr:uid="{0107FA4C-E23D-44A5-86E1-34E5CDD1CEBE}"/>
    <cellStyle name="20% - Ênfase1 2 2 2 4 7" xfId="40420" xr:uid="{78AEEB90-D5AB-4495-9FB1-04ECF6653C15}"/>
    <cellStyle name="20% - Ênfase1 2 2 2 4 8" xfId="42367" xr:uid="{86066D28-7E11-4BD6-B130-08ECB858D829}"/>
    <cellStyle name="20% - Ênfase1 2 2 2 4 9" xfId="44327" xr:uid="{F9AB52A8-2F42-4812-B2B2-D300DBB74C44}"/>
    <cellStyle name="20% - Ênfase1 2 2 2 5" xfId="7748" xr:uid="{24EC3A67-7E46-49EB-A311-2AE312AB3656}"/>
    <cellStyle name="20% - Ênfase1 2 2 2 5 2" xfId="11147" xr:uid="{1E881516-D25E-48B1-ADCA-4E42F0A86985}"/>
    <cellStyle name="20% - Ênfase1 2 2 2 5 2 2" xfId="33210" xr:uid="{CECB7A0A-E602-41DD-9DBC-ED04ACE527C4}"/>
    <cellStyle name="20% - Ênfase1 2 2 2 5 2 3" xfId="22227" xr:uid="{A2F8F923-8B60-43F2-AB7B-C58B9405D8DD}"/>
    <cellStyle name="20% - Ênfase1 2 2 2 5 3" xfId="30235" xr:uid="{B0DDF162-FFAD-4FE0-AACE-FE5DBA7F98C6}"/>
    <cellStyle name="20% - Ênfase1 2 2 2 5 4" xfId="19252" xr:uid="{37546DD7-4A01-4B0F-87BB-E660EFCDBC54}"/>
    <cellStyle name="20% - Ênfase1 2 2 2 6" xfId="10165" xr:uid="{BB81C8DA-2FD3-4252-A33D-468BA6134944}"/>
    <cellStyle name="20% - Ênfase1 2 2 2 6 2" xfId="32292" xr:uid="{1740069D-4390-4ECA-8668-14FB0BB06BC9}"/>
    <cellStyle name="20% - Ênfase1 2 2 2 6 3" xfId="21309" xr:uid="{D306C485-7C97-4E0B-8EF6-769E4DDE5641}"/>
    <cellStyle name="20% - Ênfase1 2 2 2 7" xfId="13508" xr:uid="{CF196464-B331-4707-9AAD-82AE97117F53}"/>
    <cellStyle name="20% - Ênfase1 2 2 2 7 2" xfId="35372" xr:uid="{F622F485-0CDA-4A49-9C98-12C8E05EC3FE}"/>
    <cellStyle name="20% - Ênfase1 2 2 2 7 3" xfId="24389" xr:uid="{1D556ACC-795B-4FDC-89F1-6805C67DFFAC}"/>
    <cellStyle name="20% - Ênfase1 2 2 2 8" xfId="26339" xr:uid="{91A459E7-CCBF-43CE-9BF7-4511FC7FA910}"/>
    <cellStyle name="20% - Ênfase1 2 2 2 8 2" xfId="37322" xr:uid="{F653AE05-E914-4558-85AB-6C77CF04F50B}"/>
    <cellStyle name="20% - Ênfase1 2 2 2 9" xfId="28287" xr:uid="{0B3E6E8D-7078-4760-AD2A-75B3642BD0E1}"/>
    <cellStyle name="20% - Ênfase1 2 2 3" xfId="4874" xr:uid="{13F471AC-C3A0-4910-85A1-FD2995E1D0BD}"/>
    <cellStyle name="20% - Ênfase1 2 2 3 10" xfId="43180" xr:uid="{023C2F49-1EA9-4DF8-A37B-16A23B2BAE9A}"/>
    <cellStyle name="20% - Ênfase1 2 2 3 11" xfId="17306" xr:uid="{5468DA6D-2FD2-49C8-9B20-5B0F74D38462}"/>
    <cellStyle name="20% - Ênfase1 2 2 3 2" xfId="7025" xr:uid="{D57C1134-8AE3-4454-8E80-7EF61BA81619}"/>
    <cellStyle name="20% - Ênfase1 2 2 3 2 10" xfId="18567" xr:uid="{FD9A8A83-AA13-433F-AFF3-51E0C40A5657}"/>
    <cellStyle name="20% - Ênfase1 2 2 3 2 2" xfId="9012" xr:uid="{889280CC-3403-4351-B6C1-074DE9F8D12A}"/>
    <cellStyle name="20% - Ênfase1 2 2 3 2 2 2" xfId="31499" xr:uid="{65310666-DFC2-4746-A726-80BF1051A6E6}"/>
    <cellStyle name="20% - Ênfase1 2 2 3 2 2 3" xfId="20516" xr:uid="{BA24D5F3-ADB6-43EE-951B-137C59FEC6A8}"/>
    <cellStyle name="20% - Ênfase1 2 2 3 2 3" xfId="12407" xr:uid="{20F576E8-AB59-4ECC-8168-F4DEFA72E685}"/>
    <cellStyle name="20% - Ênfase1 2 2 3 2 3 2" xfId="34468" xr:uid="{B1A49530-33A8-4BD1-971F-0FD5FA99BD49}"/>
    <cellStyle name="20% - Ênfase1 2 2 3 2 3 3" xfId="23485" xr:uid="{D7027FE7-0C24-4844-83A1-B8D8CA514D70}"/>
    <cellStyle name="20% - Ênfase1 2 2 3 2 4" xfId="14853" xr:uid="{93464206-977C-4ABB-8552-99149923855C}"/>
    <cellStyle name="20% - Ênfase1 2 2 3 2 4 2" xfId="36635" xr:uid="{34D7889E-72CE-42B9-894E-A12D93F69635}"/>
    <cellStyle name="20% - Ênfase1 2 2 3 2 4 3" xfId="25652" xr:uid="{45617900-075C-416F-A31A-4D6CB4A390C9}"/>
    <cellStyle name="20% - Ênfase1 2 2 3 2 5" xfId="27602" xr:uid="{B4722E40-DE03-4FE5-A755-4D8E7595BBD8}"/>
    <cellStyle name="20% - Ênfase1 2 2 3 2 5 2" xfId="38585" xr:uid="{6B9F7956-D4D3-4548-B1B3-037B9A9FBB61}"/>
    <cellStyle name="20% - Ênfase1 2 2 3 2 6" xfId="29550" xr:uid="{DD642C93-0048-47D4-B821-ADC132001BD4}"/>
    <cellStyle name="20% - Ênfase1 2 2 3 2 7" xfId="40533" xr:uid="{B0C43D80-DFEF-42EA-B7AC-872D9BCFFDD2}"/>
    <cellStyle name="20% - Ênfase1 2 2 3 2 8" xfId="42480" xr:uid="{35F74B5A-4553-4F7E-9B8C-C70ABE691BDA}"/>
    <cellStyle name="20% - Ênfase1 2 2 3 2 9" xfId="44440" xr:uid="{0A507793-C526-4BF0-9619-E8B30AADCAEA}"/>
    <cellStyle name="20% - Ênfase1 2 2 3 3" xfId="7751" xr:uid="{C91F7958-A238-4659-990B-3D3BAEC29B50}"/>
    <cellStyle name="20% - Ênfase1 2 2 3 3 2" xfId="11270" xr:uid="{4D433E03-CB91-4A10-AF27-4B01687BE152}"/>
    <cellStyle name="20% - Ênfase1 2 2 3 3 2 2" xfId="33333" xr:uid="{CA12E62E-8A3B-4233-A505-DD3A95395BB5}"/>
    <cellStyle name="20% - Ênfase1 2 2 3 3 2 3" xfId="22350" xr:uid="{1B25C31B-BAE5-4B10-9879-9E12185AF58F}"/>
    <cellStyle name="20% - Ênfase1 2 2 3 3 3" xfId="30238" xr:uid="{103619BB-9987-4BEA-B1AC-4C0542FBF52E}"/>
    <cellStyle name="20% - Ênfase1 2 2 3 3 4" xfId="19255" xr:uid="{2491B540-EEE6-4EBF-AC64-FA1ED354DA35}"/>
    <cellStyle name="20% - Ênfase1 2 2 3 4" xfId="10278" xr:uid="{65115A54-056A-4C32-BBED-3772C202D782}"/>
    <cellStyle name="20% - Ênfase1 2 2 3 4 2" xfId="32405" xr:uid="{8F2C9757-EA9D-4FD9-BDBC-DB5BB178F2F3}"/>
    <cellStyle name="20% - Ênfase1 2 2 3 4 3" xfId="21422" xr:uid="{A8B30DB4-4EE0-4FEB-A37C-868B6455BCE1}"/>
    <cellStyle name="20% - Ênfase1 2 2 3 5" xfId="13511" xr:uid="{29C81F01-0DF9-4186-B73C-52691F0A4EF5}"/>
    <cellStyle name="20% - Ênfase1 2 2 3 5 2" xfId="35375" xr:uid="{F0D30DFE-2E6F-46C6-BB24-54360F32F92F}"/>
    <cellStyle name="20% - Ênfase1 2 2 3 5 3" xfId="24392" xr:uid="{94AF5FBF-C55E-4F01-B62A-871887B0DBED}"/>
    <cellStyle name="20% - Ênfase1 2 2 3 6" xfId="26342" xr:uid="{F8A7C68F-3447-4ABD-93CE-C55911CCFE07}"/>
    <cellStyle name="20% - Ênfase1 2 2 3 6 2" xfId="37325" xr:uid="{5A69F73A-3E1E-4EAD-8CA8-D6D28B7EAA7D}"/>
    <cellStyle name="20% - Ênfase1 2 2 3 7" xfId="28290" xr:uid="{C9B1259D-2A8E-4FDB-BB27-755B985C1569}"/>
    <cellStyle name="20% - Ênfase1 2 2 3 8" xfId="39273" xr:uid="{522B8E3F-9A2B-4026-9A40-9BDFD90C5B4E}"/>
    <cellStyle name="20% - Ênfase1 2 2 3 9" xfId="41220" xr:uid="{5E510149-A053-42C1-9B75-DB6D552E2457}"/>
    <cellStyle name="20% - Ênfase1 2 2 4" xfId="4875" xr:uid="{C4E8986D-5C08-4720-A116-F35950B80CFD}"/>
    <cellStyle name="20% - Ênfase1 2 2 4 10" xfId="43181" xr:uid="{8F583D7D-7BF3-4AF4-9A1D-6CF3E2447213}"/>
    <cellStyle name="20% - Ênfase1 2 2 4 11" xfId="17307" xr:uid="{8530E8E4-61D1-4141-85B9-FE94DE2B5958}"/>
    <cellStyle name="20% - Ênfase1 2 2 4 2" xfId="7307" xr:uid="{8E548224-ECBB-4371-A666-23D6F8ADADE5}"/>
    <cellStyle name="20% - Ênfase1 2 2 4 2 10" xfId="18849" xr:uid="{A7BACBD2-39F2-4D69-901E-796868F17039}"/>
    <cellStyle name="20% - Ênfase1 2 2 4 2 2" xfId="9294" xr:uid="{90C22EDC-0F57-472A-BDCA-42ABF6DF68BA}"/>
    <cellStyle name="20% - Ênfase1 2 2 4 2 2 2" xfId="31781" xr:uid="{712A215B-671B-444A-AE89-A589F1701D67}"/>
    <cellStyle name="20% - Ênfase1 2 2 4 2 2 3" xfId="20798" xr:uid="{BAD33FFB-1732-4CA6-A6DE-BE58F9F717DE}"/>
    <cellStyle name="20% - Ênfase1 2 2 4 2 3" xfId="12693" xr:uid="{74D08965-3231-41C0-8839-2F696D7947D0}"/>
    <cellStyle name="20% - Ênfase1 2 2 4 2 3 2" xfId="34754" xr:uid="{82011FCA-82A3-48FC-A33D-F8BFB1F42010}"/>
    <cellStyle name="20% - Ênfase1 2 2 4 2 3 3" xfId="23771" xr:uid="{A89EF3AB-1497-4D3B-8644-63B7DA1F56BE}"/>
    <cellStyle name="20% - Ênfase1 2 2 4 2 4" xfId="15135" xr:uid="{52423957-F5B2-483F-BC76-22DC7E5D9867}"/>
    <cellStyle name="20% - Ênfase1 2 2 4 2 4 2" xfId="36917" xr:uid="{486D1A3B-9C59-414C-93D1-CCF6941F18E7}"/>
    <cellStyle name="20% - Ênfase1 2 2 4 2 4 3" xfId="25934" xr:uid="{06DB001F-28EE-4362-A4AC-0F60227C39F4}"/>
    <cellStyle name="20% - Ênfase1 2 2 4 2 5" xfId="27884" xr:uid="{8A199317-B992-4984-BFDB-DEFEFF713CF5}"/>
    <cellStyle name="20% - Ênfase1 2 2 4 2 5 2" xfId="38867" xr:uid="{94B08243-4300-4A7F-A7E3-BD99EE2AFFAC}"/>
    <cellStyle name="20% - Ênfase1 2 2 4 2 6" xfId="29832" xr:uid="{7BBD3F2C-75FC-4AF3-BB6B-26F260A0CC4C}"/>
    <cellStyle name="20% - Ênfase1 2 2 4 2 7" xfId="40815" xr:uid="{99E115F3-32E1-481D-9531-E01600A1839F}"/>
    <cellStyle name="20% - Ênfase1 2 2 4 2 8" xfId="42762" xr:uid="{CB8F0DB2-0305-4039-9613-2A62BE66AF1E}"/>
    <cellStyle name="20% - Ênfase1 2 2 4 2 9" xfId="44722" xr:uid="{FDF2A39B-BFCF-4202-93CC-88A756B38C50}"/>
    <cellStyle name="20% - Ênfase1 2 2 4 3" xfId="7752" xr:uid="{55B9619C-0EE3-43EE-B2D3-BA2FE8D11870}"/>
    <cellStyle name="20% - Ênfase1 2 2 4 3 2" xfId="11556" xr:uid="{2CB02A4A-9657-4C29-A2B2-0D96490612F2}"/>
    <cellStyle name="20% - Ênfase1 2 2 4 3 2 2" xfId="33619" xr:uid="{B50CC633-5DFF-4D08-B126-454420C2E26B}"/>
    <cellStyle name="20% - Ênfase1 2 2 4 3 2 3" xfId="22636" xr:uid="{A9B852E4-2FE3-47D0-AB82-01316035AB43}"/>
    <cellStyle name="20% - Ênfase1 2 2 4 3 3" xfId="30239" xr:uid="{4FECE59B-F6C4-4E7A-81B4-1E68AD48F069}"/>
    <cellStyle name="20% - Ênfase1 2 2 4 3 4" xfId="19256" xr:uid="{4F6BA86D-49A2-447B-85F9-A4692D8EA7B1}"/>
    <cellStyle name="20% - Ênfase1 2 2 4 4" xfId="10560" xr:uid="{59B65758-5794-4891-AC88-AAF5DF13536F}"/>
    <cellStyle name="20% - Ênfase1 2 2 4 4 2" xfId="32687" xr:uid="{09E1907E-44E5-4F49-AC48-07486032914B}"/>
    <cellStyle name="20% - Ênfase1 2 2 4 4 3" xfId="21704" xr:uid="{DC040FD0-1259-4F6E-AFF5-CD17DEF7DE3C}"/>
    <cellStyle name="20% - Ênfase1 2 2 4 5" xfId="13512" xr:uid="{B693A349-770C-40CD-AF57-4B1287E0DDB0}"/>
    <cellStyle name="20% - Ênfase1 2 2 4 5 2" xfId="35376" xr:uid="{C8623B44-E5A8-454B-BDD0-FDF81245484B}"/>
    <cellStyle name="20% - Ênfase1 2 2 4 5 3" xfId="24393" xr:uid="{FEB3C990-D8A4-4F3A-B130-EF88E2FBBDCC}"/>
    <cellStyle name="20% - Ênfase1 2 2 4 6" xfId="26343" xr:uid="{76CBC12D-1B7D-49F0-902E-BFEAF794B43A}"/>
    <cellStyle name="20% - Ênfase1 2 2 4 6 2" xfId="37326" xr:uid="{83EFE2DA-0AE9-420F-B405-BCC0A575C105}"/>
    <cellStyle name="20% - Ênfase1 2 2 4 7" xfId="28291" xr:uid="{37D5DC4C-C600-4BDF-8EDF-014D51499FAC}"/>
    <cellStyle name="20% - Ênfase1 2 2 4 8" xfId="39274" xr:uid="{D352D120-F3E6-4F19-BF77-B0A2FCD536E2}"/>
    <cellStyle name="20% - Ênfase1 2 2 4 9" xfId="41221" xr:uid="{FA97010A-1BEB-401D-88EF-8BA0BE13EC34}"/>
    <cellStyle name="20% - Ênfase1 2 2 5" xfId="4876" xr:uid="{AC01AA3B-DD9D-4F2F-88A0-103334FBC931}"/>
    <cellStyle name="20% - Ênfase1 2 2 5 10" xfId="43182" xr:uid="{7D4A57ED-555E-490E-8107-8EC0D32E70DC}"/>
    <cellStyle name="20% - Ênfase1 2 2 5 11" xfId="17308" xr:uid="{E6BBDAC9-111F-4965-A6A7-046E21809707}"/>
    <cellStyle name="20% - Ênfase1 2 2 5 2" xfId="7589" xr:uid="{2A00F5AF-8401-4356-9281-3F07178A0331}"/>
    <cellStyle name="20% - Ênfase1 2 2 5 2 10" xfId="19131" xr:uid="{23267158-00E3-4580-ADA8-D79BB37EB39A}"/>
    <cellStyle name="20% - Ênfase1 2 2 5 2 2" xfId="9576" xr:uid="{9D25F6E3-1DDF-4F3A-A650-B3D053B005E9}"/>
    <cellStyle name="20% - Ênfase1 2 2 5 2 2 2" xfId="32063" xr:uid="{348FC8A7-B591-4B33-A492-06F6A4D5DC71}"/>
    <cellStyle name="20% - Ênfase1 2 2 5 2 2 3" xfId="21080" xr:uid="{C68A792E-B417-46F6-AD75-CD4BB0CE6F9B}"/>
    <cellStyle name="20% - Ênfase1 2 2 5 2 3" xfId="12975" xr:uid="{3E224FB5-800B-4541-9866-87B87AE87B14}"/>
    <cellStyle name="20% - Ênfase1 2 2 5 2 3 2" xfId="35036" xr:uid="{91FC0D23-8BDB-4F25-85A5-639ABCFA58FA}"/>
    <cellStyle name="20% - Ênfase1 2 2 5 2 3 3" xfId="24053" xr:uid="{D5D3B7A6-F8CC-49C6-9987-707DCC39592B}"/>
    <cellStyle name="20% - Ênfase1 2 2 5 2 4" xfId="15417" xr:uid="{BA54D16D-FDA7-4B2D-919B-A888565C10DB}"/>
    <cellStyle name="20% - Ênfase1 2 2 5 2 4 2" xfId="37199" xr:uid="{45D5FB6F-AC01-48B2-949D-A1ED1CE06ED8}"/>
    <cellStyle name="20% - Ênfase1 2 2 5 2 4 3" xfId="26216" xr:uid="{96773EB5-BEFC-4F18-A60A-C5926A668644}"/>
    <cellStyle name="20% - Ênfase1 2 2 5 2 5" xfId="28166" xr:uid="{28C13076-8068-4F6E-AD40-93ACCFBF9B64}"/>
    <cellStyle name="20% - Ênfase1 2 2 5 2 5 2" xfId="39149" xr:uid="{AA041DC8-31A5-4226-AE5A-D1329A931747}"/>
    <cellStyle name="20% - Ênfase1 2 2 5 2 6" xfId="30114" xr:uid="{77BB0F07-4163-4B27-94BB-18892ED7029D}"/>
    <cellStyle name="20% - Ênfase1 2 2 5 2 7" xfId="41097" xr:uid="{7B81022C-83FA-4111-AEA8-B920143D5E7B}"/>
    <cellStyle name="20% - Ênfase1 2 2 5 2 8" xfId="43044" xr:uid="{3466F703-FF88-4C37-958B-04F67B152EE2}"/>
    <cellStyle name="20% - Ênfase1 2 2 5 2 9" xfId="45004" xr:uid="{B50C643A-C2F2-432A-99EF-89D48A8206A8}"/>
    <cellStyle name="20% - Ênfase1 2 2 5 3" xfId="7753" xr:uid="{87613EB9-8A7E-4173-BE3C-DFC0FB634EE3}"/>
    <cellStyle name="20% - Ênfase1 2 2 5 3 2" xfId="11838" xr:uid="{AF3EC59E-0AA4-40D8-84D5-8D9BFCAC1BF3}"/>
    <cellStyle name="20% - Ênfase1 2 2 5 3 2 2" xfId="33901" xr:uid="{AB731B6A-EF75-4509-A8CB-57BF4E0124EC}"/>
    <cellStyle name="20% - Ênfase1 2 2 5 3 2 3" xfId="22918" xr:uid="{5229DDB2-C77F-4F03-9A2E-C8D6CDCF2AE4}"/>
    <cellStyle name="20% - Ênfase1 2 2 5 3 3" xfId="30240" xr:uid="{8BCB6C67-FF3E-4535-AA71-134B5940E99F}"/>
    <cellStyle name="20% - Ênfase1 2 2 5 3 4" xfId="19257" xr:uid="{EC66CFA7-B8D8-4387-B16F-2678906FE4F6}"/>
    <cellStyle name="20% - Ênfase1 2 2 5 4" xfId="10842" xr:uid="{66B30522-8A28-4250-B23C-981F0AB8C94F}"/>
    <cellStyle name="20% - Ênfase1 2 2 5 4 2" xfId="32969" xr:uid="{399C4D43-FDD3-4A57-A690-88F26D1DB7E5}"/>
    <cellStyle name="20% - Ênfase1 2 2 5 4 3" xfId="21986" xr:uid="{4CFC5EFE-75B2-4943-9E18-9D22A2FE9FEE}"/>
    <cellStyle name="20% - Ênfase1 2 2 5 5" xfId="13513" xr:uid="{69C732CF-93AC-4501-9833-179CEE160EFD}"/>
    <cellStyle name="20% - Ênfase1 2 2 5 5 2" xfId="35377" xr:uid="{4A0590E0-DC72-47AD-893E-4BD8C8F2B872}"/>
    <cellStyle name="20% - Ênfase1 2 2 5 5 3" xfId="24394" xr:uid="{BCD96B29-6964-4197-A7A9-8D34BA2254D5}"/>
    <cellStyle name="20% - Ênfase1 2 2 5 6" xfId="26344" xr:uid="{B3991A74-65FE-4A25-8DB3-67E8B4E67C74}"/>
    <cellStyle name="20% - Ênfase1 2 2 5 6 2" xfId="37327" xr:uid="{8CE7FAF2-4C56-41E7-8404-78EC195A2A7E}"/>
    <cellStyle name="20% - Ênfase1 2 2 5 7" xfId="28292" xr:uid="{F998A0FA-A35B-410B-AA2D-C9BA6D99D3A1}"/>
    <cellStyle name="20% - Ênfase1 2 2 5 8" xfId="39275" xr:uid="{B5FDC1F5-C1EA-4F48-B7C4-BF6322D3FACA}"/>
    <cellStyle name="20% - Ênfase1 2 2 5 9" xfId="41222" xr:uid="{49281843-A08A-4173-89BF-99D890254838}"/>
    <cellStyle name="20% - Ênfase1 2 2 6" xfId="6740" xr:uid="{E9AFDFB5-E9E4-44F7-8809-096F565E4BCE}"/>
    <cellStyle name="20% - Ênfase1 2 2 6 10" xfId="18285" xr:uid="{D7E41A25-DA3D-43E8-AF07-85F50B8B940A}"/>
    <cellStyle name="20% - Ênfase1 2 2 6 2" xfId="8730" xr:uid="{8EF7B530-1B7E-4089-9654-87E3EA7B435E}"/>
    <cellStyle name="20% - Ênfase1 2 2 6 2 2" xfId="13174" xr:uid="{8B5F2D6D-6F1C-449E-9B5F-746A48F0C46E}"/>
    <cellStyle name="20% - Ênfase1 2 2 6 2 2 2" xfId="35183" xr:uid="{6DB9708F-8ADF-44F1-8AB6-ED2EC9327980}"/>
    <cellStyle name="20% - Ênfase1 2 2 6 2 2 3" xfId="24200" xr:uid="{4111FC90-6411-45F5-9B50-9FCC615FAB24}"/>
    <cellStyle name="20% - Ênfase1 2 2 6 2 3" xfId="31217" xr:uid="{95DAA34E-363B-44A2-9A90-EF7F6BC7170B}"/>
    <cellStyle name="20% - Ênfase1 2 2 6 2 4" xfId="20234" xr:uid="{CA9B0DB3-E11A-4097-B0A3-B1A85BF6E0B2}"/>
    <cellStyle name="20% - Ênfase1 2 2 6 3" xfId="11987" xr:uid="{F8364FD9-B407-40D7-A36F-9068959B7801}"/>
    <cellStyle name="20% - Ênfase1 2 2 6 3 2" xfId="34048" xr:uid="{FF9FD88C-A7CC-4C9E-A492-456BB1D606C7}"/>
    <cellStyle name="20% - Ênfase1 2 2 6 3 3" xfId="23065" xr:uid="{840D84DA-2084-43A2-9C49-9A76733CB182}"/>
    <cellStyle name="20% - Ênfase1 2 2 6 4" xfId="14571" xr:uid="{2EB9DA21-FE7F-4514-A673-911243898CAD}"/>
    <cellStyle name="20% - Ênfase1 2 2 6 4 2" xfId="36353" xr:uid="{3348EBA6-CDD5-41C7-9655-F6ED97EA099D}"/>
    <cellStyle name="20% - Ênfase1 2 2 6 4 3" xfId="25370" xr:uid="{DB23CD80-0AEF-43A9-8E09-A5F707536B76}"/>
    <cellStyle name="20% - Ênfase1 2 2 6 5" xfId="27320" xr:uid="{960CDDFD-04E0-4515-937F-065B0E9090B2}"/>
    <cellStyle name="20% - Ênfase1 2 2 6 5 2" xfId="38303" xr:uid="{D836BC24-E76C-40BF-9DF9-E8F2EC004B84}"/>
    <cellStyle name="20% - Ênfase1 2 2 6 6" xfId="29268" xr:uid="{E0705391-4A5D-416E-8F6F-5751DD3ED013}"/>
    <cellStyle name="20% - Ênfase1 2 2 6 7" xfId="40251" xr:uid="{8DEC6E7F-C1D4-4386-9345-DBD6F6FC3D35}"/>
    <cellStyle name="20% - Ênfase1 2 2 6 8" xfId="42198" xr:uid="{8B16F147-5FA9-4556-85BC-5CEC9765F772}"/>
    <cellStyle name="20% - Ênfase1 2 2 6 9" xfId="44158" xr:uid="{B10054F5-EB76-4F3E-A506-26FACD4749D4}"/>
    <cellStyle name="20% - Ênfase1 2 2 7" xfId="7747" xr:uid="{86A6EED1-FBF5-46E7-8BA3-B40466B3DECF}"/>
    <cellStyle name="20% - Ênfase1 2 2 7 2" xfId="12111" xr:uid="{ED9B9F8A-2A30-4CA0-A9CA-AC1AB8873AD8}"/>
    <cellStyle name="20% - Ênfase1 2 2 7 2 2" xfId="34172" xr:uid="{91903D99-086C-4B0E-B357-25AD2360057C}"/>
    <cellStyle name="20% - Ênfase1 2 2 7 2 3" xfId="23189" xr:uid="{290E9A00-8A0E-4FA8-8A61-2F0DA6917EAC}"/>
    <cellStyle name="20% - Ênfase1 2 2 7 3" xfId="30234" xr:uid="{29F6CC65-A908-4A2F-A919-0044BC5392F4}"/>
    <cellStyle name="20% - Ênfase1 2 2 7 4" xfId="19251" xr:uid="{4DC1E53F-5673-407D-9740-F80D6C22ECA4}"/>
    <cellStyle name="20% - Ênfase1 2 2 8" xfId="10972" xr:uid="{8BB75382-4DEF-4DD1-9329-33120D54D006}"/>
    <cellStyle name="20% - Ênfase1 2 2 8 2" xfId="33037" xr:uid="{84688C71-8FE0-49FD-8F7D-8276DABFF328}"/>
    <cellStyle name="20% - Ênfase1 2 2 8 3" xfId="22054" xr:uid="{F1E0B147-1359-4EAD-AABC-070A942D5EB6}"/>
    <cellStyle name="20% - Ênfase1 2 2 9" xfId="9915" xr:uid="{96F079BE-E629-4370-AF7E-72BCA71C57C8}"/>
    <cellStyle name="20% - Ênfase1 2 2 9 2" xfId="32123" xr:uid="{B0A4CC4D-9178-4CFC-B2CD-9AFE830D039F}"/>
    <cellStyle name="20% - Ênfase1 2 2 9 3" xfId="21140" xr:uid="{C1ED9BFB-4907-4089-87E4-0F8AB8C4ADA4}"/>
    <cellStyle name="20% - Ênfase1 2 3" xfId="4877" xr:uid="{65C49E72-1F97-4652-AB5B-DCDEF8F19A94}"/>
    <cellStyle name="20% - Ênfase1 2 3 10" xfId="26345" xr:uid="{55EC273E-0092-4110-A4C1-C46831405B52}"/>
    <cellStyle name="20% - Ênfase1 2 3 10 2" xfId="37328" xr:uid="{6236D828-8AAD-4619-8597-52BD7D4C8DB4}"/>
    <cellStyle name="20% - Ênfase1 2 3 11" xfId="28293" xr:uid="{6B289F33-F309-4056-B0E4-BCD18665778F}"/>
    <cellStyle name="20% - Ênfase1 2 3 12" xfId="39276" xr:uid="{9E488FB8-8AEF-4E2C-B7FD-4A50F856848E}"/>
    <cellStyle name="20% - Ênfase1 2 3 13" xfId="41223" xr:uid="{2C4FD539-2D00-47E1-A634-9B02C80408B9}"/>
    <cellStyle name="20% - Ênfase1 2 3 14" xfId="43183" xr:uid="{C6B1A5FB-11D7-49B8-AA5F-541886139697}"/>
    <cellStyle name="20% - Ênfase1 2 3 15" xfId="17309" xr:uid="{FED20DBD-F3BD-41AB-A8E0-82BCF09DD4D5}"/>
    <cellStyle name="20% - Ênfase1 2 3 2" xfId="4878" xr:uid="{09F48BFD-470F-4186-8AC5-EBC5D92DD0F7}"/>
    <cellStyle name="20% - Ênfase1 2 3 2 10" xfId="39277" xr:uid="{C955BD9E-0273-4CDA-809D-F2000E278320}"/>
    <cellStyle name="20% - Ênfase1 2 3 2 11" xfId="41224" xr:uid="{02B726FE-5ED1-4D62-B65A-9C566CC903D5}"/>
    <cellStyle name="20% - Ênfase1 2 3 2 12" xfId="43184" xr:uid="{C72C69D2-B3BC-4F8A-A8FF-D3AA03AC1E6E}"/>
    <cellStyle name="20% - Ênfase1 2 3 2 13" xfId="17310" xr:uid="{01D0DCFA-AB29-4BB9-81A9-940011C41DE3}"/>
    <cellStyle name="20% - Ênfase1 2 3 2 2" xfId="4879" xr:uid="{6B867EA4-BD20-4357-84A4-490868D28FA4}"/>
    <cellStyle name="20% - Ênfase1 2 3 2 2 10" xfId="43185" xr:uid="{C3035BED-AEE2-482B-A10A-42C4B9FA14CE}"/>
    <cellStyle name="20% - Ênfase1 2 3 2 2 11" xfId="17311" xr:uid="{3CD2AD0D-1BB6-465C-A490-AD5D86209458}"/>
    <cellStyle name="20% - Ênfase1 2 3 2 2 2" xfId="7250" xr:uid="{EC1196BE-F483-4923-80E9-E8234A284A93}"/>
    <cellStyle name="20% - Ênfase1 2 3 2 2 2 10" xfId="18792" xr:uid="{0551913D-EA6A-4F5A-A87E-4D303C2A924F}"/>
    <cellStyle name="20% - Ênfase1 2 3 2 2 2 2" xfId="9237" xr:uid="{4596F9B9-29B2-4991-B54C-17D0A651A940}"/>
    <cellStyle name="20% - Ênfase1 2 3 2 2 2 2 2" xfId="31724" xr:uid="{BC7D9D0B-177B-4F42-B7F7-7168D3E61E27}"/>
    <cellStyle name="20% - Ênfase1 2 3 2 2 2 2 3" xfId="20741" xr:uid="{F82226F7-5E24-4237-B5B2-2A12D709B289}"/>
    <cellStyle name="20% - Ênfase1 2 3 2 2 2 3" xfId="12636" xr:uid="{303336E6-F348-499C-A8DE-F313C7D026F4}"/>
    <cellStyle name="20% - Ênfase1 2 3 2 2 2 3 2" xfId="34697" xr:uid="{45999D45-93E9-4518-91E6-548694429D7E}"/>
    <cellStyle name="20% - Ênfase1 2 3 2 2 2 3 3" xfId="23714" xr:uid="{AD29B566-0B4B-44DE-B59E-64E60EEE281A}"/>
    <cellStyle name="20% - Ênfase1 2 3 2 2 2 4" xfId="15078" xr:uid="{E1D25846-9F4B-46FB-A886-D5ABDE659851}"/>
    <cellStyle name="20% - Ênfase1 2 3 2 2 2 4 2" xfId="36860" xr:uid="{79388022-1B13-4872-B6D2-F1B36334EEBD}"/>
    <cellStyle name="20% - Ênfase1 2 3 2 2 2 4 3" xfId="25877" xr:uid="{DCE29212-9C44-42D9-8F9C-ECBC0A420CB8}"/>
    <cellStyle name="20% - Ênfase1 2 3 2 2 2 5" xfId="27827" xr:uid="{43144D1B-6314-4A87-B9AA-9D7456291699}"/>
    <cellStyle name="20% - Ênfase1 2 3 2 2 2 5 2" xfId="38810" xr:uid="{E55A6F13-4341-4EBB-B207-2F834FCF24EF}"/>
    <cellStyle name="20% - Ênfase1 2 3 2 2 2 6" xfId="29775" xr:uid="{2BCDDFDF-1E12-47E7-88B7-F86AD5E81988}"/>
    <cellStyle name="20% - Ênfase1 2 3 2 2 2 7" xfId="40758" xr:uid="{B39702F5-665E-451C-A04E-EAA0D5DACB8B}"/>
    <cellStyle name="20% - Ênfase1 2 3 2 2 2 8" xfId="42705" xr:uid="{008E1A03-1698-4FC8-A53D-AD9B57C78722}"/>
    <cellStyle name="20% - Ênfase1 2 3 2 2 2 9" xfId="44665" xr:uid="{5C4285D8-2802-43B6-9CA0-01A9A5810D08}"/>
    <cellStyle name="20% - Ênfase1 2 3 2 2 3" xfId="7756" xr:uid="{5B9CA683-3D26-4B97-8CCB-350517A11DF9}"/>
    <cellStyle name="20% - Ênfase1 2 3 2 2 3 2" xfId="11499" xr:uid="{9568EB19-E3DF-4948-BCD8-AB8D068D5509}"/>
    <cellStyle name="20% - Ênfase1 2 3 2 2 3 2 2" xfId="33562" xr:uid="{18154D5A-BB76-4C5A-8787-09D0990156D7}"/>
    <cellStyle name="20% - Ênfase1 2 3 2 2 3 2 3" xfId="22579" xr:uid="{DC8AFFBB-0118-498F-8AE8-045D9D8AF7E7}"/>
    <cellStyle name="20% - Ênfase1 2 3 2 2 3 3" xfId="30243" xr:uid="{AD1F698F-22C3-41E2-A116-AD733C35136C}"/>
    <cellStyle name="20% - Ênfase1 2 3 2 2 3 4" xfId="19260" xr:uid="{13BF2B85-9483-45D7-BFC5-81FA115B9AC7}"/>
    <cellStyle name="20% - Ênfase1 2 3 2 2 4" xfId="10503" xr:uid="{3FC4DE71-73FD-4E1C-A681-B82A0246FFE3}"/>
    <cellStyle name="20% - Ênfase1 2 3 2 2 4 2" xfId="32630" xr:uid="{A3C837D3-1702-4B9A-A58C-6E022B7B1F7E}"/>
    <cellStyle name="20% - Ênfase1 2 3 2 2 4 3" xfId="21647" xr:uid="{FB8FF1D9-D6EB-4423-9EB5-387D40819422}"/>
    <cellStyle name="20% - Ênfase1 2 3 2 2 5" xfId="13516" xr:uid="{3353A5DC-F305-4BB1-B411-B6F151BF8FCF}"/>
    <cellStyle name="20% - Ênfase1 2 3 2 2 5 2" xfId="35380" xr:uid="{86E1BB04-7EF8-466C-BAA3-45B47E1BD93B}"/>
    <cellStyle name="20% - Ênfase1 2 3 2 2 5 3" xfId="24397" xr:uid="{18E3B121-C78F-4616-8E2F-3B835A9DFF21}"/>
    <cellStyle name="20% - Ênfase1 2 3 2 2 6" xfId="26347" xr:uid="{1CD723A1-D755-4765-AE40-6125479CFB80}"/>
    <cellStyle name="20% - Ênfase1 2 3 2 2 6 2" xfId="37330" xr:uid="{05100B7D-BA58-48CD-A847-BB0B17A941F4}"/>
    <cellStyle name="20% - Ênfase1 2 3 2 2 7" xfId="28295" xr:uid="{E5675912-5756-4A8F-BAEC-F095B0C513D0}"/>
    <cellStyle name="20% - Ênfase1 2 3 2 2 8" xfId="39278" xr:uid="{30B4F74E-103B-4A61-AAC4-21F81DF9B326}"/>
    <cellStyle name="20% - Ênfase1 2 3 2 2 9" xfId="41225" xr:uid="{6F68D53C-7620-48F6-B5B3-E1A007F15AEE}"/>
    <cellStyle name="20% - Ênfase1 2 3 2 3" xfId="4880" xr:uid="{EE2603FB-C9CF-4519-8EC7-367794B65A08}"/>
    <cellStyle name="20% - Ênfase1 2 3 2 3 10" xfId="43186" xr:uid="{FA951D75-2328-4C95-9F49-3F6F98C5AA27}"/>
    <cellStyle name="20% - Ênfase1 2 3 2 3 11" xfId="17312" xr:uid="{FCF27D78-880A-41A1-A957-EB47719346A7}"/>
    <cellStyle name="20% - Ênfase1 2 3 2 3 2" xfId="7532" xr:uid="{75B90C66-3189-45D8-8CDA-B72615DF13DF}"/>
    <cellStyle name="20% - Ênfase1 2 3 2 3 2 10" xfId="19074" xr:uid="{CD759E70-5E7A-4FBF-AF75-3FC22CC96AF5}"/>
    <cellStyle name="20% - Ênfase1 2 3 2 3 2 2" xfId="9519" xr:uid="{B4150289-F96A-4FCB-AB32-60E0FD394EAB}"/>
    <cellStyle name="20% - Ênfase1 2 3 2 3 2 2 2" xfId="32006" xr:uid="{278FEB73-C56C-4E1E-929E-6398878F1669}"/>
    <cellStyle name="20% - Ênfase1 2 3 2 3 2 2 3" xfId="21023" xr:uid="{39AEA7EF-0041-498D-A4D9-AD35074F6A5D}"/>
    <cellStyle name="20% - Ênfase1 2 3 2 3 2 3" xfId="12918" xr:uid="{20603B10-6E4D-4AC9-9D08-017275155D66}"/>
    <cellStyle name="20% - Ênfase1 2 3 2 3 2 3 2" xfId="34979" xr:uid="{E8AB9914-5581-4A05-A48C-C046F064897C}"/>
    <cellStyle name="20% - Ênfase1 2 3 2 3 2 3 3" xfId="23996" xr:uid="{31DD15BD-60D9-4723-A853-4DA643D5D319}"/>
    <cellStyle name="20% - Ênfase1 2 3 2 3 2 4" xfId="15360" xr:uid="{94D94804-22C9-45E6-A3E5-9626312C7711}"/>
    <cellStyle name="20% - Ênfase1 2 3 2 3 2 4 2" xfId="37142" xr:uid="{7489EEB9-90AA-498F-AB87-797B04523001}"/>
    <cellStyle name="20% - Ênfase1 2 3 2 3 2 4 3" xfId="26159" xr:uid="{FC3E1DB0-7CC2-4B6E-A31F-0E33A332211E}"/>
    <cellStyle name="20% - Ênfase1 2 3 2 3 2 5" xfId="28109" xr:uid="{4B8A4464-D6E3-4CAD-B1FC-14C8A4698C88}"/>
    <cellStyle name="20% - Ênfase1 2 3 2 3 2 5 2" xfId="39092" xr:uid="{8FB2545D-D5F9-4169-AACA-9B918B778359}"/>
    <cellStyle name="20% - Ênfase1 2 3 2 3 2 6" xfId="30057" xr:uid="{569D4B5A-E964-4EE7-87DF-88EBEB6D16B9}"/>
    <cellStyle name="20% - Ênfase1 2 3 2 3 2 7" xfId="41040" xr:uid="{247E3F4E-E985-4C9F-9040-499EBAF27272}"/>
    <cellStyle name="20% - Ênfase1 2 3 2 3 2 8" xfId="42987" xr:uid="{E0005098-0825-4E84-B3C3-2A9B9C3178A0}"/>
    <cellStyle name="20% - Ênfase1 2 3 2 3 2 9" xfId="44947" xr:uid="{A746B454-2271-4305-A02B-0DDFE7F8800B}"/>
    <cellStyle name="20% - Ênfase1 2 3 2 3 3" xfId="7757" xr:uid="{E3CF3270-EA67-43C2-A757-63B745F319A6}"/>
    <cellStyle name="20% - Ênfase1 2 3 2 3 3 2" xfId="11781" xr:uid="{0D8E00D7-3FE1-4555-9BC5-95E479B85ABB}"/>
    <cellStyle name="20% - Ênfase1 2 3 2 3 3 2 2" xfId="33844" xr:uid="{4F0A0246-F6A4-45B1-B2CC-536AB133C00E}"/>
    <cellStyle name="20% - Ênfase1 2 3 2 3 3 2 3" xfId="22861" xr:uid="{18A49709-2319-4AD6-9F07-8A789BC8053D}"/>
    <cellStyle name="20% - Ênfase1 2 3 2 3 3 3" xfId="30244" xr:uid="{68B62684-1F56-4148-820B-C75AA52E073D}"/>
    <cellStyle name="20% - Ênfase1 2 3 2 3 3 4" xfId="19261" xr:uid="{B8EC08FF-29EC-4D4E-80BC-7298886F5023}"/>
    <cellStyle name="20% - Ênfase1 2 3 2 3 4" xfId="10785" xr:uid="{1A70854A-9C34-40B9-A6EE-1B1736D1863D}"/>
    <cellStyle name="20% - Ênfase1 2 3 2 3 4 2" xfId="32912" xr:uid="{756DAAE5-468B-4831-8868-0915783869A4}"/>
    <cellStyle name="20% - Ênfase1 2 3 2 3 4 3" xfId="21929" xr:uid="{FC2ECCE8-9836-485F-A90F-E5CAB4B5FF67}"/>
    <cellStyle name="20% - Ênfase1 2 3 2 3 5" xfId="13517" xr:uid="{89DCC82F-D2AF-497F-9285-2ACA59D7AB81}"/>
    <cellStyle name="20% - Ênfase1 2 3 2 3 5 2" xfId="35381" xr:uid="{0CC333C5-FFBA-4827-B32E-62EC9723D7AE}"/>
    <cellStyle name="20% - Ênfase1 2 3 2 3 5 3" xfId="24398" xr:uid="{E28DFC6D-C125-49FA-801E-1F6560011250}"/>
    <cellStyle name="20% - Ênfase1 2 3 2 3 6" xfId="26348" xr:uid="{9C269F8E-4C82-43C4-BF0F-C06105CDC98F}"/>
    <cellStyle name="20% - Ênfase1 2 3 2 3 6 2" xfId="37331" xr:uid="{98D1189B-F0B7-4C0E-BD88-19BC16889B12}"/>
    <cellStyle name="20% - Ênfase1 2 3 2 3 7" xfId="28296" xr:uid="{60918433-610C-4212-866B-A0BA7479BA52}"/>
    <cellStyle name="20% - Ênfase1 2 3 2 3 8" xfId="39279" xr:uid="{A74C4E53-5D30-40C1-9B33-29107A58D334}"/>
    <cellStyle name="20% - Ênfase1 2 3 2 3 9" xfId="41226" xr:uid="{93EAC273-EAA1-45FF-B34B-B741D71246AE}"/>
    <cellStyle name="20% - Ênfase1 2 3 2 4" xfId="6966" xr:uid="{4D2FF6E7-6004-4755-ADF3-26192526CCCA}"/>
    <cellStyle name="20% - Ênfase1 2 3 2 4 10" xfId="18510" xr:uid="{848D2559-BEB8-41B8-8473-699376319634}"/>
    <cellStyle name="20% - Ênfase1 2 3 2 4 2" xfId="8955" xr:uid="{FD756A0C-337D-4A71-B9A2-B1B6AA32B32E}"/>
    <cellStyle name="20% - Ênfase1 2 3 2 4 2 2" xfId="31442" xr:uid="{CA88D397-5641-47C4-91B2-B63C114C537C}"/>
    <cellStyle name="20% - Ênfase1 2 3 2 4 2 3" xfId="20459" xr:uid="{FAA01E21-66EF-4092-881B-6FB2D32F1052}"/>
    <cellStyle name="20% - Ênfase1 2 3 2 4 3" xfId="12340" xr:uid="{8938D5C8-713A-4940-BFC1-FA865C2D2FF2}"/>
    <cellStyle name="20% - Ênfase1 2 3 2 4 3 2" xfId="34401" xr:uid="{1BE0FADF-64DE-4D4F-ADD4-A13FD8C2CEDC}"/>
    <cellStyle name="20% - Ênfase1 2 3 2 4 3 3" xfId="23418" xr:uid="{F32FBD1C-170A-4FB9-8448-F1E7A4E1751E}"/>
    <cellStyle name="20% - Ênfase1 2 3 2 4 4" xfId="14796" xr:uid="{EE26C3B2-A573-4C38-8A83-91ECC93702CC}"/>
    <cellStyle name="20% - Ênfase1 2 3 2 4 4 2" xfId="36578" xr:uid="{C16F52C6-969C-459C-9866-E1D8E4119F5D}"/>
    <cellStyle name="20% - Ênfase1 2 3 2 4 4 3" xfId="25595" xr:uid="{1C2AEF13-5124-4D42-8953-288F8D8B40BA}"/>
    <cellStyle name="20% - Ênfase1 2 3 2 4 5" xfId="27545" xr:uid="{29B7CE4E-73CA-4C6C-84C1-F14D4F9D595D}"/>
    <cellStyle name="20% - Ênfase1 2 3 2 4 5 2" xfId="38528" xr:uid="{0D09CD27-DB83-42C9-8C9D-7FFA2B24509D}"/>
    <cellStyle name="20% - Ênfase1 2 3 2 4 6" xfId="29493" xr:uid="{788C5D9B-C981-4504-9BEC-A3C56A1E9BF3}"/>
    <cellStyle name="20% - Ênfase1 2 3 2 4 7" xfId="40476" xr:uid="{CAFBB999-F25A-45AD-84EB-4B57113F6E81}"/>
    <cellStyle name="20% - Ênfase1 2 3 2 4 8" xfId="42423" xr:uid="{E472997F-6280-4F95-9A50-1D4CE897269D}"/>
    <cellStyle name="20% - Ênfase1 2 3 2 4 9" xfId="44383" xr:uid="{AA8362D1-E495-446A-A435-273C99ADB624}"/>
    <cellStyle name="20% - Ênfase1 2 3 2 5" xfId="7755" xr:uid="{B0ACD3D1-04C5-4824-A1E0-6AB73DACE847}"/>
    <cellStyle name="20% - Ênfase1 2 3 2 5 2" xfId="11203" xr:uid="{149FFAFB-0C76-406D-B5F7-2548EED925BF}"/>
    <cellStyle name="20% - Ênfase1 2 3 2 5 2 2" xfId="33266" xr:uid="{13F054A5-9928-4052-86F0-A82C8BBC4767}"/>
    <cellStyle name="20% - Ênfase1 2 3 2 5 2 3" xfId="22283" xr:uid="{CF10DC9B-92BA-4EBF-8B6C-A2964B7CFBBE}"/>
    <cellStyle name="20% - Ênfase1 2 3 2 5 3" xfId="30242" xr:uid="{E11D4CAB-82C1-4A18-BABF-7B6EB64E463F}"/>
    <cellStyle name="20% - Ênfase1 2 3 2 5 4" xfId="19259" xr:uid="{0B372EB3-B0CF-40B7-8AB4-317205003A51}"/>
    <cellStyle name="20% - Ênfase1 2 3 2 6" xfId="10221" xr:uid="{C3C493B1-77F8-4DA7-967C-E696A392E4D7}"/>
    <cellStyle name="20% - Ênfase1 2 3 2 6 2" xfId="32348" xr:uid="{9F55DE14-B41C-448F-8B3E-5A799770F0DF}"/>
    <cellStyle name="20% - Ênfase1 2 3 2 6 3" xfId="21365" xr:uid="{58CC3838-8374-4B47-9EF6-ED6A8717CF2B}"/>
    <cellStyle name="20% - Ênfase1 2 3 2 7" xfId="13515" xr:uid="{A7A4F8D2-F1D9-43A0-B21C-DBC314495FF6}"/>
    <cellStyle name="20% - Ênfase1 2 3 2 7 2" xfId="35379" xr:uid="{B0FB93BE-1995-4C1F-A313-4921C4E7362F}"/>
    <cellStyle name="20% - Ênfase1 2 3 2 7 3" xfId="24396" xr:uid="{353A5202-34F8-483C-B23A-D2792284A20F}"/>
    <cellStyle name="20% - Ênfase1 2 3 2 8" xfId="26346" xr:uid="{8FEAB9F3-D1ED-4F9D-824E-85BF003E2C15}"/>
    <cellStyle name="20% - Ênfase1 2 3 2 8 2" xfId="37329" xr:uid="{C8C9BCC3-15E2-4045-974B-268B2B7A2AFD}"/>
    <cellStyle name="20% - Ênfase1 2 3 2 9" xfId="28294" xr:uid="{12E18EC3-37ED-4221-BE23-84D09ECC08A2}"/>
    <cellStyle name="20% - Ênfase1 2 3 3" xfId="4881" xr:uid="{CDF92C96-AC0D-48A4-B390-F30CE32B8261}"/>
    <cellStyle name="20% - Ênfase1 2 3 3 10" xfId="43187" xr:uid="{79F36C25-0A6B-4508-97D7-FD60747C42F6}"/>
    <cellStyle name="20% - Ênfase1 2 3 3 11" xfId="17313" xr:uid="{51A872C1-C61A-4366-A486-2988720A66DF}"/>
    <cellStyle name="20% - Ênfase1 2 3 3 2" xfId="7081" xr:uid="{FC8255D2-BCD3-4C71-A3F9-05900F3E0E19}"/>
    <cellStyle name="20% - Ênfase1 2 3 3 2 10" xfId="18623" xr:uid="{59E1F539-086D-46F8-ABC6-E2EE6D8C1A8E}"/>
    <cellStyle name="20% - Ênfase1 2 3 3 2 2" xfId="9068" xr:uid="{A38859A4-B93F-495B-BBF9-4FAB4691A91F}"/>
    <cellStyle name="20% - Ênfase1 2 3 3 2 2 2" xfId="31555" xr:uid="{B5343C85-D603-4986-B59F-5E58447AEF60}"/>
    <cellStyle name="20% - Ênfase1 2 3 3 2 2 3" xfId="20572" xr:uid="{76FD8C63-3685-416D-AEE1-A34DE7F5B66A}"/>
    <cellStyle name="20% - Ênfase1 2 3 3 2 3" xfId="12463" xr:uid="{3292033C-E110-44E7-BB49-369A79BF170D}"/>
    <cellStyle name="20% - Ênfase1 2 3 3 2 3 2" xfId="34524" xr:uid="{77B63088-E088-4CF5-8671-39433D35368D}"/>
    <cellStyle name="20% - Ênfase1 2 3 3 2 3 3" xfId="23541" xr:uid="{942E737C-BC58-4D17-958E-F296AAE9377F}"/>
    <cellStyle name="20% - Ênfase1 2 3 3 2 4" xfId="14909" xr:uid="{6FE6CAC9-A9EB-473F-A566-2EF0DC3F98EE}"/>
    <cellStyle name="20% - Ênfase1 2 3 3 2 4 2" xfId="36691" xr:uid="{70E73DED-EF66-4322-B84B-DF1032261059}"/>
    <cellStyle name="20% - Ênfase1 2 3 3 2 4 3" xfId="25708" xr:uid="{A9DA71DC-BA4E-4BA2-A8CB-FB5B18D55755}"/>
    <cellStyle name="20% - Ênfase1 2 3 3 2 5" xfId="27658" xr:uid="{B6844C84-3FA7-4509-BBBD-25951309D0DA}"/>
    <cellStyle name="20% - Ênfase1 2 3 3 2 5 2" xfId="38641" xr:uid="{83A5DC9F-E56E-4F0B-ADF6-D2FADCFBAB1C}"/>
    <cellStyle name="20% - Ênfase1 2 3 3 2 6" xfId="29606" xr:uid="{D475BF2F-F89A-410A-9A71-CE3BC0F4DF90}"/>
    <cellStyle name="20% - Ênfase1 2 3 3 2 7" xfId="40589" xr:uid="{7343473F-99C7-40E0-A9FB-D35A69269F85}"/>
    <cellStyle name="20% - Ênfase1 2 3 3 2 8" xfId="42536" xr:uid="{2D802206-6EC2-43FE-8813-B96FBEF795B1}"/>
    <cellStyle name="20% - Ênfase1 2 3 3 2 9" xfId="44496" xr:uid="{85DC2B26-1EA6-44E1-A798-561C01388377}"/>
    <cellStyle name="20% - Ênfase1 2 3 3 3" xfId="7758" xr:uid="{28F489CC-646A-40D8-9DDD-EC36B92DC516}"/>
    <cellStyle name="20% - Ênfase1 2 3 3 3 2" xfId="11326" xr:uid="{2E96B648-4C50-4DA1-AD4B-E9A3960A61E7}"/>
    <cellStyle name="20% - Ênfase1 2 3 3 3 2 2" xfId="33389" xr:uid="{FE25DD14-8ABA-4EB9-8853-9356A8407496}"/>
    <cellStyle name="20% - Ênfase1 2 3 3 3 2 3" xfId="22406" xr:uid="{616C5839-A049-4C85-96BC-4CBCCE73E7F3}"/>
    <cellStyle name="20% - Ênfase1 2 3 3 3 3" xfId="30245" xr:uid="{446D2B45-0767-422D-9576-CBD7777BF615}"/>
    <cellStyle name="20% - Ênfase1 2 3 3 3 4" xfId="19262" xr:uid="{F15A1EEF-3E0D-4E0C-BF25-D4537B766752}"/>
    <cellStyle name="20% - Ênfase1 2 3 3 4" xfId="10334" xr:uid="{38304D87-4318-4E84-9484-51EA4381EB81}"/>
    <cellStyle name="20% - Ênfase1 2 3 3 4 2" xfId="32461" xr:uid="{147462B9-7828-4DF5-8152-12D3B3D8B774}"/>
    <cellStyle name="20% - Ênfase1 2 3 3 4 3" xfId="21478" xr:uid="{E211D6DC-DC40-45B1-B5EA-3C35A45CFDEC}"/>
    <cellStyle name="20% - Ênfase1 2 3 3 5" xfId="13518" xr:uid="{36BC2D36-5BF0-4EB9-9353-ABAC3E4BEFC2}"/>
    <cellStyle name="20% - Ênfase1 2 3 3 5 2" xfId="35382" xr:uid="{AAC698D4-42A2-4A1C-8DD9-30BAEC5BE009}"/>
    <cellStyle name="20% - Ênfase1 2 3 3 5 3" xfId="24399" xr:uid="{ECF57F87-5DD9-47C9-AA2A-86F9736ABF14}"/>
    <cellStyle name="20% - Ênfase1 2 3 3 6" xfId="26349" xr:uid="{F5EF851F-16C9-402F-8C0B-2FF5608BDDF4}"/>
    <cellStyle name="20% - Ênfase1 2 3 3 6 2" xfId="37332" xr:uid="{DE2EFF84-9714-4A9F-90BC-71AE6577927A}"/>
    <cellStyle name="20% - Ênfase1 2 3 3 7" xfId="28297" xr:uid="{7CA3BAC7-2964-4ABC-AE44-E5E5FBDC6051}"/>
    <cellStyle name="20% - Ênfase1 2 3 3 8" xfId="39280" xr:uid="{0F753FB9-60BA-4243-9EC9-DEBE92C95DC7}"/>
    <cellStyle name="20% - Ênfase1 2 3 3 9" xfId="41227" xr:uid="{84F20118-EE61-45A7-826F-BFE2A5FE09EE}"/>
    <cellStyle name="20% - Ênfase1 2 3 4" xfId="4882" xr:uid="{471CF6A9-C9BA-41CC-A753-88868218A32C}"/>
    <cellStyle name="20% - Ênfase1 2 3 4 10" xfId="43188" xr:uid="{7763A992-624D-4FDC-BD2E-C6341D32F2C0}"/>
    <cellStyle name="20% - Ênfase1 2 3 4 11" xfId="17314" xr:uid="{D0658F5F-76ED-4932-A330-60339A110936}"/>
    <cellStyle name="20% - Ênfase1 2 3 4 2" xfId="7363" xr:uid="{CEE74390-9C18-467B-A693-6DD356E37942}"/>
    <cellStyle name="20% - Ênfase1 2 3 4 2 10" xfId="18905" xr:uid="{DED295E2-A059-4CD6-A70C-5AAD28A1E1E0}"/>
    <cellStyle name="20% - Ênfase1 2 3 4 2 2" xfId="9350" xr:uid="{EEF49270-3865-4E97-8DD2-CB6E8052B76D}"/>
    <cellStyle name="20% - Ênfase1 2 3 4 2 2 2" xfId="31837" xr:uid="{EBC5A0BB-3868-47F3-B31C-909E1E8AB62C}"/>
    <cellStyle name="20% - Ênfase1 2 3 4 2 2 3" xfId="20854" xr:uid="{2E352F1E-6EAA-49C8-8450-3DC03BF8CDF9}"/>
    <cellStyle name="20% - Ênfase1 2 3 4 2 3" xfId="12749" xr:uid="{C8820E20-746C-49AA-B6AF-C647AB45F5EB}"/>
    <cellStyle name="20% - Ênfase1 2 3 4 2 3 2" xfId="34810" xr:uid="{00CB8CE7-5C31-449D-B1AB-B2611CA3B04E}"/>
    <cellStyle name="20% - Ênfase1 2 3 4 2 3 3" xfId="23827" xr:uid="{C04418DD-56F2-45B6-9E0C-503B3D0C2A29}"/>
    <cellStyle name="20% - Ênfase1 2 3 4 2 4" xfId="15191" xr:uid="{F86E2C77-668E-4BE3-BBBB-BC8ABB55CF1B}"/>
    <cellStyle name="20% - Ênfase1 2 3 4 2 4 2" xfId="36973" xr:uid="{54596F90-3F25-4B5B-A508-29AB7B9E8730}"/>
    <cellStyle name="20% - Ênfase1 2 3 4 2 4 3" xfId="25990" xr:uid="{D3B268B6-B3C5-4358-93A7-279CD9CA9B2E}"/>
    <cellStyle name="20% - Ênfase1 2 3 4 2 5" xfId="27940" xr:uid="{9C0FDAFF-C690-4FEE-B684-DA9C909D1D99}"/>
    <cellStyle name="20% - Ênfase1 2 3 4 2 5 2" xfId="38923" xr:uid="{91D7AF19-D3F6-42F9-BA5D-A7174C732671}"/>
    <cellStyle name="20% - Ênfase1 2 3 4 2 6" xfId="29888" xr:uid="{2C003D01-37AA-4551-8BBB-94319F97A5BC}"/>
    <cellStyle name="20% - Ênfase1 2 3 4 2 7" xfId="40871" xr:uid="{277C1B9B-F75F-4728-940D-3E4DBE66FB26}"/>
    <cellStyle name="20% - Ênfase1 2 3 4 2 8" xfId="42818" xr:uid="{B41D299B-6454-4541-8936-711D1B89D9F9}"/>
    <cellStyle name="20% - Ênfase1 2 3 4 2 9" xfId="44778" xr:uid="{BEC5222C-1FD9-4723-9F5D-4447CF20EA52}"/>
    <cellStyle name="20% - Ênfase1 2 3 4 3" xfId="7759" xr:uid="{108DB4AC-83E8-4538-A133-656DA9337469}"/>
    <cellStyle name="20% - Ênfase1 2 3 4 3 2" xfId="11612" xr:uid="{25DDBB5D-AAAD-4B23-888A-8B69AE8409A9}"/>
    <cellStyle name="20% - Ênfase1 2 3 4 3 2 2" xfId="33675" xr:uid="{BB82CA7E-C61D-4C5A-A8AB-B93FB57DDA90}"/>
    <cellStyle name="20% - Ênfase1 2 3 4 3 2 3" xfId="22692" xr:uid="{E4A10599-5D4F-439F-B6B4-BA1DAB83FD76}"/>
    <cellStyle name="20% - Ênfase1 2 3 4 3 3" xfId="30246" xr:uid="{E7E2641D-61F6-45CF-9745-FCA33285F24B}"/>
    <cellStyle name="20% - Ênfase1 2 3 4 3 4" xfId="19263" xr:uid="{667E7507-2A13-4C50-B086-C82749DD3BAA}"/>
    <cellStyle name="20% - Ênfase1 2 3 4 4" xfId="10616" xr:uid="{6E7DC57E-002B-4EE9-98A6-525CE7ACDD01}"/>
    <cellStyle name="20% - Ênfase1 2 3 4 4 2" xfId="32743" xr:uid="{512FBA31-B7BE-476C-A91A-6E288AE62FFB}"/>
    <cellStyle name="20% - Ênfase1 2 3 4 4 3" xfId="21760" xr:uid="{5C44224D-E3EF-49F4-ACD8-7100D33B4CF0}"/>
    <cellStyle name="20% - Ênfase1 2 3 4 5" xfId="13519" xr:uid="{11B0B2FB-D8A0-4CB3-ACF0-5CA135902C2E}"/>
    <cellStyle name="20% - Ênfase1 2 3 4 5 2" xfId="35383" xr:uid="{6D3BB86C-BEC1-4317-87CB-350907E90675}"/>
    <cellStyle name="20% - Ênfase1 2 3 4 5 3" xfId="24400" xr:uid="{E2B8CD2F-E93E-4474-A2F0-CF6B04A79CC5}"/>
    <cellStyle name="20% - Ênfase1 2 3 4 6" xfId="26350" xr:uid="{6CEA4FA8-484A-4C38-B581-2455F686B832}"/>
    <cellStyle name="20% - Ênfase1 2 3 4 6 2" xfId="37333" xr:uid="{17E0F71A-40AF-4725-BFF8-8C0CA79BBDE4}"/>
    <cellStyle name="20% - Ênfase1 2 3 4 7" xfId="28298" xr:uid="{249F3AFF-DF56-4B90-9651-DDA0815E580A}"/>
    <cellStyle name="20% - Ênfase1 2 3 4 8" xfId="39281" xr:uid="{1B9C48C3-B5E0-4A56-BA61-B5688F845981}"/>
    <cellStyle name="20% - Ênfase1 2 3 4 9" xfId="41228" xr:uid="{4FA2392E-3932-4183-BE82-8606EA906C76}"/>
    <cellStyle name="20% - Ênfase1 2 3 5" xfId="6796" xr:uid="{91134F07-9F31-4308-BE0D-3AB2F0B01ED0}"/>
    <cellStyle name="20% - Ênfase1 2 3 5 10" xfId="18341" xr:uid="{7C8BAA10-6167-428E-8166-5D14EE481888}"/>
    <cellStyle name="20% - Ênfase1 2 3 5 2" xfId="8786" xr:uid="{A8D79EC5-905A-4F5A-B3E9-569B38C7A6E9}"/>
    <cellStyle name="20% - Ênfase1 2 3 5 2 2" xfId="13230" xr:uid="{A9753D36-6A0D-4A26-86C6-BBFFACF062D5}"/>
    <cellStyle name="20% - Ênfase1 2 3 5 2 2 2" xfId="35239" xr:uid="{70477932-7487-4A3C-B6AA-145A8D503B54}"/>
    <cellStyle name="20% - Ênfase1 2 3 5 2 2 3" xfId="24256" xr:uid="{31FC68D3-9256-4546-B8E8-BA6DFD19ED25}"/>
    <cellStyle name="20% - Ênfase1 2 3 5 2 3" xfId="31273" xr:uid="{26C78340-8888-4C06-9183-1C149DC5FE94}"/>
    <cellStyle name="20% - Ênfase1 2 3 5 2 4" xfId="20290" xr:uid="{C9C25F66-83D0-40F7-B810-930AF18B5098}"/>
    <cellStyle name="20% - Ênfase1 2 3 5 3" xfId="12043" xr:uid="{FFEDEEF0-EEE7-49CF-9B1D-0E1BB186136A}"/>
    <cellStyle name="20% - Ênfase1 2 3 5 3 2" xfId="34104" xr:uid="{2E8C15BC-AA6D-4A4E-ADC2-807E72E977CB}"/>
    <cellStyle name="20% - Ênfase1 2 3 5 3 3" xfId="23121" xr:uid="{95835C54-C903-4074-9414-90FDDAFDCFEB}"/>
    <cellStyle name="20% - Ênfase1 2 3 5 4" xfId="14627" xr:uid="{82FD0BF9-83CE-420F-8F28-D7B3E81AD859}"/>
    <cellStyle name="20% - Ênfase1 2 3 5 4 2" xfId="36409" xr:uid="{58F9B282-0401-4824-BCC9-133B7FF37B42}"/>
    <cellStyle name="20% - Ênfase1 2 3 5 4 3" xfId="25426" xr:uid="{85FFE295-BF07-45FD-BD58-C1DBE6B59939}"/>
    <cellStyle name="20% - Ênfase1 2 3 5 5" xfId="27376" xr:uid="{BA84C0AA-E951-4CF4-970A-1CC11F734AC1}"/>
    <cellStyle name="20% - Ênfase1 2 3 5 5 2" xfId="38359" xr:uid="{9D8B52AE-86DF-4C49-B8D7-1C18BE9F3D8C}"/>
    <cellStyle name="20% - Ênfase1 2 3 5 6" xfId="29324" xr:uid="{E7806CB1-7B61-4200-A273-709D4E9964CF}"/>
    <cellStyle name="20% - Ênfase1 2 3 5 7" xfId="40307" xr:uid="{7BEDAA05-1F4D-41AC-92F4-E93E78D97BA8}"/>
    <cellStyle name="20% - Ênfase1 2 3 5 8" xfId="42254" xr:uid="{3B147FCB-BA82-4DB4-941A-5EE021E9B2B8}"/>
    <cellStyle name="20% - Ênfase1 2 3 5 9" xfId="44214" xr:uid="{3FAF77C1-374C-4FEB-931F-3BC933D99EB6}"/>
    <cellStyle name="20% - Ênfase1 2 3 6" xfId="7754" xr:uid="{7BE4A5E5-0070-43AD-AC18-12E26347104A}"/>
    <cellStyle name="20% - Ênfase1 2 3 6 2" xfId="12167" xr:uid="{6105C6E1-BFFB-47E4-8DD9-B2C78ACD4A00}"/>
    <cellStyle name="20% - Ênfase1 2 3 6 2 2" xfId="34228" xr:uid="{A88D8BE5-7B2D-4328-8CFF-2C4A2C2B357E}"/>
    <cellStyle name="20% - Ênfase1 2 3 6 2 3" xfId="23245" xr:uid="{9750AA8E-5AA1-4963-90E3-1510FBCA2EE7}"/>
    <cellStyle name="20% - Ênfase1 2 3 6 3" xfId="30241" xr:uid="{5D692A62-46B4-42B0-AFE0-3463A3EA2755}"/>
    <cellStyle name="20% - Ênfase1 2 3 6 4" xfId="19258" xr:uid="{CF9160FB-C748-4AB8-B841-0DBFE9D3778B}"/>
    <cellStyle name="20% - Ênfase1 2 3 7" xfId="11029" xr:uid="{6696035C-DE45-4EC8-8014-A0EAAA0F9AE1}"/>
    <cellStyle name="20% - Ênfase1 2 3 7 2" xfId="33093" xr:uid="{524F752D-3592-4D6B-A41D-8D512D84D109}"/>
    <cellStyle name="20% - Ênfase1 2 3 7 3" xfId="22110" xr:uid="{F8CC2609-BDE5-4377-A084-02DDA2BE2C7C}"/>
    <cellStyle name="20% - Ênfase1 2 3 8" xfId="9992" xr:uid="{22A72808-3154-4584-918E-98530A8F4D01}"/>
    <cellStyle name="20% - Ênfase1 2 3 8 2" xfId="32179" xr:uid="{07E65470-D7BF-4B1D-A5F9-FBACA2F1B8EA}"/>
    <cellStyle name="20% - Ênfase1 2 3 8 3" xfId="21196" xr:uid="{D883A0E1-D010-460F-A791-26653F5A20C7}"/>
    <cellStyle name="20% - Ênfase1 2 3 9" xfId="13514" xr:uid="{CE2CC6FE-A047-4C1E-8234-10637F267112}"/>
    <cellStyle name="20% - Ênfase1 2 3 9 2" xfId="35378" xr:uid="{465B13A4-073D-412F-B33D-1680868E26FC}"/>
    <cellStyle name="20% - Ênfase1 2 3 9 3" xfId="24395" xr:uid="{1EFEE1D3-2460-417A-A1DF-16CC15D950FD}"/>
    <cellStyle name="20% - Ênfase1 2 4" xfId="4883" xr:uid="{D81533B2-0179-46A6-AC18-E7874BF20DCA}"/>
    <cellStyle name="20% - Ênfase1 2 5" xfId="4884" xr:uid="{5EE67259-6D1B-4DA6-8574-0B626AB411C1}"/>
    <cellStyle name="20% - Ênfase1 2 5 10" xfId="39282" xr:uid="{46DE53FD-931E-478E-AADC-F6860DB3B71B}"/>
    <cellStyle name="20% - Ênfase1 2 5 11" xfId="41229" xr:uid="{D6176BF7-9476-4650-B451-9D836DF4EA34}"/>
    <cellStyle name="20% - Ênfase1 2 5 12" xfId="43189" xr:uid="{3BB787E6-B717-4676-B573-BA621F3160E4}"/>
    <cellStyle name="20% - Ênfase1 2 5 13" xfId="17315" xr:uid="{4EE7DF1C-CE48-4E6B-871C-5A8F7BCFC207}"/>
    <cellStyle name="20% - Ênfase1 2 5 2" xfId="4885" xr:uid="{F16E1BDD-BAA0-4AA5-9042-07D3D0BBD3FB}"/>
    <cellStyle name="20% - Ênfase1 2 5 2 10" xfId="43190" xr:uid="{7D56FCBB-B0F3-47B9-A0DB-641D7BBA9161}"/>
    <cellStyle name="20% - Ênfase1 2 5 2 11" xfId="17316" xr:uid="{962A38A8-2656-4F22-B4F0-7C03144A353C}"/>
    <cellStyle name="20% - Ênfase1 2 5 2 2" xfId="7137" xr:uid="{C3C1176C-FC20-435B-B6E1-AA92ED588931}"/>
    <cellStyle name="20% - Ênfase1 2 5 2 2 10" xfId="18679" xr:uid="{87088B63-11EC-44BB-B0E9-0A6D4B12C349}"/>
    <cellStyle name="20% - Ênfase1 2 5 2 2 2" xfId="9124" xr:uid="{4C1A6977-7A12-4748-874F-505AD55A4A68}"/>
    <cellStyle name="20% - Ênfase1 2 5 2 2 2 2" xfId="31611" xr:uid="{46D9A854-D9A6-41B4-A3AA-4E344C21BED7}"/>
    <cellStyle name="20% - Ênfase1 2 5 2 2 2 3" xfId="20628" xr:uid="{22EE1553-B2B7-4DDF-A7ED-A3B3E0DE30A8}"/>
    <cellStyle name="20% - Ênfase1 2 5 2 2 3" xfId="12519" xr:uid="{E2E33ADA-1949-47F6-8A66-FCF1F57A577C}"/>
    <cellStyle name="20% - Ênfase1 2 5 2 2 3 2" xfId="34580" xr:uid="{0AFF6E01-973C-4428-A93D-87127D7E8903}"/>
    <cellStyle name="20% - Ênfase1 2 5 2 2 3 3" xfId="23597" xr:uid="{68AE6684-C7E8-4414-B981-94C6CF7C017A}"/>
    <cellStyle name="20% - Ênfase1 2 5 2 2 4" xfId="14965" xr:uid="{F226DD1F-E0D0-46C5-8904-7E22CBA2DC31}"/>
    <cellStyle name="20% - Ênfase1 2 5 2 2 4 2" xfId="36747" xr:uid="{8A6723F6-6828-45BB-B2BC-5A63AFA432B2}"/>
    <cellStyle name="20% - Ênfase1 2 5 2 2 4 3" xfId="25764" xr:uid="{45E71300-201D-44C0-9E06-A1C9D26B54F9}"/>
    <cellStyle name="20% - Ênfase1 2 5 2 2 5" xfId="27714" xr:uid="{068334FD-F0DC-4827-AFEC-5325951C6586}"/>
    <cellStyle name="20% - Ênfase1 2 5 2 2 5 2" xfId="38697" xr:uid="{FA4DB72C-E3B1-4017-B1EE-D2B2687CD58B}"/>
    <cellStyle name="20% - Ênfase1 2 5 2 2 6" xfId="29662" xr:uid="{DF43D9B6-8D52-42B2-BD0B-5C7C3E7F195A}"/>
    <cellStyle name="20% - Ênfase1 2 5 2 2 7" xfId="40645" xr:uid="{E7937E6A-81CD-47D2-BFEF-70665623AEB3}"/>
    <cellStyle name="20% - Ênfase1 2 5 2 2 8" xfId="42592" xr:uid="{7D965164-CDBD-4F04-A2C2-EB66A2C29359}"/>
    <cellStyle name="20% - Ênfase1 2 5 2 2 9" xfId="44552" xr:uid="{7276016C-6110-4931-B698-1D6DB1BE5D75}"/>
    <cellStyle name="20% - Ênfase1 2 5 2 3" xfId="7761" xr:uid="{6B86965D-8473-425F-BF94-0E0FA299009B}"/>
    <cellStyle name="20% - Ênfase1 2 5 2 3 2" xfId="11382" xr:uid="{1E939CA5-F238-43C1-B105-CE9D60067C8E}"/>
    <cellStyle name="20% - Ênfase1 2 5 2 3 2 2" xfId="33445" xr:uid="{7FC0E377-BDFE-488D-A32A-A7CAE971C3B7}"/>
    <cellStyle name="20% - Ênfase1 2 5 2 3 2 3" xfId="22462" xr:uid="{9B5857C0-4827-4F4A-89E1-C6E064F271F9}"/>
    <cellStyle name="20% - Ênfase1 2 5 2 3 3" xfId="30248" xr:uid="{63150C32-6AD6-46C9-A66C-DB7A458AAE61}"/>
    <cellStyle name="20% - Ênfase1 2 5 2 3 4" xfId="19265" xr:uid="{0A32A75D-CA07-4198-8D73-F689718CA4AC}"/>
    <cellStyle name="20% - Ênfase1 2 5 2 4" xfId="10390" xr:uid="{6DDAD494-9987-4DA5-AA76-D3911ABF4CD1}"/>
    <cellStyle name="20% - Ênfase1 2 5 2 4 2" xfId="32517" xr:uid="{F7F2062E-EE35-43C4-9BD4-921257244C57}"/>
    <cellStyle name="20% - Ênfase1 2 5 2 4 3" xfId="21534" xr:uid="{4888C940-F66F-4D2F-B1BE-0CF46076C7B8}"/>
    <cellStyle name="20% - Ênfase1 2 5 2 5" xfId="13521" xr:uid="{DFA7ECCF-7EB5-4550-956A-BF044229F59C}"/>
    <cellStyle name="20% - Ênfase1 2 5 2 5 2" xfId="35385" xr:uid="{92F1F9D7-9A63-45F0-ADD1-D418C49BCAB6}"/>
    <cellStyle name="20% - Ênfase1 2 5 2 5 3" xfId="24402" xr:uid="{992633D1-0F40-4DC4-A442-9B2F5F6B2AF4}"/>
    <cellStyle name="20% - Ênfase1 2 5 2 6" xfId="26352" xr:uid="{B4337B51-8D0C-46DF-99EE-D8ABA3FBDF1B}"/>
    <cellStyle name="20% - Ênfase1 2 5 2 6 2" xfId="37335" xr:uid="{779D3CD4-D0AD-4A5E-9A05-C18371277F76}"/>
    <cellStyle name="20% - Ênfase1 2 5 2 7" xfId="28300" xr:uid="{B1104938-2FBF-4BB6-A162-B6B62DD28663}"/>
    <cellStyle name="20% - Ênfase1 2 5 2 8" xfId="39283" xr:uid="{0FE3914C-8121-49E7-9711-6A4B453D9B4C}"/>
    <cellStyle name="20% - Ênfase1 2 5 2 9" xfId="41230" xr:uid="{DDAC1149-F4EB-4A89-9748-975F3C34FEA5}"/>
    <cellStyle name="20% - Ênfase1 2 5 3" xfId="4886" xr:uid="{F1A199BE-9521-498C-B925-979E6D4AD83A}"/>
    <cellStyle name="20% - Ênfase1 2 5 3 10" xfId="43191" xr:uid="{5968E8F0-C688-42C5-B9E5-B47C36DD4007}"/>
    <cellStyle name="20% - Ênfase1 2 5 3 11" xfId="17317" xr:uid="{A405AEEB-3F95-4990-80B6-C54E249D0F6B}"/>
    <cellStyle name="20% - Ênfase1 2 5 3 2" xfId="7419" xr:uid="{67D7B424-D16E-440D-9D1F-D4D95BF113B8}"/>
    <cellStyle name="20% - Ênfase1 2 5 3 2 10" xfId="18961" xr:uid="{3E06C843-1FC2-49ED-AB39-256A5D4ABCBB}"/>
    <cellStyle name="20% - Ênfase1 2 5 3 2 2" xfId="9406" xr:uid="{D66AE8E5-F257-4834-9E00-7B99AEFDA77F}"/>
    <cellStyle name="20% - Ênfase1 2 5 3 2 2 2" xfId="31893" xr:uid="{F4823AA1-0F58-4A04-8EC9-C751E556E955}"/>
    <cellStyle name="20% - Ênfase1 2 5 3 2 2 3" xfId="20910" xr:uid="{23A42240-5331-45AD-AA06-24F061815453}"/>
    <cellStyle name="20% - Ênfase1 2 5 3 2 3" xfId="12805" xr:uid="{A9E472BC-8DA1-4F38-B0DA-852276D46FF1}"/>
    <cellStyle name="20% - Ênfase1 2 5 3 2 3 2" xfId="34866" xr:uid="{EC80BE93-237A-4050-AD7B-C6F652858B2D}"/>
    <cellStyle name="20% - Ênfase1 2 5 3 2 3 3" xfId="23883" xr:uid="{37DD2027-105B-4F94-98CD-BE814BADD8C1}"/>
    <cellStyle name="20% - Ênfase1 2 5 3 2 4" xfId="15247" xr:uid="{9728B0F5-FB56-4035-B767-D286BD6C72E1}"/>
    <cellStyle name="20% - Ênfase1 2 5 3 2 4 2" xfId="37029" xr:uid="{86022841-B6AB-4D37-A757-269CE95FFADB}"/>
    <cellStyle name="20% - Ênfase1 2 5 3 2 4 3" xfId="26046" xr:uid="{306272B1-8C4E-410C-80C0-745B44E1926D}"/>
    <cellStyle name="20% - Ênfase1 2 5 3 2 5" xfId="27996" xr:uid="{6A8FF7A3-D895-49ED-8394-27D3F79AC76B}"/>
    <cellStyle name="20% - Ênfase1 2 5 3 2 5 2" xfId="38979" xr:uid="{FC999713-07B7-4537-A985-18CF0AAA6D66}"/>
    <cellStyle name="20% - Ênfase1 2 5 3 2 6" xfId="29944" xr:uid="{BAC70D4A-2010-4931-9EF4-6DD0A241B217}"/>
    <cellStyle name="20% - Ênfase1 2 5 3 2 7" xfId="40927" xr:uid="{BB52FE32-861D-4C9C-8F5D-3C1A8BB66A23}"/>
    <cellStyle name="20% - Ênfase1 2 5 3 2 8" xfId="42874" xr:uid="{A903B311-9B6F-4835-A282-0AF23F3FA258}"/>
    <cellStyle name="20% - Ênfase1 2 5 3 2 9" xfId="44834" xr:uid="{F145C371-6A63-433C-B628-90E7DA6FC85B}"/>
    <cellStyle name="20% - Ênfase1 2 5 3 3" xfId="7762" xr:uid="{FEDDA78C-15B8-4F9E-B2B2-A58D4EF42D45}"/>
    <cellStyle name="20% - Ênfase1 2 5 3 3 2" xfId="11668" xr:uid="{33266ABC-5262-4A1F-9572-CCC9A8A9287C}"/>
    <cellStyle name="20% - Ênfase1 2 5 3 3 2 2" xfId="33731" xr:uid="{9D400513-12F5-4DDB-92B0-8A2BF7F8466F}"/>
    <cellStyle name="20% - Ênfase1 2 5 3 3 2 3" xfId="22748" xr:uid="{B1036FBD-09A4-48E4-A7A3-0D94255D819C}"/>
    <cellStyle name="20% - Ênfase1 2 5 3 3 3" xfId="30249" xr:uid="{0968F012-461C-4AB1-92CD-582FB2CE0DB2}"/>
    <cellStyle name="20% - Ênfase1 2 5 3 3 4" xfId="19266" xr:uid="{105C011F-6782-43E9-923E-225E62CF136C}"/>
    <cellStyle name="20% - Ênfase1 2 5 3 4" xfId="10672" xr:uid="{C1335474-3397-4A6A-A5B7-935F8FA69C05}"/>
    <cellStyle name="20% - Ênfase1 2 5 3 4 2" xfId="32799" xr:uid="{0E337FD7-36AA-4295-A031-16BD6674224A}"/>
    <cellStyle name="20% - Ênfase1 2 5 3 4 3" xfId="21816" xr:uid="{06655752-E584-440A-B298-FF9906C87979}"/>
    <cellStyle name="20% - Ênfase1 2 5 3 5" xfId="13522" xr:uid="{4FE3EF6D-A288-49FA-A5D8-A877DE0BC894}"/>
    <cellStyle name="20% - Ênfase1 2 5 3 5 2" xfId="35386" xr:uid="{73E96D40-C7DC-4047-A420-E4D18EDE734E}"/>
    <cellStyle name="20% - Ênfase1 2 5 3 5 3" xfId="24403" xr:uid="{C970A7AF-451F-4FB6-A2DD-579465D61DE0}"/>
    <cellStyle name="20% - Ênfase1 2 5 3 6" xfId="26353" xr:uid="{F3ED7A8E-2B33-4BD4-A942-A572EDC50045}"/>
    <cellStyle name="20% - Ênfase1 2 5 3 6 2" xfId="37336" xr:uid="{47AC5437-ECA7-4671-ADFE-EE683D91C41C}"/>
    <cellStyle name="20% - Ênfase1 2 5 3 7" xfId="28301" xr:uid="{4F010E4C-3244-4949-9690-61010507E1B5}"/>
    <cellStyle name="20% - Ênfase1 2 5 3 8" xfId="39284" xr:uid="{0B0C77F2-D143-4CD7-8E32-58473BBB4890}"/>
    <cellStyle name="20% - Ênfase1 2 5 3 9" xfId="41231" xr:uid="{6818D530-8705-47FE-B2BA-969028D6BA7C}"/>
    <cellStyle name="20% - Ênfase1 2 5 4" xfId="6852" xr:uid="{5B35C591-3C55-416E-88AF-9CAF8C3E0ABF}"/>
    <cellStyle name="20% - Ênfase1 2 5 4 10" xfId="18397" xr:uid="{21FBAEEA-6CA3-434E-BF27-AE78ED35D62F}"/>
    <cellStyle name="20% - Ênfase1 2 5 4 2" xfId="8842" xr:uid="{7C66DFD8-CF7D-4C49-957F-6E2EE755AB53}"/>
    <cellStyle name="20% - Ênfase1 2 5 4 2 2" xfId="31329" xr:uid="{B78B283B-CBBB-458E-BE55-5F781C8340A5}"/>
    <cellStyle name="20% - Ênfase1 2 5 4 2 3" xfId="20346" xr:uid="{CF08206F-4742-4842-88C1-E9645174E487}"/>
    <cellStyle name="20% - Ênfase1 2 5 4 3" xfId="12223" xr:uid="{5C5EDBFD-C45D-4813-9AE6-FDF4198F1D72}"/>
    <cellStyle name="20% - Ênfase1 2 5 4 3 2" xfId="34284" xr:uid="{F6AFB02A-2E3A-4DA6-B536-A278E27B413D}"/>
    <cellStyle name="20% - Ênfase1 2 5 4 3 3" xfId="23301" xr:uid="{4CBB9CBA-303D-43CF-9680-E085D74C6180}"/>
    <cellStyle name="20% - Ênfase1 2 5 4 4" xfId="14683" xr:uid="{73E79907-4678-4F7D-94AB-9B7E7F772BDA}"/>
    <cellStyle name="20% - Ênfase1 2 5 4 4 2" xfId="36465" xr:uid="{E1EC4C7D-07D1-43E8-A7A1-0820A2A88EF9}"/>
    <cellStyle name="20% - Ênfase1 2 5 4 4 3" xfId="25482" xr:uid="{5372BFD1-6EE3-438A-99E1-8574935F0EFC}"/>
    <cellStyle name="20% - Ênfase1 2 5 4 5" xfId="27432" xr:uid="{D9C8DC7E-BDC5-4281-B4BC-9E6BB3C6EF12}"/>
    <cellStyle name="20% - Ênfase1 2 5 4 5 2" xfId="38415" xr:uid="{46D68684-4F80-4EC5-9F91-DD0BB66DCB98}"/>
    <cellStyle name="20% - Ênfase1 2 5 4 6" xfId="29380" xr:uid="{0A649F34-5123-4F3F-AE9D-9219AB73AC60}"/>
    <cellStyle name="20% - Ênfase1 2 5 4 7" xfId="40363" xr:uid="{C7F29101-3F77-412B-89DF-CA608ED3FA2E}"/>
    <cellStyle name="20% - Ênfase1 2 5 4 8" xfId="42310" xr:uid="{8A5430F7-641E-4C74-BE1E-AD2B70E52A2A}"/>
    <cellStyle name="20% - Ênfase1 2 5 4 9" xfId="44270" xr:uid="{FB3D7E19-108B-46D0-8896-B63490B3C6D5}"/>
    <cellStyle name="20% - Ênfase1 2 5 5" xfId="7760" xr:uid="{8EFD63DC-A13B-49DA-8595-7BA55B8F9F97}"/>
    <cellStyle name="20% - Ênfase1 2 5 5 2" xfId="11085" xr:uid="{C7BC2912-05A2-43B6-BE32-F56AD1FA2893}"/>
    <cellStyle name="20% - Ênfase1 2 5 5 2 2" xfId="33149" xr:uid="{D9E4BE89-0941-4A7C-871C-8FF1C27FF41A}"/>
    <cellStyle name="20% - Ênfase1 2 5 5 2 3" xfId="22166" xr:uid="{03A1530D-CC75-486A-9572-720A74418893}"/>
    <cellStyle name="20% - Ênfase1 2 5 5 3" xfId="30247" xr:uid="{64858A2A-37AD-4EB6-B4B3-EA13A8DA477C}"/>
    <cellStyle name="20% - Ênfase1 2 5 5 4" xfId="19264" xr:uid="{478519CC-3920-40BA-9587-EE26B0FA6415}"/>
    <cellStyle name="20% - Ênfase1 2 5 6" xfId="10048" xr:uid="{D4DDEE79-1E04-49D0-B85D-069718094BB1}"/>
    <cellStyle name="20% - Ênfase1 2 5 6 2" xfId="32235" xr:uid="{4360C501-4533-4E9E-AE19-ABE53526DA7F}"/>
    <cellStyle name="20% - Ênfase1 2 5 6 3" xfId="21252" xr:uid="{6880651F-8FE5-4EE3-8120-ECBC151FFB5B}"/>
    <cellStyle name="20% - Ênfase1 2 5 7" xfId="13520" xr:uid="{4FAA53B9-7A0B-485B-ABEB-8CE78ADA565D}"/>
    <cellStyle name="20% - Ênfase1 2 5 7 2" xfId="35384" xr:uid="{FEBE5CAF-F7D8-4B28-BFB1-8E5CE216ED68}"/>
    <cellStyle name="20% - Ênfase1 2 5 7 3" xfId="24401" xr:uid="{99D668B4-8178-4F1D-AA64-4F7A2C30DE4C}"/>
    <cellStyle name="20% - Ênfase1 2 5 8" xfId="26351" xr:uid="{05CA8FBC-B8A9-4FAE-8415-6F3589EDFD12}"/>
    <cellStyle name="20% - Ênfase1 2 5 8 2" xfId="37334" xr:uid="{9FFF10EA-40AC-4234-A33A-2E92A6800CBB}"/>
    <cellStyle name="20% - Ênfase1 2 5 9" xfId="28299" xr:uid="{36B6A272-0615-4BC4-9F27-EA7A9403F0AB}"/>
    <cellStyle name="20% - Ênfase1 2 6" xfId="11919" xr:uid="{335095A3-7440-459B-B2A3-C3F7CA81B2A3}"/>
    <cellStyle name="20% - Ênfase1 2 6 2" xfId="13105" xr:uid="{47A68700-D0BB-4875-8293-66270CB9C780}"/>
    <cellStyle name="20% - Ênfase1 2 6 2 2" xfId="35115" xr:uid="{E4F51175-12FA-4F47-BBF6-FACC80D307A2}"/>
    <cellStyle name="20% - Ênfase1 2 6 2 3" xfId="24132" xr:uid="{CFE5AE80-0325-4DBD-BEE7-B7FDF48293DB}"/>
    <cellStyle name="20% - Ênfase1 2 6 3" xfId="33980" xr:uid="{BEB2B055-5854-4D86-9AA6-9197EB3EF23C}"/>
    <cellStyle name="20% - Ênfase1 2 6 4" xfId="22997" xr:uid="{78970C15-C1E3-49A3-B949-68E229F6C132}"/>
    <cellStyle name="20% - Ênfase1 3" xfId="4887" xr:uid="{25511A8C-F576-4241-8548-83B62B9E0AE7}"/>
    <cellStyle name="20% - Ênfase1 3 10" xfId="10987" xr:uid="{BFD95335-84A3-4281-8DCC-DD3E68ED6205}"/>
    <cellStyle name="20% - Ênfase1 3 10 2" xfId="33051" xr:uid="{8B676B1D-E08C-411D-872D-3BBD1DCC2F09}"/>
    <cellStyle name="20% - Ênfase1 3 10 3" xfId="22068" xr:uid="{58688C56-4A87-4405-A4A0-8F237B1E862C}"/>
    <cellStyle name="20% - Ênfase1 3 11" xfId="9950" xr:uid="{08516552-619A-43CC-B520-A8040C7188BA}"/>
    <cellStyle name="20% - Ênfase1 3 11 2" xfId="32137" xr:uid="{3DD51E55-6117-4781-8C87-8AC7D8F3BB84}"/>
    <cellStyle name="20% - Ênfase1 3 11 3" xfId="21154" xr:uid="{F68791D1-02C8-4034-998B-E6FDDE38F44D}"/>
    <cellStyle name="20% - Ênfase1 3 12" xfId="13523" xr:uid="{D79BD64D-D7F4-48BC-ADFD-06C0DDDDF0D1}"/>
    <cellStyle name="20% - Ênfase1 3 12 2" xfId="35387" xr:uid="{7D921F15-11D9-47D1-8086-16605F843B9D}"/>
    <cellStyle name="20% - Ênfase1 3 12 3" xfId="24404" xr:uid="{83181F0A-2E55-4BB0-9251-AB96A93BBE15}"/>
    <cellStyle name="20% - Ênfase1 3 13" xfId="26354" xr:uid="{D10D7701-EA8C-4D82-98CB-BCA9CF5878CA}"/>
    <cellStyle name="20% - Ênfase1 3 13 2" xfId="37337" xr:uid="{45717ADA-E3CD-422D-A4CD-F9AAF1E8229A}"/>
    <cellStyle name="20% - Ênfase1 3 14" xfId="28302" xr:uid="{3C9B9365-9BDE-4D31-82E3-5435D3F51F98}"/>
    <cellStyle name="20% - Ênfase1 3 15" xfId="39285" xr:uid="{AF3B5EA8-C405-474F-94BC-7C01E79C8925}"/>
    <cellStyle name="20% - Ênfase1 3 16" xfId="41232" xr:uid="{386B37C1-038C-4C0D-B959-9ED012D67BBD}"/>
    <cellStyle name="20% - Ênfase1 3 17" xfId="43192" xr:uid="{752CC058-E5C5-46D8-85F8-67BF54A60C7C}"/>
    <cellStyle name="20% - Ênfase1 3 18" xfId="17318" xr:uid="{32CBD63E-E6D2-48E5-B851-17118D06404E}"/>
    <cellStyle name="20% - Ênfase1 3 2" xfId="4888" xr:uid="{E350F971-B68C-449D-8D74-C3FF162C6422}"/>
    <cellStyle name="20% - Ênfase1 3 2 10" xfId="26355" xr:uid="{89548C87-C159-4C87-A502-59D381A878BD}"/>
    <cellStyle name="20% - Ênfase1 3 2 10 2" xfId="37338" xr:uid="{2034B6AE-6F6C-4984-9C96-877074CA9AE8}"/>
    <cellStyle name="20% - Ênfase1 3 2 11" xfId="28303" xr:uid="{9BAAB290-7AE0-4005-98EC-18F6CAC4761B}"/>
    <cellStyle name="20% - Ênfase1 3 2 12" xfId="39286" xr:uid="{2F6B4045-6F99-428E-BAC2-CBD9EF720428}"/>
    <cellStyle name="20% - Ênfase1 3 2 13" xfId="41233" xr:uid="{032ACA57-9189-4CAE-A226-07C9D57046F8}"/>
    <cellStyle name="20% - Ênfase1 3 2 14" xfId="43193" xr:uid="{318BA2DA-69F2-42C5-821F-45CF47D153E9}"/>
    <cellStyle name="20% - Ênfase1 3 2 15" xfId="17319" xr:uid="{7CAD56A7-3012-4988-8D58-E167CE314DDB}"/>
    <cellStyle name="20% - Ênfase1 3 2 2" xfId="4889" xr:uid="{7ADCC3F9-AB80-4FE2-9195-7BE83477DEBD}"/>
    <cellStyle name="20% - Ênfase1 3 2 2 10" xfId="39287" xr:uid="{D67A46BC-8645-48B2-B91F-0D374113F65D}"/>
    <cellStyle name="20% - Ênfase1 3 2 2 11" xfId="41234" xr:uid="{C398176C-23FF-4AEF-B334-7600255C3228}"/>
    <cellStyle name="20% - Ênfase1 3 2 2 12" xfId="43194" xr:uid="{02420E24-DBD0-4D0E-B74C-4CFABA575A16}"/>
    <cellStyle name="20% - Ênfase1 3 2 2 13" xfId="17320" xr:uid="{1F2ABE6C-8B63-4D24-82AF-80BF5373A5AC}"/>
    <cellStyle name="20% - Ênfase1 3 2 2 2" xfId="4890" xr:uid="{799C6B9D-08D0-4A03-A3BA-B84448ED2F5A}"/>
    <cellStyle name="20% - Ênfase1 3 2 2 2 10" xfId="43195" xr:uid="{49B3E9B6-F797-49D1-A39F-DEBBB4041EE4}"/>
    <cellStyle name="20% - Ênfase1 3 2 2 2 11" xfId="17321" xr:uid="{E6E6A703-74BF-42BE-BDB0-39163F620D3A}"/>
    <cellStyle name="20% - Ênfase1 3 2 2 2 2" xfId="7264" xr:uid="{8EED3F8C-C4D3-46BA-9EDD-05D21B29C353}"/>
    <cellStyle name="20% - Ênfase1 3 2 2 2 2 10" xfId="18806" xr:uid="{9496652E-F893-4466-885C-CC5B46E245A0}"/>
    <cellStyle name="20% - Ênfase1 3 2 2 2 2 2" xfId="9251" xr:uid="{B6E69DC9-310F-4D61-A6CB-BE90ED88F4F5}"/>
    <cellStyle name="20% - Ênfase1 3 2 2 2 2 2 2" xfId="31738" xr:uid="{F2D2C925-05A2-433F-9B63-49C7A45AFD8C}"/>
    <cellStyle name="20% - Ênfase1 3 2 2 2 2 2 3" xfId="20755" xr:uid="{CBD3D661-BCC3-422A-A1B0-F00EDA3794DA}"/>
    <cellStyle name="20% - Ênfase1 3 2 2 2 2 3" xfId="12650" xr:uid="{20D9BB88-B6C7-45EA-833B-95A051953EEF}"/>
    <cellStyle name="20% - Ênfase1 3 2 2 2 2 3 2" xfId="34711" xr:uid="{B78C421F-F5C7-48E8-99A1-89CB5DF2FD18}"/>
    <cellStyle name="20% - Ênfase1 3 2 2 2 2 3 3" xfId="23728" xr:uid="{FBE02E76-B53B-46EF-A219-6CF75CE9E926}"/>
    <cellStyle name="20% - Ênfase1 3 2 2 2 2 4" xfId="15092" xr:uid="{5E696FCC-365A-49EF-9ECC-6C49A7A30007}"/>
    <cellStyle name="20% - Ênfase1 3 2 2 2 2 4 2" xfId="36874" xr:uid="{8879254B-B13B-43FC-9D22-515F8543CB05}"/>
    <cellStyle name="20% - Ênfase1 3 2 2 2 2 4 3" xfId="25891" xr:uid="{7E5EE448-E22F-483D-8124-C78B8932C05A}"/>
    <cellStyle name="20% - Ênfase1 3 2 2 2 2 5" xfId="27841" xr:uid="{8C66E296-6DA7-40AE-84AA-EE39B39D568B}"/>
    <cellStyle name="20% - Ênfase1 3 2 2 2 2 5 2" xfId="38824" xr:uid="{70AC2F07-9BAC-4FD0-BC8A-EED2E896C82B}"/>
    <cellStyle name="20% - Ênfase1 3 2 2 2 2 6" xfId="29789" xr:uid="{0BECC26A-19DE-4C59-80BD-759BF3C9181D}"/>
    <cellStyle name="20% - Ênfase1 3 2 2 2 2 7" xfId="40772" xr:uid="{CC3315C1-219B-4417-8A0D-07F108E86064}"/>
    <cellStyle name="20% - Ênfase1 3 2 2 2 2 8" xfId="42719" xr:uid="{51B79593-7CD1-4C5C-BA36-8C9D64A7F5F1}"/>
    <cellStyle name="20% - Ênfase1 3 2 2 2 2 9" xfId="44679" xr:uid="{4E293146-D316-49A8-90F5-8193D5A794DF}"/>
    <cellStyle name="20% - Ênfase1 3 2 2 2 3" xfId="7766" xr:uid="{BBDDEE2C-0320-4411-9063-DF8B311A3C9E}"/>
    <cellStyle name="20% - Ênfase1 3 2 2 2 3 2" xfId="11513" xr:uid="{37AAE424-4E63-4CC1-BF7B-CDB0910802EF}"/>
    <cellStyle name="20% - Ênfase1 3 2 2 2 3 2 2" xfId="33576" xr:uid="{EA745A94-96C1-4882-B238-8BED1106389D}"/>
    <cellStyle name="20% - Ênfase1 3 2 2 2 3 2 3" xfId="22593" xr:uid="{1A5F9CD5-4BC8-4BB4-B963-2FEAC2A0E356}"/>
    <cellStyle name="20% - Ênfase1 3 2 2 2 3 3" xfId="30253" xr:uid="{71263A8A-ABCA-4160-8C37-80EAF9CA935D}"/>
    <cellStyle name="20% - Ênfase1 3 2 2 2 3 4" xfId="19270" xr:uid="{719A23C8-2C29-4C15-BF02-BCFBC7DD531F}"/>
    <cellStyle name="20% - Ênfase1 3 2 2 2 4" xfId="10517" xr:uid="{4911A2D2-1A6A-4258-8C2D-91B1B1D2F45A}"/>
    <cellStyle name="20% - Ênfase1 3 2 2 2 4 2" xfId="32644" xr:uid="{673D1B20-59A1-442A-8A42-996D89B1C58F}"/>
    <cellStyle name="20% - Ênfase1 3 2 2 2 4 3" xfId="21661" xr:uid="{A015B2E4-E40F-47ED-8437-A73DAC1EB6B1}"/>
    <cellStyle name="20% - Ênfase1 3 2 2 2 5" xfId="13526" xr:uid="{A5C8F996-41DB-483A-BD61-B23A2A2075C9}"/>
    <cellStyle name="20% - Ênfase1 3 2 2 2 5 2" xfId="35390" xr:uid="{5668C3C8-73F1-44F1-BD76-F0F4A61B0AF5}"/>
    <cellStyle name="20% - Ênfase1 3 2 2 2 5 3" xfId="24407" xr:uid="{DDE87702-038C-4E70-9AB4-EDA8EFE76BF5}"/>
    <cellStyle name="20% - Ênfase1 3 2 2 2 6" xfId="26357" xr:uid="{4EA4DDC6-CBB2-4568-B12B-814128B2A7DD}"/>
    <cellStyle name="20% - Ênfase1 3 2 2 2 6 2" xfId="37340" xr:uid="{108243E0-B706-47C2-8477-9516B0B9F89C}"/>
    <cellStyle name="20% - Ênfase1 3 2 2 2 7" xfId="28305" xr:uid="{BBAEA66B-C229-4C2C-934A-2442C9E13683}"/>
    <cellStyle name="20% - Ênfase1 3 2 2 2 8" xfId="39288" xr:uid="{50040694-832D-4129-AA67-962CB8D921D8}"/>
    <cellStyle name="20% - Ênfase1 3 2 2 2 9" xfId="41235" xr:uid="{49FBDEC1-AEE9-48B2-9EB0-21E7C4157736}"/>
    <cellStyle name="20% - Ênfase1 3 2 2 3" xfId="4891" xr:uid="{84F37802-0C2E-4E46-BA76-129F824B0D60}"/>
    <cellStyle name="20% - Ênfase1 3 2 2 3 10" xfId="43196" xr:uid="{ACE30CB5-FA19-4D3A-AC2E-ACBED4E9B718}"/>
    <cellStyle name="20% - Ênfase1 3 2 2 3 11" xfId="17322" xr:uid="{46C43CFF-2D10-464C-B563-18E22A8899C0}"/>
    <cellStyle name="20% - Ênfase1 3 2 2 3 2" xfId="7546" xr:uid="{82CEDFB8-D0DD-4AF9-8090-F690E429C66B}"/>
    <cellStyle name="20% - Ênfase1 3 2 2 3 2 10" xfId="19088" xr:uid="{280148CC-4E1F-4247-8AB9-1FA239EB86A4}"/>
    <cellStyle name="20% - Ênfase1 3 2 2 3 2 2" xfId="9533" xr:uid="{C9844549-2353-418F-A751-8FF81FF5AE31}"/>
    <cellStyle name="20% - Ênfase1 3 2 2 3 2 2 2" xfId="32020" xr:uid="{D267AC74-C307-419D-A7A4-6FB53782A758}"/>
    <cellStyle name="20% - Ênfase1 3 2 2 3 2 2 3" xfId="21037" xr:uid="{797FEE3A-DF6D-4B70-B0D4-B9C111C38F79}"/>
    <cellStyle name="20% - Ênfase1 3 2 2 3 2 3" xfId="12932" xr:uid="{B64B8A17-57CA-4759-BD41-FA39157F370F}"/>
    <cellStyle name="20% - Ênfase1 3 2 2 3 2 3 2" xfId="34993" xr:uid="{E557B555-D049-4CE7-8C86-8DD42DA1FE9E}"/>
    <cellStyle name="20% - Ênfase1 3 2 2 3 2 3 3" xfId="24010" xr:uid="{F602166A-3E77-49B0-A1D3-9A4C187F8021}"/>
    <cellStyle name="20% - Ênfase1 3 2 2 3 2 4" xfId="15374" xr:uid="{C7033CF1-E932-4453-A5BD-E7027869F28E}"/>
    <cellStyle name="20% - Ênfase1 3 2 2 3 2 4 2" xfId="37156" xr:uid="{1D927D15-0529-4A34-AEC0-669E3E447919}"/>
    <cellStyle name="20% - Ênfase1 3 2 2 3 2 4 3" xfId="26173" xr:uid="{DCFDF8B6-1C1C-4CF7-879A-3F0AD6626AC1}"/>
    <cellStyle name="20% - Ênfase1 3 2 2 3 2 5" xfId="28123" xr:uid="{4549C7D4-F637-4ADB-8047-3A37856C4165}"/>
    <cellStyle name="20% - Ênfase1 3 2 2 3 2 5 2" xfId="39106" xr:uid="{AC5A2568-DEB7-488B-81BF-24F7F4F17BAC}"/>
    <cellStyle name="20% - Ênfase1 3 2 2 3 2 6" xfId="30071" xr:uid="{DA3F89E4-831A-48AA-BBD2-F093D89C8748}"/>
    <cellStyle name="20% - Ênfase1 3 2 2 3 2 7" xfId="41054" xr:uid="{90100B09-08DE-48D4-8D4F-CD0EFF40EFD2}"/>
    <cellStyle name="20% - Ênfase1 3 2 2 3 2 8" xfId="43001" xr:uid="{228B8E77-70D0-4B6E-8FB2-E2D7E3D82489}"/>
    <cellStyle name="20% - Ênfase1 3 2 2 3 2 9" xfId="44961" xr:uid="{7D059002-B125-44F9-8289-AD2ECC3BC407}"/>
    <cellStyle name="20% - Ênfase1 3 2 2 3 3" xfId="7767" xr:uid="{DE5F6DD9-578A-417A-8391-8AB882F581C3}"/>
    <cellStyle name="20% - Ênfase1 3 2 2 3 3 2" xfId="11795" xr:uid="{36F2450E-1051-4CA8-88CE-45363A9A14DB}"/>
    <cellStyle name="20% - Ênfase1 3 2 2 3 3 2 2" xfId="33858" xr:uid="{ED5FD1CE-F615-46A8-B163-CA05278A5E3E}"/>
    <cellStyle name="20% - Ênfase1 3 2 2 3 3 2 3" xfId="22875" xr:uid="{E741AF8B-024C-499F-BDD8-A7C585C468BE}"/>
    <cellStyle name="20% - Ênfase1 3 2 2 3 3 3" xfId="30254" xr:uid="{39C27E03-809E-4951-B497-51866A01D013}"/>
    <cellStyle name="20% - Ênfase1 3 2 2 3 3 4" xfId="19271" xr:uid="{F95B4244-1018-4051-9CE2-304AC6481629}"/>
    <cellStyle name="20% - Ênfase1 3 2 2 3 4" xfId="10799" xr:uid="{F6CB4EBD-49F4-4B21-913B-6099D1058783}"/>
    <cellStyle name="20% - Ênfase1 3 2 2 3 4 2" xfId="32926" xr:uid="{8AA0B7F1-D32E-491E-91A4-08213AFCB0C1}"/>
    <cellStyle name="20% - Ênfase1 3 2 2 3 4 3" xfId="21943" xr:uid="{1F91B85D-AC5B-45DF-8466-3394746AA0B7}"/>
    <cellStyle name="20% - Ênfase1 3 2 2 3 5" xfId="13527" xr:uid="{02AE507B-019E-423E-AAFF-7DCA8DD49330}"/>
    <cellStyle name="20% - Ênfase1 3 2 2 3 5 2" xfId="35391" xr:uid="{B99E161B-E110-45A8-859D-B50E5B277BE3}"/>
    <cellStyle name="20% - Ênfase1 3 2 2 3 5 3" xfId="24408" xr:uid="{F5E2DD3C-B2CA-4682-9338-03F815851496}"/>
    <cellStyle name="20% - Ênfase1 3 2 2 3 6" xfId="26358" xr:uid="{9A07A954-BED3-4EB6-8E77-3614145905FD}"/>
    <cellStyle name="20% - Ênfase1 3 2 2 3 6 2" xfId="37341" xr:uid="{0BDF5C8E-AEDE-4A00-91CC-DB03C696B70B}"/>
    <cellStyle name="20% - Ênfase1 3 2 2 3 7" xfId="28306" xr:uid="{A2E5EA53-0670-4C01-BB82-6967C12D6F69}"/>
    <cellStyle name="20% - Ênfase1 3 2 2 3 8" xfId="39289" xr:uid="{D8FACB89-BABB-45B7-8439-3B1C43EEBE54}"/>
    <cellStyle name="20% - Ênfase1 3 2 2 3 9" xfId="41236" xr:uid="{772FBBCC-FC09-4736-B8CB-00D123ED37F5}"/>
    <cellStyle name="20% - Ênfase1 3 2 2 4" xfId="6980" xr:uid="{8CC79966-85CA-4E79-84E1-CBB2F3D04D08}"/>
    <cellStyle name="20% - Ênfase1 3 2 2 4 10" xfId="18524" xr:uid="{84FE673F-DBCF-4163-9F38-8285914FB4D2}"/>
    <cellStyle name="20% - Ênfase1 3 2 2 4 2" xfId="8969" xr:uid="{372E2C48-7780-4764-85D6-B17C2FA5E14B}"/>
    <cellStyle name="20% - Ênfase1 3 2 2 4 2 2" xfId="31456" xr:uid="{090773AE-5040-4B43-B184-B7A302F67789}"/>
    <cellStyle name="20% - Ênfase1 3 2 2 4 2 3" xfId="20473" xr:uid="{B913DC9E-2B35-438F-9998-BF05946F7117}"/>
    <cellStyle name="20% - Ênfase1 3 2 2 4 3" xfId="12354" xr:uid="{BA70243C-2C0C-45A0-9FAB-428CA3A500CA}"/>
    <cellStyle name="20% - Ênfase1 3 2 2 4 3 2" xfId="34415" xr:uid="{8F543A71-7580-46A8-AE3A-978ED6906D61}"/>
    <cellStyle name="20% - Ênfase1 3 2 2 4 3 3" xfId="23432" xr:uid="{521D2950-060E-469D-BB94-22EAB3D3CE9B}"/>
    <cellStyle name="20% - Ênfase1 3 2 2 4 4" xfId="14810" xr:uid="{657EDF38-1E6E-4336-9AA5-2755AFE288D1}"/>
    <cellStyle name="20% - Ênfase1 3 2 2 4 4 2" xfId="36592" xr:uid="{90942A41-F827-4905-A3FD-5BAAAEAF21F8}"/>
    <cellStyle name="20% - Ênfase1 3 2 2 4 4 3" xfId="25609" xr:uid="{37EBD458-D062-407B-B5A1-D6B2737EAEEB}"/>
    <cellStyle name="20% - Ênfase1 3 2 2 4 5" xfId="27559" xr:uid="{095F451C-1605-482F-A21D-29B605EDB12B}"/>
    <cellStyle name="20% - Ênfase1 3 2 2 4 5 2" xfId="38542" xr:uid="{4C91979A-2C69-453F-8215-97F7EC1638FC}"/>
    <cellStyle name="20% - Ênfase1 3 2 2 4 6" xfId="29507" xr:uid="{E0737655-F7C6-471B-93BC-892C4166B093}"/>
    <cellStyle name="20% - Ênfase1 3 2 2 4 7" xfId="40490" xr:uid="{DA3BAFB5-AEDF-4D06-9471-DCF6BEA7FA79}"/>
    <cellStyle name="20% - Ênfase1 3 2 2 4 8" xfId="42437" xr:uid="{61813A8F-DE0D-44FB-8DDD-39B40E7BCA4F}"/>
    <cellStyle name="20% - Ênfase1 3 2 2 4 9" xfId="44397" xr:uid="{3A1110BA-1204-49D6-A9C4-F6E2A8D70F5C}"/>
    <cellStyle name="20% - Ênfase1 3 2 2 5" xfId="7765" xr:uid="{4F6C92CA-FB65-4172-90BA-FD69E07CD76B}"/>
    <cellStyle name="20% - Ênfase1 3 2 2 5 2" xfId="11217" xr:uid="{DD5101C0-5B47-4F9A-9195-446FC6795A69}"/>
    <cellStyle name="20% - Ênfase1 3 2 2 5 2 2" xfId="33280" xr:uid="{1110C7C3-2851-451E-90E0-E0AD22C9D66D}"/>
    <cellStyle name="20% - Ênfase1 3 2 2 5 2 3" xfId="22297" xr:uid="{12A800D0-B48E-4AEE-8C4E-053149F91111}"/>
    <cellStyle name="20% - Ênfase1 3 2 2 5 3" xfId="30252" xr:uid="{BE2E6133-2083-418D-B49E-3554EA771C6E}"/>
    <cellStyle name="20% - Ênfase1 3 2 2 5 4" xfId="19269" xr:uid="{6B9CB293-3822-404A-994D-5C4B6338C8F5}"/>
    <cellStyle name="20% - Ênfase1 3 2 2 6" xfId="10235" xr:uid="{96F82845-A95E-488F-86BA-17763DDC4BB8}"/>
    <cellStyle name="20% - Ênfase1 3 2 2 6 2" xfId="32362" xr:uid="{5DC36875-8CDD-4A65-BAA1-1F42A6FB5653}"/>
    <cellStyle name="20% - Ênfase1 3 2 2 6 3" xfId="21379" xr:uid="{D0096D91-FB90-4BF0-9743-03F752BD7642}"/>
    <cellStyle name="20% - Ênfase1 3 2 2 7" xfId="13525" xr:uid="{050272E7-553D-4F68-A336-0E93566780CE}"/>
    <cellStyle name="20% - Ênfase1 3 2 2 7 2" xfId="35389" xr:uid="{24E5086C-3FC2-43D8-861A-EF8313CC3FA0}"/>
    <cellStyle name="20% - Ênfase1 3 2 2 7 3" xfId="24406" xr:uid="{3369B8E5-2EAF-4E5F-A05A-9090E89EACCE}"/>
    <cellStyle name="20% - Ênfase1 3 2 2 8" xfId="26356" xr:uid="{DB70D0A4-02FB-44E2-83A5-95F966A03B79}"/>
    <cellStyle name="20% - Ênfase1 3 2 2 8 2" xfId="37339" xr:uid="{3416A325-EF37-4F4B-AECC-EAB0344A41BA}"/>
    <cellStyle name="20% - Ênfase1 3 2 2 9" xfId="28304" xr:uid="{7302F68B-197C-4E02-BE56-57F6DCE6E77C}"/>
    <cellStyle name="20% - Ênfase1 3 2 3" xfId="4892" xr:uid="{1C4F2CDA-6C2E-4630-8E3A-9E1EDC981EE8}"/>
    <cellStyle name="20% - Ênfase1 3 2 3 10" xfId="43197" xr:uid="{7988E2ED-3015-483B-BE56-68E1A7BE37AC}"/>
    <cellStyle name="20% - Ênfase1 3 2 3 11" xfId="17323" xr:uid="{0D31C80A-754F-4EE9-966C-5AF1B19BD6F6}"/>
    <cellStyle name="20% - Ênfase1 3 2 3 2" xfId="7095" xr:uid="{EB97CF0B-3FD4-4674-B76D-6E70C885542E}"/>
    <cellStyle name="20% - Ênfase1 3 2 3 2 10" xfId="18637" xr:uid="{55D33D8B-91F2-4A7D-8A1C-950C2E70F84E}"/>
    <cellStyle name="20% - Ênfase1 3 2 3 2 2" xfId="9082" xr:uid="{4696A158-71E4-430B-888A-3FDFDB60F08E}"/>
    <cellStyle name="20% - Ênfase1 3 2 3 2 2 2" xfId="31569" xr:uid="{B2912BC2-F5C5-434A-BAFA-21E22C4F01E3}"/>
    <cellStyle name="20% - Ênfase1 3 2 3 2 2 3" xfId="20586" xr:uid="{C3B5227C-ECC7-471D-B169-D02E4BFFEC28}"/>
    <cellStyle name="20% - Ênfase1 3 2 3 2 3" xfId="12477" xr:uid="{28C5AFA4-794B-4CB4-B3E7-BAF7770989D2}"/>
    <cellStyle name="20% - Ênfase1 3 2 3 2 3 2" xfId="34538" xr:uid="{02DB5D6B-4FA1-4A13-9047-E4655B36B78E}"/>
    <cellStyle name="20% - Ênfase1 3 2 3 2 3 3" xfId="23555" xr:uid="{CE7CE868-1232-428E-8725-8973EC1AE0B7}"/>
    <cellStyle name="20% - Ênfase1 3 2 3 2 4" xfId="14923" xr:uid="{93ED5585-1937-40FC-9542-88A0349B79AD}"/>
    <cellStyle name="20% - Ênfase1 3 2 3 2 4 2" xfId="36705" xr:uid="{D126B218-C812-473B-8A0D-2A6EDAA2ED3C}"/>
    <cellStyle name="20% - Ênfase1 3 2 3 2 4 3" xfId="25722" xr:uid="{C7ED1658-1EBF-42E0-8A02-B2D4A2628A34}"/>
    <cellStyle name="20% - Ênfase1 3 2 3 2 5" xfId="27672" xr:uid="{82C24624-4811-4900-8914-5AF0940C96C7}"/>
    <cellStyle name="20% - Ênfase1 3 2 3 2 5 2" xfId="38655" xr:uid="{32B35184-0FFF-40BB-9A9D-B8CEE9718B8F}"/>
    <cellStyle name="20% - Ênfase1 3 2 3 2 6" xfId="29620" xr:uid="{C9C00B4B-2627-49F1-9821-8CAC73B770A5}"/>
    <cellStyle name="20% - Ênfase1 3 2 3 2 7" xfId="40603" xr:uid="{7809506A-DDE7-4189-8BF5-54170AEF6E80}"/>
    <cellStyle name="20% - Ênfase1 3 2 3 2 8" xfId="42550" xr:uid="{8728F88A-6816-4410-9ECF-275F684F84DF}"/>
    <cellStyle name="20% - Ênfase1 3 2 3 2 9" xfId="44510" xr:uid="{4C7718EE-A60A-4165-A607-51872AC3CEC5}"/>
    <cellStyle name="20% - Ênfase1 3 2 3 3" xfId="7768" xr:uid="{DB89EDA0-D389-48EF-80A0-38FFAD415178}"/>
    <cellStyle name="20% - Ênfase1 3 2 3 3 2" xfId="11340" xr:uid="{266CA8EA-E7EF-44F6-9E3D-C34C155A2E31}"/>
    <cellStyle name="20% - Ênfase1 3 2 3 3 2 2" xfId="33403" xr:uid="{4E08A821-946C-4C3C-A7E4-A4940B9E8CFD}"/>
    <cellStyle name="20% - Ênfase1 3 2 3 3 2 3" xfId="22420" xr:uid="{37B8D37F-DC92-42CA-864B-DE3DCDCB2240}"/>
    <cellStyle name="20% - Ênfase1 3 2 3 3 3" xfId="30255" xr:uid="{C956D5C5-A9BC-4B7F-B3E5-C22917988F5B}"/>
    <cellStyle name="20% - Ênfase1 3 2 3 3 4" xfId="19272" xr:uid="{B06FDDED-8073-474A-957A-32E7CC7D2B7B}"/>
    <cellStyle name="20% - Ênfase1 3 2 3 4" xfId="10348" xr:uid="{56B99F66-869A-4741-AAFD-63F374DEFE93}"/>
    <cellStyle name="20% - Ênfase1 3 2 3 4 2" xfId="32475" xr:uid="{F8E5E3EF-9776-46EF-9270-971F6F58D13C}"/>
    <cellStyle name="20% - Ênfase1 3 2 3 4 3" xfId="21492" xr:uid="{61359EB6-A344-46A9-8B7C-B5FD90106A31}"/>
    <cellStyle name="20% - Ênfase1 3 2 3 5" xfId="13528" xr:uid="{E66D8F18-8C10-4B77-9122-8418536305DF}"/>
    <cellStyle name="20% - Ênfase1 3 2 3 5 2" xfId="35392" xr:uid="{7A5A156A-0EF8-4BAD-800F-257C91F7D9B2}"/>
    <cellStyle name="20% - Ênfase1 3 2 3 5 3" xfId="24409" xr:uid="{7034B045-F752-47C0-A896-5B0927D37EE1}"/>
    <cellStyle name="20% - Ênfase1 3 2 3 6" xfId="26359" xr:uid="{C6FE3628-C0E4-4E4B-90A8-55AB09C63B43}"/>
    <cellStyle name="20% - Ênfase1 3 2 3 6 2" xfId="37342" xr:uid="{E8461F46-D6FB-4BE0-BAFC-FC65E9E17F2E}"/>
    <cellStyle name="20% - Ênfase1 3 2 3 7" xfId="28307" xr:uid="{138F4AC9-574E-420F-8BCE-A7F18FB1E1FA}"/>
    <cellStyle name="20% - Ênfase1 3 2 3 8" xfId="39290" xr:uid="{AB7426EA-956D-4984-A0A0-F09B5A82BB32}"/>
    <cellStyle name="20% - Ênfase1 3 2 3 9" xfId="41237" xr:uid="{70C48B26-D2E5-4906-9AF6-365CAC2CBCD6}"/>
    <cellStyle name="20% - Ênfase1 3 2 4" xfId="4893" xr:uid="{B420A20B-9D71-4163-B9CC-14A10B14B9B2}"/>
    <cellStyle name="20% - Ênfase1 3 2 4 10" xfId="43198" xr:uid="{3B8DC4AF-7D76-4F69-9B7D-A0715A4D897D}"/>
    <cellStyle name="20% - Ênfase1 3 2 4 11" xfId="17324" xr:uid="{F66B5D64-4DE1-41C3-83CE-B50B728CAB3F}"/>
    <cellStyle name="20% - Ênfase1 3 2 4 2" xfId="7377" xr:uid="{566ABEC2-1699-43CC-B899-D4157E92D67A}"/>
    <cellStyle name="20% - Ênfase1 3 2 4 2 10" xfId="18919" xr:uid="{B790311C-F4A3-4E60-AE24-7E68C494CEC8}"/>
    <cellStyle name="20% - Ênfase1 3 2 4 2 2" xfId="9364" xr:uid="{E71FC3C9-FDB7-45C5-A916-EDC08D231740}"/>
    <cellStyle name="20% - Ênfase1 3 2 4 2 2 2" xfId="31851" xr:uid="{4681C738-4144-425B-B9D8-E40A4E7E012D}"/>
    <cellStyle name="20% - Ênfase1 3 2 4 2 2 3" xfId="20868" xr:uid="{797B9DFD-8FE6-41F3-846F-0328FA99DAFE}"/>
    <cellStyle name="20% - Ênfase1 3 2 4 2 3" xfId="12763" xr:uid="{1A2D3E5C-72FF-4702-A6B9-B4AF6C952C0D}"/>
    <cellStyle name="20% - Ênfase1 3 2 4 2 3 2" xfId="34824" xr:uid="{9A39E1BE-51E4-4009-8BFA-DAEA15CA6190}"/>
    <cellStyle name="20% - Ênfase1 3 2 4 2 3 3" xfId="23841" xr:uid="{E51E2728-D3D5-421E-A0FB-37F895F22483}"/>
    <cellStyle name="20% - Ênfase1 3 2 4 2 4" xfId="15205" xr:uid="{E5776E30-1799-4097-9521-98F5E9453C92}"/>
    <cellStyle name="20% - Ênfase1 3 2 4 2 4 2" xfId="36987" xr:uid="{EDA98752-8C6B-4BC5-99FA-EF39B9A39BDB}"/>
    <cellStyle name="20% - Ênfase1 3 2 4 2 4 3" xfId="26004" xr:uid="{3EF18424-EFCD-4AF1-8E76-A1928B85BFA1}"/>
    <cellStyle name="20% - Ênfase1 3 2 4 2 5" xfId="27954" xr:uid="{BC21559D-DB35-417C-94C6-94A7111D1C52}"/>
    <cellStyle name="20% - Ênfase1 3 2 4 2 5 2" xfId="38937" xr:uid="{D2C7C99E-9717-4D0A-827F-596519BA3BBE}"/>
    <cellStyle name="20% - Ênfase1 3 2 4 2 6" xfId="29902" xr:uid="{32B46820-BD30-4BF4-86F4-00F15C17E069}"/>
    <cellStyle name="20% - Ênfase1 3 2 4 2 7" xfId="40885" xr:uid="{F88B887F-8070-437C-88FF-D25E46A29E61}"/>
    <cellStyle name="20% - Ênfase1 3 2 4 2 8" xfId="42832" xr:uid="{0FF55BBE-CECE-42AB-9966-F82D70782F43}"/>
    <cellStyle name="20% - Ênfase1 3 2 4 2 9" xfId="44792" xr:uid="{79476D3C-A8AF-4FBD-A751-3314E25EE6C6}"/>
    <cellStyle name="20% - Ênfase1 3 2 4 3" xfId="7769" xr:uid="{F2750F32-21C7-447C-A747-255E7B6F71F3}"/>
    <cellStyle name="20% - Ênfase1 3 2 4 3 2" xfId="11626" xr:uid="{12B87B41-426B-4FE5-B9B3-D3A7BD0F2F7B}"/>
    <cellStyle name="20% - Ênfase1 3 2 4 3 2 2" xfId="33689" xr:uid="{32529819-FB61-42B7-8DE8-6865EFCB5647}"/>
    <cellStyle name="20% - Ênfase1 3 2 4 3 2 3" xfId="22706" xr:uid="{1FE6FE2E-BFEB-46CA-856C-D26081175009}"/>
    <cellStyle name="20% - Ênfase1 3 2 4 3 3" xfId="30256" xr:uid="{2251A0C6-6378-4AF2-98C5-407E51E20672}"/>
    <cellStyle name="20% - Ênfase1 3 2 4 3 4" xfId="19273" xr:uid="{D10F540B-6D17-4BE9-9174-424C92B397F8}"/>
    <cellStyle name="20% - Ênfase1 3 2 4 4" xfId="10630" xr:uid="{03C31AB7-7E0E-45BC-AD3C-1F121E1C2C26}"/>
    <cellStyle name="20% - Ênfase1 3 2 4 4 2" xfId="32757" xr:uid="{81671EB4-2DB1-4842-9AD9-5C0C64B9B698}"/>
    <cellStyle name="20% - Ênfase1 3 2 4 4 3" xfId="21774" xr:uid="{117C76D1-A206-4549-AF84-063B2D601F44}"/>
    <cellStyle name="20% - Ênfase1 3 2 4 5" xfId="13529" xr:uid="{CE5D55ED-CA72-410D-B0D1-67DEF960BA1B}"/>
    <cellStyle name="20% - Ênfase1 3 2 4 5 2" xfId="35393" xr:uid="{DF71AE29-5CC5-4A22-B57E-5D80FE57FBEC}"/>
    <cellStyle name="20% - Ênfase1 3 2 4 5 3" xfId="24410" xr:uid="{F969009D-4AE6-41F6-8C5C-8A646E2370D2}"/>
    <cellStyle name="20% - Ênfase1 3 2 4 6" xfId="26360" xr:uid="{94E467E3-549B-4B5C-940D-04802624C246}"/>
    <cellStyle name="20% - Ênfase1 3 2 4 6 2" xfId="37343" xr:uid="{E067A9E1-CB07-49B4-9A79-F53CF685504E}"/>
    <cellStyle name="20% - Ênfase1 3 2 4 7" xfId="28308" xr:uid="{84F7875A-DE69-4DEC-B20A-CABCDDEC2EA9}"/>
    <cellStyle name="20% - Ênfase1 3 2 4 8" xfId="39291" xr:uid="{F478B4D7-6707-4DDB-8C5B-30E4334B7837}"/>
    <cellStyle name="20% - Ênfase1 3 2 4 9" xfId="41238" xr:uid="{AF6AC6A9-1D24-405C-9CCE-D4CE6A3F361A}"/>
    <cellStyle name="20% - Ênfase1 3 2 5" xfId="6810" xr:uid="{7852EFFA-7113-47CA-9AD8-293203C762AC}"/>
    <cellStyle name="20% - Ênfase1 3 2 5 10" xfId="18355" xr:uid="{3941ED12-5233-446F-A891-085F77AF6848}"/>
    <cellStyle name="20% - Ênfase1 3 2 5 2" xfId="8800" xr:uid="{FF2D8B4A-A448-4719-A6D5-B2418EF7A677}"/>
    <cellStyle name="20% - Ênfase1 3 2 5 2 2" xfId="13244" xr:uid="{8B0995B4-E6DE-47DE-BD77-3C1CFA934108}"/>
    <cellStyle name="20% - Ênfase1 3 2 5 2 2 2" xfId="35253" xr:uid="{19FBC97C-5EB3-433B-85A4-D9CDC897919B}"/>
    <cellStyle name="20% - Ênfase1 3 2 5 2 2 3" xfId="24270" xr:uid="{D8A415DC-C518-4CDE-B155-88E136D76060}"/>
    <cellStyle name="20% - Ênfase1 3 2 5 2 3" xfId="31287" xr:uid="{150E0633-95C1-46B0-84F0-BDB5EFACA005}"/>
    <cellStyle name="20% - Ênfase1 3 2 5 2 4" xfId="20304" xr:uid="{E25D1C47-71CA-4156-8748-D89E7AEC607D}"/>
    <cellStyle name="20% - Ênfase1 3 2 5 3" xfId="12057" xr:uid="{DFD25792-3A75-477A-84C0-B940FE5BD857}"/>
    <cellStyle name="20% - Ênfase1 3 2 5 3 2" xfId="34118" xr:uid="{08070D69-5D1A-4AD6-9E2D-91DE1F25BB60}"/>
    <cellStyle name="20% - Ênfase1 3 2 5 3 3" xfId="23135" xr:uid="{B21A3608-374C-422A-8B9A-C776A8E46C05}"/>
    <cellStyle name="20% - Ênfase1 3 2 5 4" xfId="14641" xr:uid="{674BA8D3-B63C-44FC-AC28-D05FA0A45417}"/>
    <cellStyle name="20% - Ênfase1 3 2 5 4 2" xfId="36423" xr:uid="{A6BA0AE1-759C-4C5B-AD04-F6759A2C289E}"/>
    <cellStyle name="20% - Ênfase1 3 2 5 4 3" xfId="25440" xr:uid="{209E00A2-11D3-4080-BC26-D53CFC3C5C2B}"/>
    <cellStyle name="20% - Ênfase1 3 2 5 5" xfId="27390" xr:uid="{F40195F8-C7DC-4A6D-8536-2BEA2A552013}"/>
    <cellStyle name="20% - Ênfase1 3 2 5 5 2" xfId="38373" xr:uid="{8850AE01-81FF-4A2F-8C22-AD507853F0D1}"/>
    <cellStyle name="20% - Ênfase1 3 2 5 6" xfId="29338" xr:uid="{C16EE0A0-74D3-4883-AB8E-16794A5AC4B0}"/>
    <cellStyle name="20% - Ênfase1 3 2 5 7" xfId="40321" xr:uid="{7C4B01C2-3BB2-43E9-B4E2-FB1F535CA1F8}"/>
    <cellStyle name="20% - Ênfase1 3 2 5 8" xfId="42268" xr:uid="{237A6F9F-20D1-44F5-82D6-5D41166280B8}"/>
    <cellStyle name="20% - Ênfase1 3 2 5 9" xfId="44228" xr:uid="{0D8165D5-71D5-4B5F-B28A-BDE5377E31E8}"/>
    <cellStyle name="20% - Ênfase1 3 2 6" xfId="7764" xr:uid="{C9CA3028-43E7-43A0-A732-F92CA483D9AC}"/>
    <cellStyle name="20% - Ênfase1 3 2 6 2" xfId="12181" xr:uid="{E4C4301C-A230-4A1F-A0AE-DEA4F9A1538A}"/>
    <cellStyle name="20% - Ênfase1 3 2 6 2 2" xfId="34242" xr:uid="{0B1885F2-95E2-4B03-B4A1-E9489BB7538D}"/>
    <cellStyle name="20% - Ênfase1 3 2 6 2 3" xfId="23259" xr:uid="{26577846-8BCE-4162-949F-CA8FC58FA0A6}"/>
    <cellStyle name="20% - Ênfase1 3 2 6 3" xfId="30251" xr:uid="{5CF2CBF6-2C3A-42B3-9F47-60B6F8E13FF5}"/>
    <cellStyle name="20% - Ênfase1 3 2 6 4" xfId="19268" xr:uid="{F480C126-1958-4718-AFBE-1CE1BB8C2343}"/>
    <cellStyle name="20% - Ênfase1 3 2 7" xfId="11043" xr:uid="{AAABA1FC-7C79-46F7-8A8C-617F2F2BEB83}"/>
    <cellStyle name="20% - Ênfase1 3 2 7 2" xfId="33107" xr:uid="{A3CC8646-F16E-492E-951C-2A2A620A6EED}"/>
    <cellStyle name="20% - Ênfase1 3 2 7 3" xfId="22124" xr:uid="{E14E8856-7F87-4E36-9F14-B70B0AD04635}"/>
    <cellStyle name="20% - Ênfase1 3 2 8" xfId="10006" xr:uid="{140432D4-AA4D-451A-90CD-BB2CF626C5E3}"/>
    <cellStyle name="20% - Ênfase1 3 2 8 2" xfId="32193" xr:uid="{49AC473D-6F09-4963-85F5-F4E37774A5E7}"/>
    <cellStyle name="20% - Ênfase1 3 2 8 3" xfId="21210" xr:uid="{18C5F04D-0AA1-4AD3-9370-8C656432794A}"/>
    <cellStyle name="20% - Ênfase1 3 2 9" xfId="13524" xr:uid="{6CC3BCA4-35D9-4417-8F84-350C8A7D60A3}"/>
    <cellStyle name="20% - Ênfase1 3 2 9 2" xfId="35388" xr:uid="{51F55D71-616C-4E8F-9CAC-2AAD70E0F294}"/>
    <cellStyle name="20% - Ênfase1 3 2 9 3" xfId="24405" xr:uid="{425C31C6-4862-4C06-9993-BEB9A5E1D8A5}"/>
    <cellStyle name="20% - Ênfase1 3 3" xfId="4894" xr:uid="{1B5D5009-A2B1-4BE7-89E4-24F476C87CED}"/>
    <cellStyle name="20% - Ênfase1 3 3 10" xfId="28309" xr:uid="{0406A015-0071-4A6B-80EA-8BD52111646E}"/>
    <cellStyle name="20% - Ênfase1 3 3 11" xfId="39292" xr:uid="{C6C07A99-018D-401D-9CED-947E3938F641}"/>
    <cellStyle name="20% - Ênfase1 3 3 12" xfId="41239" xr:uid="{06532DE9-5910-449A-A27D-7702124F3E8A}"/>
    <cellStyle name="20% - Ênfase1 3 3 13" xfId="43199" xr:uid="{8DE15D5B-2EA5-403D-9A4E-B83E13C4B677}"/>
    <cellStyle name="20% - Ênfase1 3 3 14" xfId="17325" xr:uid="{0FBDDF45-0631-4B06-9418-5937CEC34297}"/>
    <cellStyle name="20% - Ênfase1 3 3 2" xfId="4895" xr:uid="{4B980590-FA42-4357-8AE9-E6EB88244ABA}"/>
    <cellStyle name="20% - Ênfase1 3 3 2 10" xfId="43200" xr:uid="{0476811F-86F1-4B35-B8DC-1335BF565D45}"/>
    <cellStyle name="20% - Ênfase1 3 3 2 11" xfId="17326" xr:uid="{30C247B8-1199-4A69-81E9-9F0309FDC01C}"/>
    <cellStyle name="20% - Ênfase1 3 3 2 2" xfId="7208" xr:uid="{3B132EB2-056E-4840-9F2C-0BEE4CC63DF1}"/>
    <cellStyle name="20% - Ênfase1 3 3 2 2 10" xfId="18750" xr:uid="{1C2B81A4-D7E9-4531-AED5-3CCDF05D523F}"/>
    <cellStyle name="20% - Ênfase1 3 3 2 2 2" xfId="9195" xr:uid="{5A67EC89-30BF-4D36-8E48-218457580CF4}"/>
    <cellStyle name="20% - Ênfase1 3 3 2 2 2 2" xfId="31682" xr:uid="{1C11FA15-4287-47E1-AF37-45DCB08AFA70}"/>
    <cellStyle name="20% - Ênfase1 3 3 2 2 2 3" xfId="20699" xr:uid="{8E08028D-ADD6-43A5-B556-EBCB7FE08274}"/>
    <cellStyle name="20% - Ênfase1 3 3 2 2 3" xfId="12594" xr:uid="{849B4130-3E2D-474E-8AD3-7846F5AB580D}"/>
    <cellStyle name="20% - Ênfase1 3 3 2 2 3 2" xfId="34655" xr:uid="{3C99448D-3E9B-46A4-BFAB-70D265897DA8}"/>
    <cellStyle name="20% - Ênfase1 3 3 2 2 3 3" xfId="23672" xr:uid="{E9897FD0-BDD2-4BE2-837E-FF5EAFB60C14}"/>
    <cellStyle name="20% - Ênfase1 3 3 2 2 4" xfId="15036" xr:uid="{83E587B4-5A0F-4629-914E-B108E37ECCAD}"/>
    <cellStyle name="20% - Ênfase1 3 3 2 2 4 2" xfId="36818" xr:uid="{D6813AC0-DE05-4738-AFF5-FD4FC4FCD5CA}"/>
    <cellStyle name="20% - Ênfase1 3 3 2 2 4 3" xfId="25835" xr:uid="{43FACC85-3B7F-439F-B632-52B90638A980}"/>
    <cellStyle name="20% - Ênfase1 3 3 2 2 5" xfId="27785" xr:uid="{78C30D4D-7F30-4EFA-B19D-6CBEE33FD176}"/>
    <cellStyle name="20% - Ênfase1 3 3 2 2 5 2" xfId="38768" xr:uid="{8DF05E27-8F24-45D6-9FD3-BFE1480A4209}"/>
    <cellStyle name="20% - Ênfase1 3 3 2 2 6" xfId="29733" xr:uid="{00DBFBE6-5823-4A30-AB2F-B24D3688AEF3}"/>
    <cellStyle name="20% - Ênfase1 3 3 2 2 7" xfId="40716" xr:uid="{7DB94C06-7BC5-4A76-816E-F0E48DC46AF7}"/>
    <cellStyle name="20% - Ênfase1 3 3 2 2 8" xfId="42663" xr:uid="{F8025CAC-101D-4751-9CA7-B0911F9A8485}"/>
    <cellStyle name="20% - Ênfase1 3 3 2 2 9" xfId="44623" xr:uid="{7A48ED7D-3DAD-4328-980B-97382CFA23E8}"/>
    <cellStyle name="20% - Ênfase1 3 3 2 3" xfId="7771" xr:uid="{C2418B37-F95D-4DD2-BAD9-CC66A24EC547}"/>
    <cellStyle name="20% - Ênfase1 3 3 2 3 2" xfId="11457" xr:uid="{E1605026-9520-4A6B-81BF-9874CE3B3463}"/>
    <cellStyle name="20% - Ênfase1 3 3 2 3 2 2" xfId="33520" xr:uid="{78F39CFB-2090-4877-8FEC-BA7E06D0812D}"/>
    <cellStyle name="20% - Ênfase1 3 3 2 3 2 3" xfId="22537" xr:uid="{8A08BBB9-5EA8-4C31-8835-6493C0E4B015}"/>
    <cellStyle name="20% - Ênfase1 3 3 2 3 3" xfId="30258" xr:uid="{54A2E699-5D06-4BBB-9E81-D71DD62E1249}"/>
    <cellStyle name="20% - Ênfase1 3 3 2 3 4" xfId="19275" xr:uid="{70648D9F-FCA6-4C15-82C5-F640D1633331}"/>
    <cellStyle name="20% - Ênfase1 3 3 2 4" xfId="10461" xr:uid="{D7174F03-76EC-4CE7-AC32-E3D4F0322C54}"/>
    <cellStyle name="20% - Ênfase1 3 3 2 4 2" xfId="32588" xr:uid="{15E51A9E-9DFF-471D-856F-22C139F3014F}"/>
    <cellStyle name="20% - Ênfase1 3 3 2 4 3" xfId="21605" xr:uid="{5657C795-EA1A-4FE4-A1CB-3033A3A999F9}"/>
    <cellStyle name="20% - Ênfase1 3 3 2 5" xfId="13531" xr:uid="{2EAFC858-30D3-4F0C-9532-B89C6B778B26}"/>
    <cellStyle name="20% - Ênfase1 3 3 2 5 2" xfId="35395" xr:uid="{3C31C899-761B-45C6-ADCA-A9CD9BF0F3E4}"/>
    <cellStyle name="20% - Ênfase1 3 3 2 5 3" xfId="24412" xr:uid="{045C618D-748C-4DB4-8638-3AEAB7D8CDF1}"/>
    <cellStyle name="20% - Ênfase1 3 3 2 6" xfId="26362" xr:uid="{D8773573-0C8F-46C1-9EB0-6C714C69041F}"/>
    <cellStyle name="20% - Ênfase1 3 3 2 6 2" xfId="37345" xr:uid="{7737C633-E6C6-4D13-B837-2E27C0D76BF9}"/>
    <cellStyle name="20% - Ênfase1 3 3 2 7" xfId="28310" xr:uid="{42572FF7-05A6-49F5-B723-9611FF2185C4}"/>
    <cellStyle name="20% - Ênfase1 3 3 2 8" xfId="39293" xr:uid="{C3740880-263F-4B3D-84C1-207623E650F7}"/>
    <cellStyle name="20% - Ênfase1 3 3 2 9" xfId="41240" xr:uid="{B8143701-2717-43E3-BC10-E76BB97DB3BD}"/>
    <cellStyle name="20% - Ênfase1 3 3 3" xfId="4896" xr:uid="{31C03C36-53E8-454E-8F2C-E8C04DF2DC70}"/>
    <cellStyle name="20% - Ênfase1 3 3 3 10" xfId="43201" xr:uid="{7193EBF3-D93A-49B4-ABED-5971CF153413}"/>
    <cellStyle name="20% - Ênfase1 3 3 3 11" xfId="17327" xr:uid="{3DA90A10-A136-4CF8-8982-76E6A98F8B65}"/>
    <cellStyle name="20% - Ênfase1 3 3 3 2" xfId="7490" xr:uid="{A4FA42C6-6642-4C6D-A6F2-017C859033FF}"/>
    <cellStyle name="20% - Ênfase1 3 3 3 2 10" xfId="19032" xr:uid="{AE54C4CB-4BA7-4539-9591-342AEC7DB07B}"/>
    <cellStyle name="20% - Ênfase1 3 3 3 2 2" xfId="9477" xr:uid="{2DD7682C-B7CC-4EB4-9C36-E0A71D51D372}"/>
    <cellStyle name="20% - Ênfase1 3 3 3 2 2 2" xfId="31964" xr:uid="{DFDF9B59-5572-4E18-AF78-50F7BA4639C2}"/>
    <cellStyle name="20% - Ênfase1 3 3 3 2 2 3" xfId="20981" xr:uid="{8DFEEB5C-C999-4D95-B406-27EBB706D169}"/>
    <cellStyle name="20% - Ênfase1 3 3 3 2 3" xfId="12876" xr:uid="{E438F025-C247-4E00-8C45-B80FB222B072}"/>
    <cellStyle name="20% - Ênfase1 3 3 3 2 3 2" xfId="34937" xr:uid="{8115B412-9C99-4A86-BF8C-B66432A2A991}"/>
    <cellStyle name="20% - Ênfase1 3 3 3 2 3 3" xfId="23954" xr:uid="{3499BE4E-BB3B-4C55-BFEA-F75E6E7CE122}"/>
    <cellStyle name="20% - Ênfase1 3 3 3 2 4" xfId="15318" xr:uid="{28F7E8C4-77D4-4234-BF63-D02710347287}"/>
    <cellStyle name="20% - Ênfase1 3 3 3 2 4 2" xfId="37100" xr:uid="{9691E01F-4B16-4A0C-BAB9-D6BBA43AE880}"/>
    <cellStyle name="20% - Ênfase1 3 3 3 2 4 3" xfId="26117" xr:uid="{2367B681-B71C-4557-B007-85B5A89D4251}"/>
    <cellStyle name="20% - Ênfase1 3 3 3 2 5" xfId="28067" xr:uid="{14F56842-613F-412D-88BA-6F77BBF9DCF5}"/>
    <cellStyle name="20% - Ênfase1 3 3 3 2 5 2" xfId="39050" xr:uid="{44AF3AF1-65F7-427F-A1D1-9EEFC8A5524C}"/>
    <cellStyle name="20% - Ênfase1 3 3 3 2 6" xfId="30015" xr:uid="{D5ECC038-09B1-4574-80CB-B424665461E7}"/>
    <cellStyle name="20% - Ênfase1 3 3 3 2 7" xfId="40998" xr:uid="{847C23B6-66D6-427F-870A-424D3DFDFB6C}"/>
    <cellStyle name="20% - Ênfase1 3 3 3 2 8" xfId="42945" xr:uid="{E5FAC8EA-76DD-46F0-A3BE-6498C799D30C}"/>
    <cellStyle name="20% - Ênfase1 3 3 3 2 9" xfId="44905" xr:uid="{D4CD262B-86D1-4821-A9AF-5603362DAE60}"/>
    <cellStyle name="20% - Ênfase1 3 3 3 3" xfId="7772" xr:uid="{1F40EDDF-56DB-4D74-B3F2-68038EAEE622}"/>
    <cellStyle name="20% - Ênfase1 3 3 3 3 2" xfId="11739" xr:uid="{F25BE2C5-FC34-4324-B36F-D9279B56C96A}"/>
    <cellStyle name="20% - Ênfase1 3 3 3 3 2 2" xfId="33802" xr:uid="{1AAD338F-0131-4FC5-A918-7E9662B16E1B}"/>
    <cellStyle name="20% - Ênfase1 3 3 3 3 2 3" xfId="22819" xr:uid="{E222A3F9-DB36-4A01-88E8-EA95D1037E5B}"/>
    <cellStyle name="20% - Ênfase1 3 3 3 3 3" xfId="30259" xr:uid="{38F6FF72-C0F4-46CB-8B9F-25CC72EC0DC8}"/>
    <cellStyle name="20% - Ênfase1 3 3 3 3 4" xfId="19276" xr:uid="{B788B356-12C9-4C8D-97B1-CACC626587C5}"/>
    <cellStyle name="20% - Ênfase1 3 3 3 4" xfId="10743" xr:uid="{D8445604-D1F1-4282-A014-1587EF62193D}"/>
    <cellStyle name="20% - Ênfase1 3 3 3 4 2" xfId="32870" xr:uid="{0C372153-DC5E-4552-8662-F8A6A25E82F7}"/>
    <cellStyle name="20% - Ênfase1 3 3 3 4 3" xfId="21887" xr:uid="{2416BED3-79A3-4D63-9585-CB297FA6B7FD}"/>
    <cellStyle name="20% - Ênfase1 3 3 3 5" xfId="13532" xr:uid="{F5C5766D-EE19-41BC-AC28-47126E6422B7}"/>
    <cellStyle name="20% - Ênfase1 3 3 3 5 2" xfId="35396" xr:uid="{5078F361-20D9-43FB-9FB6-D0F09B4E7DA9}"/>
    <cellStyle name="20% - Ênfase1 3 3 3 5 3" xfId="24413" xr:uid="{513A9602-E90D-4240-978D-61337792ECEA}"/>
    <cellStyle name="20% - Ênfase1 3 3 3 6" xfId="26363" xr:uid="{E5ECBC46-0BD5-48FA-A2BA-FC46C36904F7}"/>
    <cellStyle name="20% - Ênfase1 3 3 3 6 2" xfId="37346" xr:uid="{1EF4D0AF-78C7-40ED-869F-3B49E90939E1}"/>
    <cellStyle name="20% - Ênfase1 3 3 3 7" xfId="28311" xr:uid="{727FAD12-AE0A-4CF5-9C9C-94A85312C106}"/>
    <cellStyle name="20% - Ênfase1 3 3 3 8" xfId="39294" xr:uid="{3EE9178B-B223-46A0-B567-525267B64672}"/>
    <cellStyle name="20% - Ênfase1 3 3 3 9" xfId="41241" xr:uid="{8D943AD3-413E-4C56-8C07-AB2E213B49D3}"/>
    <cellStyle name="20% - Ênfase1 3 3 4" xfId="6924" xr:uid="{6BADC69A-47B6-485F-A7CF-EFF9F9AE5109}"/>
    <cellStyle name="20% - Ênfase1 3 3 4 10" xfId="18468" xr:uid="{2D8DB058-3F24-4613-98F4-B58A2DADCDF2}"/>
    <cellStyle name="20% - Ênfase1 3 3 4 2" xfId="8913" xr:uid="{03E3B238-6BAC-4836-8675-FBA614710FD9}"/>
    <cellStyle name="20% - Ênfase1 3 3 4 2 2" xfId="13188" xr:uid="{80A9BB2E-4D21-403B-9C60-DBA8670E92D7}"/>
    <cellStyle name="20% - Ênfase1 3 3 4 2 2 2" xfId="35197" xr:uid="{770FC827-44C5-488C-B969-EC0546C0287C}"/>
    <cellStyle name="20% - Ênfase1 3 3 4 2 2 3" xfId="24214" xr:uid="{38ABD596-CA2C-424B-812A-5A6876FF6C4A}"/>
    <cellStyle name="20% - Ênfase1 3 3 4 2 3" xfId="31400" xr:uid="{990EC3C0-4F96-4968-8034-260A95FAB7AD}"/>
    <cellStyle name="20% - Ênfase1 3 3 4 2 4" xfId="20417" xr:uid="{C947CE65-F0E8-4F36-974E-2F72220BAA1C}"/>
    <cellStyle name="20% - Ênfase1 3 3 4 3" xfId="12001" xr:uid="{AC8C8CF6-B2D0-4064-A3C7-F165372CE344}"/>
    <cellStyle name="20% - Ênfase1 3 3 4 3 2" xfId="34062" xr:uid="{2626C344-194E-4E69-87DC-E4F33A873F61}"/>
    <cellStyle name="20% - Ênfase1 3 3 4 3 3" xfId="23079" xr:uid="{BD0EA579-9FED-43D0-9A41-6657BF32C269}"/>
    <cellStyle name="20% - Ênfase1 3 3 4 4" xfId="14754" xr:uid="{A783F2CC-CDD7-4B0C-943F-56EFCAA0A30D}"/>
    <cellStyle name="20% - Ênfase1 3 3 4 4 2" xfId="36536" xr:uid="{71D92486-E637-491C-B435-D9F451F1378E}"/>
    <cellStyle name="20% - Ênfase1 3 3 4 4 3" xfId="25553" xr:uid="{74408D48-6123-4F21-A5B1-FB4CF862A697}"/>
    <cellStyle name="20% - Ênfase1 3 3 4 5" xfId="27503" xr:uid="{AE851D87-F25C-46F6-B4A2-9233C23CA47D}"/>
    <cellStyle name="20% - Ênfase1 3 3 4 5 2" xfId="38486" xr:uid="{795DF794-9306-4253-9847-6F373927E150}"/>
    <cellStyle name="20% - Ênfase1 3 3 4 6" xfId="29451" xr:uid="{AEA62C56-6FEC-4F9A-9DD9-6B26607F494F}"/>
    <cellStyle name="20% - Ênfase1 3 3 4 7" xfId="40434" xr:uid="{43A5684B-329C-4311-B0E8-D4AF84AEE3F0}"/>
    <cellStyle name="20% - Ênfase1 3 3 4 8" xfId="42381" xr:uid="{3027609D-D995-4716-A058-4432A41476E7}"/>
    <cellStyle name="20% - Ênfase1 3 3 4 9" xfId="44341" xr:uid="{B91EDC0B-A875-4F39-AF49-20B6500D7C30}"/>
    <cellStyle name="20% - Ênfase1 3 3 5" xfId="7770" xr:uid="{903596F3-9E17-403D-ADF2-72B88100ED5D}"/>
    <cellStyle name="20% - Ênfase1 3 3 5 2" xfId="12298" xr:uid="{919A04F4-E2F7-4195-89DE-87D89B3FDCE6}"/>
    <cellStyle name="20% - Ênfase1 3 3 5 2 2" xfId="34359" xr:uid="{56E2452C-92F8-41C1-89ED-84D9B907E11B}"/>
    <cellStyle name="20% - Ênfase1 3 3 5 2 3" xfId="23376" xr:uid="{887E0705-9581-4DC9-8890-3EE13E752058}"/>
    <cellStyle name="20% - Ênfase1 3 3 5 3" xfId="30257" xr:uid="{4111C94B-50DC-4AC6-A477-A0AEAEDCAD58}"/>
    <cellStyle name="20% - Ênfase1 3 3 5 4" xfId="19274" xr:uid="{D950D3B2-1636-40E5-89CA-FE3501A1DDD0}"/>
    <cellStyle name="20% - Ênfase1 3 3 6" xfId="11161" xr:uid="{586D0A57-6DB6-4286-BB09-76041B498D88}"/>
    <cellStyle name="20% - Ênfase1 3 3 6 2" xfId="33224" xr:uid="{FDFE8C5A-A4EF-43E3-8FC6-94E5F021661E}"/>
    <cellStyle name="20% - Ênfase1 3 3 6 3" xfId="22241" xr:uid="{294E4608-5729-47F5-9B0D-D1145E914177}"/>
    <cellStyle name="20% - Ênfase1 3 3 7" xfId="10179" xr:uid="{757E3EC0-3185-4843-95F3-C84491EFE308}"/>
    <cellStyle name="20% - Ênfase1 3 3 7 2" xfId="32306" xr:uid="{8FDBD25A-BA7B-4AE3-A227-FD58AB9EB29C}"/>
    <cellStyle name="20% - Ênfase1 3 3 7 3" xfId="21323" xr:uid="{78C5C3BE-D46C-4F57-8DB4-4771F55BAF8C}"/>
    <cellStyle name="20% - Ênfase1 3 3 8" xfId="13530" xr:uid="{6ECDEF14-4572-496A-AD5D-F66CE5602A4B}"/>
    <cellStyle name="20% - Ênfase1 3 3 8 2" xfId="35394" xr:uid="{13F57B2D-C5AA-4AA9-82BC-65B4C8BFF6F4}"/>
    <cellStyle name="20% - Ênfase1 3 3 8 3" xfId="24411" xr:uid="{E1F41E75-22A5-4352-8B70-F7B82668E93F}"/>
    <cellStyle name="20% - Ênfase1 3 3 9" xfId="26361" xr:uid="{A04A9332-AFFD-4E4F-B4F2-DC6E691E2B59}"/>
    <cellStyle name="20% - Ênfase1 3 3 9 2" xfId="37344" xr:uid="{C7D1F49F-FF0C-4883-B3B1-4C5DB5909F88}"/>
    <cellStyle name="20% - Ênfase1 3 4" xfId="4897" xr:uid="{A28827E2-847D-439B-BB78-FECACCAC7413}"/>
    <cellStyle name="20% - Ênfase1 3 4 10" xfId="39295" xr:uid="{60FECAAB-01C1-451F-8279-64A989819C70}"/>
    <cellStyle name="20% - Ênfase1 3 4 11" xfId="41242" xr:uid="{97E0CB07-5111-4F29-A770-A722788D590C}"/>
    <cellStyle name="20% - Ênfase1 3 4 12" xfId="43202" xr:uid="{8F2A7C85-4575-4533-9A7B-8B6862F903AC}"/>
    <cellStyle name="20% - Ênfase1 3 4 13" xfId="17328" xr:uid="{1A55E125-736A-49D7-A76E-863703D1B14C}"/>
    <cellStyle name="20% - Ênfase1 3 4 2" xfId="4898" xr:uid="{43173D42-35AE-4B60-9032-E95DDD4FF390}"/>
    <cellStyle name="20% - Ênfase1 3 4 2 10" xfId="43203" xr:uid="{2625D4F4-0F68-4C64-B313-62A5545AB3FC}"/>
    <cellStyle name="20% - Ênfase1 3 4 2 11" xfId="17329" xr:uid="{58E67C76-DFF4-4293-9F2B-E0D143F0D9DE}"/>
    <cellStyle name="20% - Ênfase1 3 4 2 2" xfId="7151" xr:uid="{97FA44B7-68B0-4686-8C61-478D78B539F3}"/>
    <cellStyle name="20% - Ênfase1 3 4 2 2 10" xfId="18693" xr:uid="{D872CB60-5335-4BFC-A494-483029813266}"/>
    <cellStyle name="20% - Ênfase1 3 4 2 2 2" xfId="9138" xr:uid="{B6DF1CC7-608A-4950-9977-449826E2629F}"/>
    <cellStyle name="20% - Ênfase1 3 4 2 2 2 2" xfId="31625" xr:uid="{2AAD6EAA-9C44-4227-ABCE-F77A15EBB438}"/>
    <cellStyle name="20% - Ênfase1 3 4 2 2 2 3" xfId="20642" xr:uid="{D427E2C7-2425-4AE5-B0F1-F1A99A573EE4}"/>
    <cellStyle name="20% - Ênfase1 3 4 2 2 3" xfId="12533" xr:uid="{A8DFCAB2-4EF7-4535-8D96-7EBCD1E9AF0E}"/>
    <cellStyle name="20% - Ênfase1 3 4 2 2 3 2" xfId="34594" xr:uid="{4717CC18-AD85-48BD-AAF4-307D4DA65B50}"/>
    <cellStyle name="20% - Ênfase1 3 4 2 2 3 3" xfId="23611" xr:uid="{6F7C7B1A-E274-463A-966B-BFC61B0C508D}"/>
    <cellStyle name="20% - Ênfase1 3 4 2 2 4" xfId="14979" xr:uid="{93734139-9D91-43B2-82CD-955DA05BFA25}"/>
    <cellStyle name="20% - Ênfase1 3 4 2 2 4 2" xfId="36761" xr:uid="{3641063D-06CF-40DA-B1BB-AC0C26C58DA8}"/>
    <cellStyle name="20% - Ênfase1 3 4 2 2 4 3" xfId="25778" xr:uid="{6EB10A42-6E47-434C-95AB-DE92CE2B63E9}"/>
    <cellStyle name="20% - Ênfase1 3 4 2 2 5" xfId="27728" xr:uid="{7BA76FA0-3685-4466-A43C-47971CB72A48}"/>
    <cellStyle name="20% - Ênfase1 3 4 2 2 5 2" xfId="38711" xr:uid="{95A775C9-64DE-49EC-B956-D2078632AC49}"/>
    <cellStyle name="20% - Ênfase1 3 4 2 2 6" xfId="29676" xr:uid="{D880DC8D-2BF0-4F2F-9D5D-3472695E251C}"/>
    <cellStyle name="20% - Ênfase1 3 4 2 2 7" xfId="40659" xr:uid="{E91677F4-AF6D-4081-B325-E41D433C42E7}"/>
    <cellStyle name="20% - Ênfase1 3 4 2 2 8" xfId="42606" xr:uid="{E6CE5A7C-5042-47BB-8574-2862C0872BED}"/>
    <cellStyle name="20% - Ênfase1 3 4 2 2 9" xfId="44566" xr:uid="{38899C52-0662-4A0C-925C-1CE685436B0D}"/>
    <cellStyle name="20% - Ênfase1 3 4 2 3" xfId="7774" xr:uid="{96EEBD07-59A4-4EA6-8686-74410F500239}"/>
    <cellStyle name="20% - Ênfase1 3 4 2 3 2" xfId="11396" xr:uid="{D945F144-0AAE-4CC6-8755-101BAC4C5906}"/>
    <cellStyle name="20% - Ênfase1 3 4 2 3 2 2" xfId="33459" xr:uid="{F620EE65-2F7F-4DD3-BCB5-565019CC9347}"/>
    <cellStyle name="20% - Ênfase1 3 4 2 3 2 3" xfId="22476" xr:uid="{DC390A13-50FF-4A46-84E6-C6391854D6D8}"/>
    <cellStyle name="20% - Ênfase1 3 4 2 3 3" xfId="30261" xr:uid="{CB60BC95-A820-4207-B3F6-E1CC4387E214}"/>
    <cellStyle name="20% - Ênfase1 3 4 2 3 4" xfId="19278" xr:uid="{378F8059-8D0D-4324-9A07-46E43F5937E3}"/>
    <cellStyle name="20% - Ênfase1 3 4 2 4" xfId="10404" xr:uid="{1C187200-3C26-4300-AD64-DB2181EC3227}"/>
    <cellStyle name="20% - Ênfase1 3 4 2 4 2" xfId="32531" xr:uid="{CBE4F1E3-9293-468B-BF0B-8FA17DCBAB17}"/>
    <cellStyle name="20% - Ênfase1 3 4 2 4 3" xfId="21548" xr:uid="{9CC2B08A-CF72-4A10-883A-4A1B23A5B534}"/>
    <cellStyle name="20% - Ênfase1 3 4 2 5" xfId="13534" xr:uid="{FF161001-8D65-4F33-8A52-254C1A0F6332}"/>
    <cellStyle name="20% - Ênfase1 3 4 2 5 2" xfId="35398" xr:uid="{C15CD767-379A-4A9D-A4AA-CDAEBFE7B34D}"/>
    <cellStyle name="20% - Ênfase1 3 4 2 5 3" xfId="24415" xr:uid="{B48788C4-0970-4BD6-896D-B5AFCD2AE307}"/>
    <cellStyle name="20% - Ênfase1 3 4 2 6" xfId="26365" xr:uid="{3783DB99-A720-40FA-AC31-6C815C8C5862}"/>
    <cellStyle name="20% - Ênfase1 3 4 2 6 2" xfId="37348" xr:uid="{221A982F-C729-442F-8815-558A61292516}"/>
    <cellStyle name="20% - Ênfase1 3 4 2 7" xfId="28313" xr:uid="{20870158-C62D-4737-9B8F-50307A6378E2}"/>
    <cellStyle name="20% - Ênfase1 3 4 2 8" xfId="39296" xr:uid="{0E769694-9112-4FFD-B0BC-B991DA31F276}"/>
    <cellStyle name="20% - Ênfase1 3 4 2 9" xfId="41243" xr:uid="{774D8A39-2DD7-435D-9FC7-0C642E88576B}"/>
    <cellStyle name="20% - Ênfase1 3 4 3" xfId="4899" xr:uid="{DD388764-F5A0-4F64-8509-C3161BF46CF4}"/>
    <cellStyle name="20% - Ênfase1 3 4 3 10" xfId="43204" xr:uid="{3F4EF550-8D54-43C6-B81F-56BA3037A3B6}"/>
    <cellStyle name="20% - Ênfase1 3 4 3 11" xfId="17330" xr:uid="{D0B1A485-2919-42B1-B6EF-E0262BEB93A5}"/>
    <cellStyle name="20% - Ênfase1 3 4 3 2" xfId="7433" xr:uid="{247A235B-D543-4FEC-9079-F197A09FBD55}"/>
    <cellStyle name="20% - Ênfase1 3 4 3 2 10" xfId="18975" xr:uid="{413CA538-3BBE-4B3E-B57E-A7D46CBDAFAE}"/>
    <cellStyle name="20% - Ênfase1 3 4 3 2 2" xfId="9420" xr:uid="{2DC6CF95-EB23-416C-92AA-D439E58FD0B4}"/>
    <cellStyle name="20% - Ênfase1 3 4 3 2 2 2" xfId="31907" xr:uid="{955D8176-6CFD-4099-AAE6-F7B674FC0BA8}"/>
    <cellStyle name="20% - Ênfase1 3 4 3 2 2 3" xfId="20924" xr:uid="{C0552D00-0376-4547-9283-5846F66A71F1}"/>
    <cellStyle name="20% - Ênfase1 3 4 3 2 3" xfId="12819" xr:uid="{82591BE6-5D1A-4480-846D-8530D2DD12AB}"/>
    <cellStyle name="20% - Ênfase1 3 4 3 2 3 2" xfId="34880" xr:uid="{8E26470E-295B-4C18-9E99-79334216FD38}"/>
    <cellStyle name="20% - Ênfase1 3 4 3 2 3 3" xfId="23897" xr:uid="{95A3862A-458B-4A25-AE87-48996AF585F7}"/>
    <cellStyle name="20% - Ênfase1 3 4 3 2 4" xfId="15261" xr:uid="{55499D46-1CD2-4565-8DE1-E24B90A7725D}"/>
    <cellStyle name="20% - Ênfase1 3 4 3 2 4 2" xfId="37043" xr:uid="{205A50FE-ACC7-4CC1-91CD-4FF614E48C46}"/>
    <cellStyle name="20% - Ênfase1 3 4 3 2 4 3" xfId="26060" xr:uid="{5B49D3E3-06BE-4DB9-88DC-0029B59C0B4C}"/>
    <cellStyle name="20% - Ênfase1 3 4 3 2 5" xfId="28010" xr:uid="{9DF940E2-C0F8-43E4-AFDF-6B51AC8C8071}"/>
    <cellStyle name="20% - Ênfase1 3 4 3 2 5 2" xfId="38993" xr:uid="{852E8DA3-C6BF-4F74-87DA-FB965A620089}"/>
    <cellStyle name="20% - Ênfase1 3 4 3 2 6" xfId="29958" xr:uid="{461C5E09-E442-41D2-AA25-E3E12CB57949}"/>
    <cellStyle name="20% - Ênfase1 3 4 3 2 7" xfId="40941" xr:uid="{CA4B20B2-D5F6-4E46-8645-15EAA2D407B7}"/>
    <cellStyle name="20% - Ênfase1 3 4 3 2 8" xfId="42888" xr:uid="{66C5CA00-7C90-43F8-A2D1-1685FB85C653}"/>
    <cellStyle name="20% - Ênfase1 3 4 3 2 9" xfId="44848" xr:uid="{C2169D02-7A6E-4E55-BEED-5C8D9CF446D9}"/>
    <cellStyle name="20% - Ênfase1 3 4 3 3" xfId="7775" xr:uid="{4C7E4DB8-5E66-4341-B239-5B7A909CF51C}"/>
    <cellStyle name="20% - Ênfase1 3 4 3 3 2" xfId="11682" xr:uid="{AAEA9E6D-7E24-48DD-9513-97E6E5EC8518}"/>
    <cellStyle name="20% - Ênfase1 3 4 3 3 2 2" xfId="33745" xr:uid="{A461F9D1-3B87-4873-B0BC-6729E9C39AEE}"/>
    <cellStyle name="20% - Ênfase1 3 4 3 3 2 3" xfId="22762" xr:uid="{B0509592-2B8D-4998-A342-125DD090BAB6}"/>
    <cellStyle name="20% - Ênfase1 3 4 3 3 3" xfId="30262" xr:uid="{44A3B703-840C-43E7-A412-72CBB5AE3468}"/>
    <cellStyle name="20% - Ênfase1 3 4 3 3 4" xfId="19279" xr:uid="{50F04A09-CEA8-4D22-8553-C6946B31EC28}"/>
    <cellStyle name="20% - Ênfase1 3 4 3 4" xfId="10686" xr:uid="{F7F9C8E2-6467-4522-AA03-7AF8771A9183}"/>
    <cellStyle name="20% - Ênfase1 3 4 3 4 2" xfId="32813" xr:uid="{AFFD367F-B4B2-48EB-B920-45C8894D9FCF}"/>
    <cellStyle name="20% - Ênfase1 3 4 3 4 3" xfId="21830" xr:uid="{E3F4863D-3519-42DA-BF5B-FA169C8D13C7}"/>
    <cellStyle name="20% - Ênfase1 3 4 3 5" xfId="13535" xr:uid="{FEDEB470-158F-473A-AE88-0C33C9221D39}"/>
    <cellStyle name="20% - Ênfase1 3 4 3 5 2" xfId="35399" xr:uid="{1391F8EC-52CA-4EF3-998B-21562A8E3C31}"/>
    <cellStyle name="20% - Ênfase1 3 4 3 5 3" xfId="24416" xr:uid="{94506AF2-719E-48A7-9715-714C6D0286A8}"/>
    <cellStyle name="20% - Ênfase1 3 4 3 6" xfId="26366" xr:uid="{10D5CCB6-C90C-47CD-998C-34019A4AD2B1}"/>
    <cellStyle name="20% - Ênfase1 3 4 3 6 2" xfId="37349" xr:uid="{1F9B410A-0DC1-4F16-8B53-B60DD486043C}"/>
    <cellStyle name="20% - Ênfase1 3 4 3 7" xfId="28314" xr:uid="{EA52439A-E975-4B0B-9BAB-14D6B7F2723A}"/>
    <cellStyle name="20% - Ênfase1 3 4 3 8" xfId="39297" xr:uid="{1306FEA7-6663-4521-86D9-604692CB3D79}"/>
    <cellStyle name="20% - Ênfase1 3 4 3 9" xfId="41244" xr:uid="{0C106647-94AC-4721-915E-11201D88A6A1}"/>
    <cellStyle name="20% - Ênfase1 3 4 4" xfId="6866" xr:uid="{2B97EACF-8FF2-4AFD-A375-081FF92A37D2}"/>
    <cellStyle name="20% - Ênfase1 3 4 4 10" xfId="18411" xr:uid="{95E2BA41-7607-4A6E-A2CA-1AFC74B2B291}"/>
    <cellStyle name="20% - Ênfase1 3 4 4 2" xfId="8856" xr:uid="{6EDA184F-2D84-4CD2-AC20-45595D450DA0}"/>
    <cellStyle name="20% - Ênfase1 3 4 4 2 2" xfId="31343" xr:uid="{D3C2A871-44DC-4463-836A-25157C8BA319}"/>
    <cellStyle name="20% - Ênfase1 3 4 4 2 3" xfId="20360" xr:uid="{08A47B47-8984-49EE-B71A-A5746DAE1407}"/>
    <cellStyle name="20% - Ênfase1 3 4 4 3" xfId="12237" xr:uid="{635CD3E7-175E-4284-BFE0-7F626EA57FE3}"/>
    <cellStyle name="20% - Ênfase1 3 4 4 3 2" xfId="34298" xr:uid="{288DEFE7-0F9F-4E51-B4B6-A3B2ACDDD1AF}"/>
    <cellStyle name="20% - Ênfase1 3 4 4 3 3" xfId="23315" xr:uid="{F3B14BA2-9D39-47C5-A36C-5A7DB4144485}"/>
    <cellStyle name="20% - Ênfase1 3 4 4 4" xfId="14697" xr:uid="{A797CCCB-9BB9-45FB-8BD8-F2E0551000BB}"/>
    <cellStyle name="20% - Ênfase1 3 4 4 4 2" xfId="36479" xr:uid="{E4A099C1-C222-46DF-B340-027B44B87EB7}"/>
    <cellStyle name="20% - Ênfase1 3 4 4 4 3" xfId="25496" xr:uid="{E0C606E2-9F58-4D7E-B219-C98EE466FB78}"/>
    <cellStyle name="20% - Ênfase1 3 4 4 5" xfId="27446" xr:uid="{39BF979C-B740-4E74-86B5-C1FD6C60C53F}"/>
    <cellStyle name="20% - Ênfase1 3 4 4 5 2" xfId="38429" xr:uid="{0A62FC06-F5A8-4059-9636-7B542B9BBEE7}"/>
    <cellStyle name="20% - Ênfase1 3 4 4 6" xfId="29394" xr:uid="{45125BB4-0E04-477B-A401-B4AC641E9404}"/>
    <cellStyle name="20% - Ênfase1 3 4 4 7" xfId="40377" xr:uid="{686BB888-C0F1-4F57-A321-1DDF5B2AC216}"/>
    <cellStyle name="20% - Ênfase1 3 4 4 8" xfId="42324" xr:uid="{DF541E63-F7C0-479A-8F9F-9447C4BFB317}"/>
    <cellStyle name="20% - Ênfase1 3 4 4 9" xfId="44284" xr:uid="{6CACAA25-9E43-471C-B600-682C894EBDF5}"/>
    <cellStyle name="20% - Ênfase1 3 4 5" xfId="7773" xr:uid="{0C53298F-BFF5-416F-BF9A-0C0CEB567419}"/>
    <cellStyle name="20% - Ênfase1 3 4 5 2" xfId="11099" xr:uid="{CAD90361-00FA-48F0-8D75-516479551E3C}"/>
    <cellStyle name="20% - Ênfase1 3 4 5 2 2" xfId="33163" xr:uid="{C55B29E4-F6DB-4D63-A642-7565A5CB1DC1}"/>
    <cellStyle name="20% - Ênfase1 3 4 5 2 3" xfId="22180" xr:uid="{7318474E-A3D3-41C4-97CC-C6738FED7220}"/>
    <cellStyle name="20% - Ênfase1 3 4 5 3" xfId="30260" xr:uid="{7F29A297-8EFC-4BF3-AB94-DE03380D9438}"/>
    <cellStyle name="20% - Ênfase1 3 4 5 4" xfId="19277" xr:uid="{44F6F4F3-74CA-4EDA-8708-A4A8DCE4B75E}"/>
    <cellStyle name="20% - Ênfase1 3 4 6" xfId="10062" xr:uid="{C773C0E1-3897-4FC2-A018-D5D9A7E27271}"/>
    <cellStyle name="20% - Ênfase1 3 4 6 2" xfId="32249" xr:uid="{1A090E52-0A1E-4CA9-A563-9017D871BC9F}"/>
    <cellStyle name="20% - Ênfase1 3 4 6 3" xfId="21266" xr:uid="{8678EFA8-65F4-44AA-B236-E470D606F830}"/>
    <cellStyle name="20% - Ênfase1 3 4 7" xfId="13533" xr:uid="{1A7FBCDD-2299-4641-9781-CF8C0EFDC515}"/>
    <cellStyle name="20% - Ênfase1 3 4 7 2" xfId="35397" xr:uid="{20336117-7C45-44EB-9876-AD3CEB253AB6}"/>
    <cellStyle name="20% - Ênfase1 3 4 7 3" xfId="24414" xr:uid="{05F77C79-BE33-45E0-B32C-EC4564ABCECD}"/>
    <cellStyle name="20% - Ênfase1 3 4 8" xfId="26364" xr:uid="{BF674806-FC48-486F-A472-7597DEABC88C}"/>
    <cellStyle name="20% - Ênfase1 3 4 8 2" xfId="37347" xr:uid="{C9972289-EE39-45C5-911B-0892AA5CFEE5}"/>
    <cellStyle name="20% - Ênfase1 3 4 9" xfId="28312" xr:uid="{C67A5AB7-7E6B-4A6E-AEF8-14B64186D269}"/>
    <cellStyle name="20% - Ênfase1 3 5" xfId="4900" xr:uid="{17CB1321-3449-40DB-B94E-E98A30934546}"/>
    <cellStyle name="20% - Ênfase1 3 5 10" xfId="43205" xr:uid="{999D5986-3833-49F0-99B4-ECBA031EB0CE}"/>
    <cellStyle name="20% - Ênfase1 3 5 11" xfId="17331" xr:uid="{FE4D8271-40D0-4582-A811-AEBC865F2F15}"/>
    <cellStyle name="20% - Ênfase1 3 5 2" xfId="7039" xr:uid="{1796C8EE-C860-4452-B460-CBB039648601}"/>
    <cellStyle name="20% - Ênfase1 3 5 2 10" xfId="18581" xr:uid="{770DFD47-552E-46A3-A02F-235678294A24}"/>
    <cellStyle name="20% - Ênfase1 3 5 2 2" xfId="9026" xr:uid="{0AC99EB7-17F7-41DB-B921-907D98DBEFA0}"/>
    <cellStyle name="20% - Ênfase1 3 5 2 2 2" xfId="31513" xr:uid="{710D944C-02CC-49E2-860E-24DA983B76E0}"/>
    <cellStyle name="20% - Ênfase1 3 5 2 2 3" xfId="20530" xr:uid="{605E541B-8E58-426A-A26B-07591EF32C7A}"/>
    <cellStyle name="20% - Ênfase1 3 5 2 3" xfId="12421" xr:uid="{5C09F88C-6703-47F7-BA35-F974B0FCFA37}"/>
    <cellStyle name="20% - Ênfase1 3 5 2 3 2" xfId="34482" xr:uid="{24042AAF-F6D2-49BB-B6D3-239AA56412C3}"/>
    <cellStyle name="20% - Ênfase1 3 5 2 3 3" xfId="23499" xr:uid="{BDEFA413-64F3-477B-A500-43CF87F6ACCC}"/>
    <cellStyle name="20% - Ênfase1 3 5 2 4" xfId="14867" xr:uid="{5C40D32A-BAE2-4CC1-8102-2128F0E4E9CE}"/>
    <cellStyle name="20% - Ênfase1 3 5 2 4 2" xfId="36649" xr:uid="{53814D08-4D20-45C1-B646-70B92843FEEF}"/>
    <cellStyle name="20% - Ênfase1 3 5 2 4 3" xfId="25666" xr:uid="{D5314E5A-4249-4690-84FD-41AC5E198C76}"/>
    <cellStyle name="20% - Ênfase1 3 5 2 5" xfId="27616" xr:uid="{249DAB60-085B-418E-8EFB-FD0A14EB2008}"/>
    <cellStyle name="20% - Ênfase1 3 5 2 5 2" xfId="38599" xr:uid="{BF93D066-292D-4F58-9526-7A2AA3964586}"/>
    <cellStyle name="20% - Ênfase1 3 5 2 6" xfId="29564" xr:uid="{1C156B3B-AFDA-4571-8F1E-6884484CC271}"/>
    <cellStyle name="20% - Ênfase1 3 5 2 7" xfId="40547" xr:uid="{1E90F1DF-B43E-41CD-BD81-E775D0619773}"/>
    <cellStyle name="20% - Ênfase1 3 5 2 8" xfId="42494" xr:uid="{F4DCBEAB-258D-4112-92C9-B869A942D0C9}"/>
    <cellStyle name="20% - Ênfase1 3 5 2 9" xfId="44454" xr:uid="{ED5A2E3D-FAE2-4D31-A414-4ED94516107A}"/>
    <cellStyle name="20% - Ênfase1 3 5 3" xfId="7776" xr:uid="{BFAFC05B-98E9-4654-BB17-4D53B3EE077C}"/>
    <cellStyle name="20% - Ênfase1 3 5 3 2" xfId="11284" xr:uid="{EB8864BA-ADF0-4A1E-805C-CD5CBEB11FCB}"/>
    <cellStyle name="20% - Ênfase1 3 5 3 2 2" xfId="33347" xr:uid="{CAB3E3C0-2C83-43FB-86AC-60D9D050EE56}"/>
    <cellStyle name="20% - Ênfase1 3 5 3 2 3" xfId="22364" xr:uid="{9F476C86-54CB-43EE-8E4F-BB89ADC36384}"/>
    <cellStyle name="20% - Ênfase1 3 5 3 3" xfId="30263" xr:uid="{52617E3F-B459-4129-8A01-BAA9B5AD1DEB}"/>
    <cellStyle name="20% - Ênfase1 3 5 3 4" xfId="19280" xr:uid="{2953A4B0-D311-461B-B1DF-B50D589D8927}"/>
    <cellStyle name="20% - Ênfase1 3 5 4" xfId="10292" xr:uid="{39A7B810-E987-4179-89FB-580781C21AF7}"/>
    <cellStyle name="20% - Ênfase1 3 5 4 2" xfId="32419" xr:uid="{D323B1A3-C2D4-407E-9D9B-59F451F321AB}"/>
    <cellStyle name="20% - Ênfase1 3 5 4 3" xfId="21436" xr:uid="{B584A56C-443F-441E-8720-6C799C7CA59D}"/>
    <cellStyle name="20% - Ênfase1 3 5 5" xfId="13536" xr:uid="{660F8F7E-9A64-4012-B2EC-49D808AC321F}"/>
    <cellStyle name="20% - Ênfase1 3 5 5 2" xfId="35400" xr:uid="{CBBAF430-D6BE-4331-9CA3-B3EC7DD3ABB4}"/>
    <cellStyle name="20% - Ênfase1 3 5 5 3" xfId="24417" xr:uid="{EE523225-5C35-4EE1-8C8C-80222D1CA9EB}"/>
    <cellStyle name="20% - Ênfase1 3 5 6" xfId="26367" xr:uid="{7364F0F2-1214-42CC-84B5-6714A8916CB4}"/>
    <cellStyle name="20% - Ênfase1 3 5 6 2" xfId="37350" xr:uid="{3A18CF00-3F25-4FC3-B9B1-5DBECDEC0A2D}"/>
    <cellStyle name="20% - Ênfase1 3 5 7" xfId="28315" xr:uid="{75B8D5EB-2C76-46DD-A198-4EBE6E786B09}"/>
    <cellStyle name="20% - Ênfase1 3 5 8" xfId="39298" xr:uid="{00E3AF46-7C22-4A66-BA20-9BA1F9F9DE2A}"/>
    <cellStyle name="20% - Ênfase1 3 5 9" xfId="41245" xr:uid="{32249A15-4B59-447D-BFA7-1FDFDF326746}"/>
    <cellStyle name="20% - Ênfase1 3 6" xfId="4901" xr:uid="{2D12A9FC-86A3-454B-BA17-4F6ECBDD7995}"/>
    <cellStyle name="20% - Ênfase1 3 6 10" xfId="43206" xr:uid="{B0EFF06D-AAE4-484E-ACA5-1E0BAA976649}"/>
    <cellStyle name="20% - Ênfase1 3 6 11" xfId="17332" xr:uid="{A9D66ED2-54A9-47FF-AEBE-8861AC25CB2F}"/>
    <cellStyle name="20% - Ênfase1 3 6 2" xfId="7321" xr:uid="{5FE25805-FDD1-448A-B491-DE3793742763}"/>
    <cellStyle name="20% - Ênfase1 3 6 2 10" xfId="18863" xr:uid="{45586FB6-0F71-40AB-96EC-91C1B752EEF6}"/>
    <cellStyle name="20% - Ênfase1 3 6 2 2" xfId="9308" xr:uid="{BF5B8C43-D997-46BC-96FF-84D7A3F6F8E4}"/>
    <cellStyle name="20% - Ênfase1 3 6 2 2 2" xfId="31795" xr:uid="{38EE049C-2407-4B5E-BF82-AD7F6DBBB566}"/>
    <cellStyle name="20% - Ênfase1 3 6 2 2 3" xfId="20812" xr:uid="{56B3559D-7C60-467C-916E-4C134AD19687}"/>
    <cellStyle name="20% - Ênfase1 3 6 2 3" xfId="12707" xr:uid="{0F563688-0D87-46CE-9C70-BD71D6148E0F}"/>
    <cellStyle name="20% - Ênfase1 3 6 2 3 2" xfId="34768" xr:uid="{87277CEC-D364-4B2D-BE14-93B5961A538B}"/>
    <cellStyle name="20% - Ênfase1 3 6 2 3 3" xfId="23785" xr:uid="{F8E67140-6FD4-466C-A086-84368BFFB6CB}"/>
    <cellStyle name="20% - Ênfase1 3 6 2 4" xfId="15149" xr:uid="{AC0048D6-4CC4-4A57-8F96-24E757DA3C3A}"/>
    <cellStyle name="20% - Ênfase1 3 6 2 4 2" xfId="36931" xr:uid="{3D26044A-5D81-4652-AC9D-6A0BCFDDB9A5}"/>
    <cellStyle name="20% - Ênfase1 3 6 2 4 3" xfId="25948" xr:uid="{73F86CC1-2BAA-4716-87EC-9A3D2C318CAF}"/>
    <cellStyle name="20% - Ênfase1 3 6 2 5" xfId="27898" xr:uid="{691F0628-EC10-481B-A4BB-5F07AE21FAA2}"/>
    <cellStyle name="20% - Ênfase1 3 6 2 5 2" xfId="38881" xr:uid="{8582E4E9-0967-4700-9C57-D8D77E84EF9D}"/>
    <cellStyle name="20% - Ênfase1 3 6 2 6" xfId="29846" xr:uid="{2527EC30-99B3-48CA-A4F6-3FEB7AE3D6AC}"/>
    <cellStyle name="20% - Ênfase1 3 6 2 7" xfId="40829" xr:uid="{13ED32DA-EBE8-410D-AF2D-368EA41CD260}"/>
    <cellStyle name="20% - Ênfase1 3 6 2 8" xfId="42776" xr:uid="{6E398EBF-22BC-4F48-89A4-0EE8F2333C9F}"/>
    <cellStyle name="20% - Ênfase1 3 6 2 9" xfId="44736" xr:uid="{0CEE3849-AA03-4E89-84E6-1F103C9DE636}"/>
    <cellStyle name="20% - Ênfase1 3 6 3" xfId="7777" xr:uid="{F4808C8F-1B93-46F7-9387-9E09AB744080}"/>
    <cellStyle name="20% - Ênfase1 3 6 3 2" xfId="11570" xr:uid="{BEC8664F-B741-4B86-9D6A-EADA2A688B2D}"/>
    <cellStyle name="20% - Ênfase1 3 6 3 2 2" xfId="33633" xr:uid="{7D35DEA6-91BA-41C9-A438-47758214803F}"/>
    <cellStyle name="20% - Ênfase1 3 6 3 2 3" xfId="22650" xr:uid="{C9C48B56-B0D6-4D59-976B-D2B1329C4175}"/>
    <cellStyle name="20% - Ênfase1 3 6 3 3" xfId="30264" xr:uid="{902CA0D4-86D1-401A-B12B-44FE4A7AE6C1}"/>
    <cellStyle name="20% - Ênfase1 3 6 3 4" xfId="19281" xr:uid="{3B9C5E10-06D6-486E-8711-156FE7B5839C}"/>
    <cellStyle name="20% - Ênfase1 3 6 4" xfId="10574" xr:uid="{D215D9B0-95A6-4DAB-B9DD-99582A237D5E}"/>
    <cellStyle name="20% - Ênfase1 3 6 4 2" xfId="32701" xr:uid="{F5F31C9B-55FF-4921-9B12-DC462E3D5D96}"/>
    <cellStyle name="20% - Ênfase1 3 6 4 3" xfId="21718" xr:uid="{FE56C0C7-5284-4DC9-A5F1-B3BF08AB7A2F}"/>
    <cellStyle name="20% - Ênfase1 3 6 5" xfId="13537" xr:uid="{9EDBDD65-02C9-4D74-BF02-864A8EFAF288}"/>
    <cellStyle name="20% - Ênfase1 3 6 5 2" xfId="35401" xr:uid="{BB2479E6-C0EB-4812-919E-F25F1A938877}"/>
    <cellStyle name="20% - Ênfase1 3 6 5 3" xfId="24418" xr:uid="{19FEFCFD-4DBF-4B2F-AA52-9F7AB3AECADF}"/>
    <cellStyle name="20% - Ênfase1 3 6 6" xfId="26368" xr:uid="{A7834327-4D5D-43B3-BF2C-0798888BA597}"/>
    <cellStyle name="20% - Ênfase1 3 6 6 2" xfId="37351" xr:uid="{D19941CF-4D5D-4497-AA3A-1040E83BF2CB}"/>
    <cellStyle name="20% - Ênfase1 3 6 7" xfId="28316" xr:uid="{FBD7D691-ED43-4CAC-AAFE-9D05EE33D466}"/>
    <cellStyle name="20% - Ênfase1 3 6 8" xfId="39299" xr:uid="{0C056B43-4495-4008-8AF6-93074C2D6FE4}"/>
    <cellStyle name="20% - Ênfase1 3 6 9" xfId="41246" xr:uid="{A6C3AB75-B6FA-4795-87BB-0354E868E9E9}"/>
    <cellStyle name="20% - Ênfase1 3 7" xfId="4902" xr:uid="{D2EB17B3-9663-42E8-AB40-9562A286DB66}"/>
    <cellStyle name="20% - Ênfase1 3 7 10" xfId="43207" xr:uid="{23435D69-6D37-4D13-BAA3-F9264E927E6A}"/>
    <cellStyle name="20% - Ênfase1 3 7 11" xfId="17333" xr:uid="{42530457-263C-4ABD-A210-AE79A695A620}"/>
    <cellStyle name="20% - Ênfase1 3 7 2" xfId="7603" xr:uid="{A6A249E0-A383-4D0F-A6E2-E71F83C372DD}"/>
    <cellStyle name="20% - Ênfase1 3 7 2 10" xfId="19145" xr:uid="{EBE26B0D-A20C-4DD8-801F-0DCF8D51A6A6}"/>
    <cellStyle name="20% - Ênfase1 3 7 2 2" xfId="9590" xr:uid="{1F917EBD-08A9-48FE-BF88-EE7BA54D8458}"/>
    <cellStyle name="20% - Ênfase1 3 7 2 2 2" xfId="32077" xr:uid="{6E66D059-175B-4093-B73F-330CFF7C2871}"/>
    <cellStyle name="20% - Ênfase1 3 7 2 2 3" xfId="21094" xr:uid="{54CF5C8D-A96E-40D4-98F0-5E62B4EEC998}"/>
    <cellStyle name="20% - Ênfase1 3 7 2 3" xfId="12989" xr:uid="{999142D9-C821-41CF-A58F-36495ABA0887}"/>
    <cellStyle name="20% - Ênfase1 3 7 2 3 2" xfId="35050" xr:uid="{A64D937F-07A8-49EE-B391-77EB93C7F075}"/>
    <cellStyle name="20% - Ênfase1 3 7 2 3 3" xfId="24067" xr:uid="{C4FD3469-95C7-4237-A63C-20D6D644F60A}"/>
    <cellStyle name="20% - Ênfase1 3 7 2 4" xfId="15431" xr:uid="{C8F63DC4-ABBD-44E1-B00C-7938BB07576A}"/>
    <cellStyle name="20% - Ênfase1 3 7 2 4 2" xfId="37213" xr:uid="{07B96E0E-7C41-48C4-95BB-48ED234214C1}"/>
    <cellStyle name="20% - Ênfase1 3 7 2 4 3" xfId="26230" xr:uid="{3660AE2F-4285-4439-913D-12AFE53DD539}"/>
    <cellStyle name="20% - Ênfase1 3 7 2 5" xfId="28180" xr:uid="{A9F849F0-CB4F-4469-828D-F5288C72A62E}"/>
    <cellStyle name="20% - Ênfase1 3 7 2 5 2" xfId="39163" xr:uid="{2212C63D-0458-4281-83D8-FB2D6B20F724}"/>
    <cellStyle name="20% - Ênfase1 3 7 2 6" xfId="30128" xr:uid="{BFE2CEA6-2852-46DB-A064-E81D39FEBC61}"/>
    <cellStyle name="20% - Ênfase1 3 7 2 7" xfId="41111" xr:uid="{2C05F499-7E9B-4944-A37F-968ABD84574B}"/>
    <cellStyle name="20% - Ênfase1 3 7 2 8" xfId="43058" xr:uid="{530CB8F2-3AC3-48A7-96D5-7BB9F10DBFD0}"/>
    <cellStyle name="20% - Ênfase1 3 7 2 9" xfId="45018" xr:uid="{0E778577-6D71-4D09-B40D-602356522B8C}"/>
    <cellStyle name="20% - Ênfase1 3 7 3" xfId="7778" xr:uid="{419D559F-80D5-4DF3-9915-1F245DAEFCA6}"/>
    <cellStyle name="20% - Ênfase1 3 7 3 2" xfId="11852" xr:uid="{3532EFAD-6A07-4F4A-9F30-340F68032FD6}"/>
    <cellStyle name="20% - Ênfase1 3 7 3 2 2" xfId="33915" xr:uid="{85EB0475-0799-4909-89E6-B451C3898DC1}"/>
    <cellStyle name="20% - Ênfase1 3 7 3 2 3" xfId="22932" xr:uid="{8B89EEAC-21EB-4DCC-91D5-6E9E0B5F5EE0}"/>
    <cellStyle name="20% - Ênfase1 3 7 3 3" xfId="30265" xr:uid="{13D9D553-DB14-4BA9-8E43-A4B65870F4E8}"/>
    <cellStyle name="20% - Ênfase1 3 7 3 4" xfId="19282" xr:uid="{5B1F0FD4-9F13-4632-B26A-31D4CEC837FE}"/>
    <cellStyle name="20% - Ênfase1 3 7 4" xfId="10856" xr:uid="{4392AB04-19FD-449A-A7DB-39C9018388DB}"/>
    <cellStyle name="20% - Ênfase1 3 7 4 2" xfId="32983" xr:uid="{B8C09228-A734-4595-B804-DFF47DBCDC01}"/>
    <cellStyle name="20% - Ênfase1 3 7 4 3" xfId="22000" xr:uid="{2F899112-B371-48FB-866A-313C30198568}"/>
    <cellStyle name="20% - Ênfase1 3 7 5" xfId="13538" xr:uid="{50AC3C65-8ACF-4B1D-A2D4-E30F77382884}"/>
    <cellStyle name="20% - Ênfase1 3 7 5 2" xfId="35402" xr:uid="{A068C853-29C2-4DA7-B4D2-3EC13085F4A4}"/>
    <cellStyle name="20% - Ênfase1 3 7 5 3" xfId="24419" xr:uid="{E2DCFCF2-EC97-4431-8F1A-D00807A6317E}"/>
    <cellStyle name="20% - Ênfase1 3 7 6" xfId="26369" xr:uid="{7667F30E-22B6-4C57-8079-3B7769E54F96}"/>
    <cellStyle name="20% - Ênfase1 3 7 6 2" xfId="37352" xr:uid="{3E8AD843-EB30-4132-BD31-82D6E22CF4B3}"/>
    <cellStyle name="20% - Ênfase1 3 7 7" xfId="28317" xr:uid="{E8CE6112-0EC2-46CC-9859-B281BD242398}"/>
    <cellStyle name="20% - Ênfase1 3 7 8" xfId="39300" xr:uid="{DA9D97C8-66F7-426D-83A4-328596D17010}"/>
    <cellStyle name="20% - Ênfase1 3 7 9" xfId="41247" xr:uid="{2B84D6EF-D144-4020-81A8-CD527225E32C}"/>
    <cellStyle name="20% - Ênfase1 3 8" xfId="6754" xr:uid="{79BB6D61-53F9-4FA4-9297-6F7126E0D124}"/>
    <cellStyle name="20% - Ênfase1 3 8 10" xfId="18299" xr:uid="{8192DD22-089C-4AD3-9A4C-0D9B37C47B98}"/>
    <cellStyle name="20% - Ênfase1 3 8 2" xfId="8744" xr:uid="{CC2854C3-273E-406B-AC79-E20C6BBC73C0}"/>
    <cellStyle name="20% - Ênfase1 3 8 2 2" xfId="13120" xr:uid="{552FFFBB-1D17-4C46-911D-16F35135CCBE}"/>
    <cellStyle name="20% - Ênfase1 3 8 2 2 2" xfId="35130" xr:uid="{34CDA652-63EE-44DF-A05A-AA84C807B38F}"/>
    <cellStyle name="20% - Ênfase1 3 8 2 2 3" xfId="24147" xr:uid="{5D83A93D-2DBB-489D-8B6C-A36B0AF5643E}"/>
    <cellStyle name="20% - Ênfase1 3 8 2 3" xfId="31231" xr:uid="{B1FF3670-31D8-4F39-A5F6-E6D0B3C583C3}"/>
    <cellStyle name="20% - Ênfase1 3 8 2 4" xfId="20248" xr:uid="{3ECAE252-F4AD-4D3F-AE52-3372FA418133}"/>
    <cellStyle name="20% - Ênfase1 3 8 3" xfId="11934" xr:uid="{E3C4A5B7-79F3-4851-AE22-57C05B95DC3C}"/>
    <cellStyle name="20% - Ênfase1 3 8 3 2" xfId="33995" xr:uid="{6B103782-7BA3-4C43-9A99-9706EC7F185A}"/>
    <cellStyle name="20% - Ênfase1 3 8 3 3" xfId="23012" xr:uid="{0A5F1804-899E-4259-8251-F2CDF73E2B03}"/>
    <cellStyle name="20% - Ênfase1 3 8 4" xfId="14585" xr:uid="{33578B28-573B-42FB-B743-DD3F08B49CA3}"/>
    <cellStyle name="20% - Ênfase1 3 8 4 2" xfId="36367" xr:uid="{96FC15AE-B7C6-406E-B9EB-F40CA24153E4}"/>
    <cellStyle name="20% - Ênfase1 3 8 4 3" xfId="25384" xr:uid="{67739F96-C8A7-4AC0-9A10-82A8A90742EF}"/>
    <cellStyle name="20% - Ênfase1 3 8 5" xfId="27334" xr:uid="{1A760A45-F0DC-4A8C-83EB-C957BEA18814}"/>
    <cellStyle name="20% - Ênfase1 3 8 5 2" xfId="38317" xr:uid="{9B2F5359-049E-409C-8C91-CE5AFCC70DA2}"/>
    <cellStyle name="20% - Ênfase1 3 8 6" xfId="29282" xr:uid="{958F7749-B843-43F4-96B4-A4D2697AB77A}"/>
    <cellStyle name="20% - Ênfase1 3 8 7" xfId="40265" xr:uid="{2789EBBD-CE28-495C-B55D-AF37601B429E}"/>
    <cellStyle name="20% - Ênfase1 3 8 8" xfId="42212" xr:uid="{8CA4D065-3C0B-4830-975C-67E8C830F618}"/>
    <cellStyle name="20% - Ênfase1 3 8 9" xfId="44172" xr:uid="{950FFB22-F24E-4182-BC44-68EB3CF10B47}"/>
    <cellStyle name="20% - Ênfase1 3 9" xfId="7763" xr:uid="{7776EB71-476B-419A-8B77-7BF5CC6A8660}"/>
    <cellStyle name="20% - Ênfase1 3 9 2" xfId="12125" xr:uid="{F2739366-7069-4E8C-8538-4DF5D4389AC3}"/>
    <cellStyle name="20% - Ênfase1 3 9 2 2" xfId="34186" xr:uid="{E1233772-36E7-49B5-A5B9-D8F994E3ECB0}"/>
    <cellStyle name="20% - Ênfase1 3 9 2 3" xfId="23203" xr:uid="{B4138BA2-1EED-42F6-B8E6-C7B7EE9FA01B}"/>
    <cellStyle name="20% - Ênfase1 3 9 3" xfId="30250" xr:uid="{15EC821C-8F77-46C4-8EAC-BF89B4BE9C87}"/>
    <cellStyle name="20% - Ênfase1 3 9 4" xfId="19267" xr:uid="{42F941F2-3CAD-44A2-ACBE-97988B408833}"/>
    <cellStyle name="20% - Ênfase1 4" xfId="4903" xr:uid="{EEC31E74-AB90-43DF-A6F2-0656118B524D}"/>
    <cellStyle name="20% - Ênfase1 4 10" xfId="11001" xr:uid="{2FE32365-FD6A-427B-9F73-A4458D3FC954}"/>
    <cellStyle name="20% - Ênfase1 4 10 2" xfId="33065" xr:uid="{79E42816-5AF4-409D-B005-E595FC20BC55}"/>
    <cellStyle name="20% - Ênfase1 4 10 3" xfId="22082" xr:uid="{97A3C0A7-7B5C-410B-9577-54B019662A27}"/>
    <cellStyle name="20% - Ênfase1 4 11" xfId="9964" xr:uid="{430E5FCF-0A23-4AED-80CD-433FEFAFF87F}"/>
    <cellStyle name="20% - Ênfase1 4 11 2" xfId="32151" xr:uid="{F93D6A38-5862-497A-A8D1-8A3B11612963}"/>
    <cellStyle name="20% - Ênfase1 4 11 3" xfId="21168" xr:uid="{3203ABB3-4A0F-4B13-9855-23ED63CBF2D0}"/>
    <cellStyle name="20% - Ênfase1 4 12" xfId="13539" xr:uid="{DD9013CA-714A-444B-827D-F8A39486FC8D}"/>
    <cellStyle name="20% - Ênfase1 4 12 2" xfId="35403" xr:uid="{E866489C-38EC-41EC-9FD8-14B43FCF703F}"/>
    <cellStyle name="20% - Ênfase1 4 12 3" xfId="24420" xr:uid="{7E11AD37-DCEC-4A2D-92CA-C63D929A0B97}"/>
    <cellStyle name="20% - Ênfase1 4 13" xfId="26370" xr:uid="{CDC0BE9F-EF8A-420C-9676-B8BEECDB6B04}"/>
    <cellStyle name="20% - Ênfase1 4 13 2" xfId="37353" xr:uid="{C100DED2-E2FB-4EBC-A114-81511A588616}"/>
    <cellStyle name="20% - Ênfase1 4 14" xfId="28318" xr:uid="{F1E3812B-0ED8-495D-AFF6-0DBED954F960}"/>
    <cellStyle name="20% - Ênfase1 4 15" xfId="39301" xr:uid="{EAE9EC54-3FCA-42DF-90B1-660AD6BDEE39}"/>
    <cellStyle name="20% - Ênfase1 4 16" xfId="41248" xr:uid="{BED3601C-6C10-43A5-BDF1-DB060EB80D9E}"/>
    <cellStyle name="20% - Ênfase1 4 17" xfId="43208" xr:uid="{CADB31C8-40E0-4C06-91C5-831931DE33D6}"/>
    <cellStyle name="20% - Ênfase1 4 18" xfId="17334" xr:uid="{D5E80221-A2B7-48D1-91F9-CC8451F539F2}"/>
    <cellStyle name="20% - Ênfase1 4 2" xfId="4904" xr:uid="{ADE2C333-08B6-4171-9A06-EF845265D1C0}"/>
    <cellStyle name="20% - Ênfase1 4 2 10" xfId="26371" xr:uid="{ACE68244-9BDC-4D68-8A1C-D2A9FA645587}"/>
    <cellStyle name="20% - Ênfase1 4 2 10 2" xfId="37354" xr:uid="{9A7E5535-BC4C-46B4-8C82-775342C3636A}"/>
    <cellStyle name="20% - Ênfase1 4 2 11" xfId="28319" xr:uid="{397B2519-EC91-4D45-BCA0-BCA863704803}"/>
    <cellStyle name="20% - Ênfase1 4 2 12" xfId="39302" xr:uid="{0407BB6E-99EA-422C-8452-B72B21879840}"/>
    <cellStyle name="20% - Ênfase1 4 2 13" xfId="41249" xr:uid="{BBE85177-8AD7-47B6-8EBE-99EF02DC487D}"/>
    <cellStyle name="20% - Ênfase1 4 2 14" xfId="43209" xr:uid="{A1322483-52C9-4961-A27B-EEECA8BEB7DB}"/>
    <cellStyle name="20% - Ênfase1 4 2 15" xfId="17335" xr:uid="{42E7B1D3-D198-48FE-BCDC-806D2CE8C553}"/>
    <cellStyle name="20% - Ênfase1 4 2 2" xfId="4905" xr:uid="{2E6BBF92-6886-4AD7-A81C-BB4EE6F7ADF8}"/>
    <cellStyle name="20% - Ênfase1 4 2 2 10" xfId="39303" xr:uid="{DCDED062-A526-4FA5-A50F-4F83C3042493}"/>
    <cellStyle name="20% - Ênfase1 4 2 2 11" xfId="41250" xr:uid="{5867322D-47DD-4091-9EC3-0A90FB75DF1C}"/>
    <cellStyle name="20% - Ênfase1 4 2 2 12" xfId="43210" xr:uid="{54E8D9D4-7579-49B4-88C5-1D6D11B6FB0E}"/>
    <cellStyle name="20% - Ênfase1 4 2 2 13" xfId="17336" xr:uid="{DF76FDBA-7326-46DF-B052-2AA287272619}"/>
    <cellStyle name="20% - Ênfase1 4 2 2 2" xfId="4906" xr:uid="{6F18C305-C834-474C-9111-F7BF79344869}"/>
    <cellStyle name="20% - Ênfase1 4 2 2 2 10" xfId="43211" xr:uid="{A57A45F5-F4BA-4B98-931D-67CB9A91321D}"/>
    <cellStyle name="20% - Ênfase1 4 2 2 2 11" xfId="17337" xr:uid="{84200C0B-6DFE-4621-A2FF-7A45CBC06F24}"/>
    <cellStyle name="20% - Ênfase1 4 2 2 2 2" xfId="7278" xr:uid="{99BB7603-B9EE-4199-84DF-4AF32A91AEA3}"/>
    <cellStyle name="20% - Ênfase1 4 2 2 2 2 10" xfId="18820" xr:uid="{F0A075F2-04A2-45C7-A0C1-D7C743B855ED}"/>
    <cellStyle name="20% - Ênfase1 4 2 2 2 2 2" xfId="9265" xr:uid="{46621B38-82C5-485D-A0A8-F05D30089D0B}"/>
    <cellStyle name="20% - Ênfase1 4 2 2 2 2 2 2" xfId="31752" xr:uid="{6EF9DEC7-414C-4513-8F6A-348DE212154B}"/>
    <cellStyle name="20% - Ênfase1 4 2 2 2 2 2 3" xfId="20769" xr:uid="{11BEF44D-7B3F-46C4-B78F-F9CBC39D7CB6}"/>
    <cellStyle name="20% - Ênfase1 4 2 2 2 2 3" xfId="12664" xr:uid="{483009C5-7C00-4AFA-8A1B-9380BEF6855C}"/>
    <cellStyle name="20% - Ênfase1 4 2 2 2 2 3 2" xfId="34725" xr:uid="{62E7B491-4672-4124-870B-47B1FC4C2EAB}"/>
    <cellStyle name="20% - Ênfase1 4 2 2 2 2 3 3" xfId="23742" xr:uid="{80D3A41A-CB0D-4E68-B1FB-7F7F4A94ECEF}"/>
    <cellStyle name="20% - Ênfase1 4 2 2 2 2 4" xfId="15106" xr:uid="{A0FC5805-49D8-4F95-97B7-CB5C99A86ADA}"/>
    <cellStyle name="20% - Ênfase1 4 2 2 2 2 4 2" xfId="36888" xr:uid="{3A4720A0-E55B-4A96-A5F5-29D4FDC07C61}"/>
    <cellStyle name="20% - Ênfase1 4 2 2 2 2 4 3" xfId="25905" xr:uid="{77CC5FBF-7E35-4C0D-8B75-807D0E72B89E}"/>
    <cellStyle name="20% - Ênfase1 4 2 2 2 2 5" xfId="27855" xr:uid="{A767F443-2A1E-4127-BCD6-173B03E68C63}"/>
    <cellStyle name="20% - Ênfase1 4 2 2 2 2 5 2" xfId="38838" xr:uid="{B7955C05-3760-41AD-88F1-7E66DECEF42D}"/>
    <cellStyle name="20% - Ênfase1 4 2 2 2 2 6" xfId="29803" xr:uid="{4A207024-D876-4856-8D46-CF5949E3CE80}"/>
    <cellStyle name="20% - Ênfase1 4 2 2 2 2 7" xfId="40786" xr:uid="{E30B59CF-F074-4E01-A74F-6BAE2EB5F7EA}"/>
    <cellStyle name="20% - Ênfase1 4 2 2 2 2 8" xfId="42733" xr:uid="{941AF08A-4328-4616-9A6F-4F811EC67C0E}"/>
    <cellStyle name="20% - Ênfase1 4 2 2 2 2 9" xfId="44693" xr:uid="{E18DC718-9EA3-4027-9728-A482984F0D1C}"/>
    <cellStyle name="20% - Ênfase1 4 2 2 2 3" xfId="7782" xr:uid="{8E47F2E0-CBAC-46DF-9657-DDD05E591BDE}"/>
    <cellStyle name="20% - Ênfase1 4 2 2 2 3 2" xfId="11527" xr:uid="{6D7EE976-48AB-451B-939F-E89581C2EFF3}"/>
    <cellStyle name="20% - Ênfase1 4 2 2 2 3 2 2" xfId="33590" xr:uid="{EBB0A561-B179-4933-8E11-B1461A625E0A}"/>
    <cellStyle name="20% - Ênfase1 4 2 2 2 3 2 3" xfId="22607" xr:uid="{AA38CD34-ED21-468F-AAB1-B89EF4F45E06}"/>
    <cellStyle name="20% - Ênfase1 4 2 2 2 3 3" xfId="30269" xr:uid="{27A8DA04-63AD-4065-B917-E01393A3C150}"/>
    <cellStyle name="20% - Ênfase1 4 2 2 2 3 4" xfId="19286" xr:uid="{51B87B9D-55CB-4C3F-8715-E46C85710950}"/>
    <cellStyle name="20% - Ênfase1 4 2 2 2 4" xfId="10531" xr:uid="{35EECA8F-BE3D-4BA8-A82D-09756045E6E5}"/>
    <cellStyle name="20% - Ênfase1 4 2 2 2 4 2" xfId="32658" xr:uid="{FB28DABE-5BFF-438B-A1D5-0E8886B7AC60}"/>
    <cellStyle name="20% - Ênfase1 4 2 2 2 4 3" xfId="21675" xr:uid="{0999B200-4A17-479A-8729-63CF2BCB2E07}"/>
    <cellStyle name="20% - Ênfase1 4 2 2 2 5" xfId="13542" xr:uid="{8C610389-142E-4FA0-9263-A3F223C2BF04}"/>
    <cellStyle name="20% - Ênfase1 4 2 2 2 5 2" xfId="35406" xr:uid="{153ED27B-06A0-4C73-A70A-6FEEADA04740}"/>
    <cellStyle name="20% - Ênfase1 4 2 2 2 5 3" xfId="24423" xr:uid="{B857674F-1399-4E17-99D7-70105680E7CF}"/>
    <cellStyle name="20% - Ênfase1 4 2 2 2 6" xfId="26373" xr:uid="{C351FF09-C230-4E89-9544-52D956E75429}"/>
    <cellStyle name="20% - Ênfase1 4 2 2 2 6 2" xfId="37356" xr:uid="{CDAA6DC1-A6F6-4753-9A15-E2504A7D995F}"/>
    <cellStyle name="20% - Ênfase1 4 2 2 2 7" xfId="28321" xr:uid="{2C7DD1A6-EBF0-4053-B9C0-E1CFF062F5D5}"/>
    <cellStyle name="20% - Ênfase1 4 2 2 2 8" xfId="39304" xr:uid="{00E75426-1BC0-4DC9-A389-191FA08BFAC4}"/>
    <cellStyle name="20% - Ênfase1 4 2 2 2 9" xfId="41251" xr:uid="{6A9435D9-5017-4D70-8238-33BC703A4AAA}"/>
    <cellStyle name="20% - Ênfase1 4 2 2 3" xfId="4907" xr:uid="{0D917584-962F-4179-B88D-5E041744FE5A}"/>
    <cellStyle name="20% - Ênfase1 4 2 2 3 10" xfId="43212" xr:uid="{73A4376B-EC1F-44F7-8B02-D0AE8BE31F64}"/>
    <cellStyle name="20% - Ênfase1 4 2 2 3 11" xfId="17338" xr:uid="{C052983B-B1A0-4C24-8A6B-4B563B024BE7}"/>
    <cellStyle name="20% - Ênfase1 4 2 2 3 2" xfId="7560" xr:uid="{606C18F2-38E5-44E9-AD91-873044219EA5}"/>
    <cellStyle name="20% - Ênfase1 4 2 2 3 2 10" xfId="19102" xr:uid="{59A25A3F-8203-4178-B589-EE116A555B96}"/>
    <cellStyle name="20% - Ênfase1 4 2 2 3 2 2" xfId="9547" xr:uid="{DA1E4306-A608-4099-B95B-1699DAF245F0}"/>
    <cellStyle name="20% - Ênfase1 4 2 2 3 2 2 2" xfId="32034" xr:uid="{EBE266DB-F506-4FA5-A421-7152E7E1CE62}"/>
    <cellStyle name="20% - Ênfase1 4 2 2 3 2 2 3" xfId="21051" xr:uid="{C2038C1B-D34C-4E42-A787-5B04B8E7B2C0}"/>
    <cellStyle name="20% - Ênfase1 4 2 2 3 2 3" xfId="12946" xr:uid="{877ABBC7-F88B-4341-BEAB-E9999735B2D3}"/>
    <cellStyle name="20% - Ênfase1 4 2 2 3 2 3 2" xfId="35007" xr:uid="{7B543D6F-10EB-4FB2-B8C2-8E4B7364455A}"/>
    <cellStyle name="20% - Ênfase1 4 2 2 3 2 3 3" xfId="24024" xr:uid="{7BE4AE3A-364A-448A-9466-A31A0EEFA20C}"/>
    <cellStyle name="20% - Ênfase1 4 2 2 3 2 4" xfId="15388" xr:uid="{780ECC57-BAFB-43D9-91E3-5A2DF4F67D83}"/>
    <cellStyle name="20% - Ênfase1 4 2 2 3 2 4 2" xfId="37170" xr:uid="{7FFFF8C2-F72E-438C-99B2-A3AAE6F6681C}"/>
    <cellStyle name="20% - Ênfase1 4 2 2 3 2 4 3" xfId="26187" xr:uid="{F306DE7F-8962-494F-9238-D6A9EFE2E615}"/>
    <cellStyle name="20% - Ênfase1 4 2 2 3 2 5" xfId="28137" xr:uid="{D865A36C-4111-4A84-BB60-E44F337EF5ED}"/>
    <cellStyle name="20% - Ênfase1 4 2 2 3 2 5 2" xfId="39120" xr:uid="{33F4D557-024C-4E76-91AB-71D1A0E7BE01}"/>
    <cellStyle name="20% - Ênfase1 4 2 2 3 2 6" xfId="30085" xr:uid="{B973A2E2-7841-4A16-998E-7C9BEA0300C3}"/>
    <cellStyle name="20% - Ênfase1 4 2 2 3 2 7" xfId="41068" xr:uid="{54AF8E77-7EE8-40CD-8589-C7096FB58111}"/>
    <cellStyle name="20% - Ênfase1 4 2 2 3 2 8" xfId="43015" xr:uid="{C6C35C5B-1A6B-4E10-8C2B-F2531471C5A2}"/>
    <cellStyle name="20% - Ênfase1 4 2 2 3 2 9" xfId="44975" xr:uid="{4B1339E1-6D34-4D77-AF28-EB254F1D8B6D}"/>
    <cellStyle name="20% - Ênfase1 4 2 2 3 3" xfId="7783" xr:uid="{43BE4666-54AD-4CEC-94C4-8FA14704D7E5}"/>
    <cellStyle name="20% - Ênfase1 4 2 2 3 3 2" xfId="11809" xr:uid="{05466170-2C43-4B59-9DAB-0A38E58FD978}"/>
    <cellStyle name="20% - Ênfase1 4 2 2 3 3 2 2" xfId="33872" xr:uid="{0F61F926-9E53-4BC1-B21D-01FA87B0EE7B}"/>
    <cellStyle name="20% - Ênfase1 4 2 2 3 3 2 3" xfId="22889" xr:uid="{3ECC52C3-2802-42EF-A50E-2A00E1076393}"/>
    <cellStyle name="20% - Ênfase1 4 2 2 3 3 3" xfId="30270" xr:uid="{8472A567-D33F-4F39-8AB3-D2FCE4D80996}"/>
    <cellStyle name="20% - Ênfase1 4 2 2 3 3 4" xfId="19287" xr:uid="{C55F4C11-4426-4D9E-832C-E5758E46FE31}"/>
    <cellStyle name="20% - Ênfase1 4 2 2 3 4" xfId="10813" xr:uid="{12975037-007E-4993-9BCE-C657359861EB}"/>
    <cellStyle name="20% - Ênfase1 4 2 2 3 4 2" xfId="32940" xr:uid="{706CEF1C-3F2B-41B1-BCE9-86A18859C133}"/>
    <cellStyle name="20% - Ênfase1 4 2 2 3 4 3" xfId="21957" xr:uid="{BD3D7F9A-D3C6-423B-928E-95C955C5662D}"/>
    <cellStyle name="20% - Ênfase1 4 2 2 3 5" xfId="13543" xr:uid="{23B9B270-59D1-4150-B90B-4FACFA00F842}"/>
    <cellStyle name="20% - Ênfase1 4 2 2 3 5 2" xfId="35407" xr:uid="{DFA925CB-F2F3-4AEA-9FF2-F43EC3050962}"/>
    <cellStyle name="20% - Ênfase1 4 2 2 3 5 3" xfId="24424" xr:uid="{1707673C-DFB3-4471-AB7F-9CE399C64D4E}"/>
    <cellStyle name="20% - Ênfase1 4 2 2 3 6" xfId="26374" xr:uid="{67CD29E8-EB9F-4456-AFA8-AD14B48062A2}"/>
    <cellStyle name="20% - Ênfase1 4 2 2 3 6 2" xfId="37357" xr:uid="{4F9ABB76-A774-4A01-9DCB-C01F250FB82F}"/>
    <cellStyle name="20% - Ênfase1 4 2 2 3 7" xfId="28322" xr:uid="{C3EACC29-3F6E-4ED1-A210-5BDD1CC3ABED}"/>
    <cellStyle name="20% - Ênfase1 4 2 2 3 8" xfId="39305" xr:uid="{358664B1-7A65-4F92-9896-7D7E912ECC83}"/>
    <cellStyle name="20% - Ênfase1 4 2 2 3 9" xfId="41252" xr:uid="{EAE126F6-98E3-44D2-A52A-61D262EC2CBE}"/>
    <cellStyle name="20% - Ênfase1 4 2 2 4" xfId="6994" xr:uid="{A1996BF4-4139-4E42-9DB6-784070DB9DAA}"/>
    <cellStyle name="20% - Ênfase1 4 2 2 4 10" xfId="18538" xr:uid="{819AA4BE-045D-469C-BD15-AE6933364B1A}"/>
    <cellStyle name="20% - Ênfase1 4 2 2 4 2" xfId="8983" xr:uid="{41B2273C-EBD9-4882-BB51-CE41A3C98066}"/>
    <cellStyle name="20% - Ênfase1 4 2 2 4 2 2" xfId="31470" xr:uid="{B98700E1-258E-4F47-8EA4-7172E4C3D9E9}"/>
    <cellStyle name="20% - Ênfase1 4 2 2 4 2 3" xfId="20487" xr:uid="{79326A69-8E9B-4AD9-BF89-A6EE8A54B0F9}"/>
    <cellStyle name="20% - Ênfase1 4 2 2 4 3" xfId="12368" xr:uid="{D460510C-9D70-4507-8915-C026392AF28A}"/>
    <cellStyle name="20% - Ênfase1 4 2 2 4 3 2" xfId="34429" xr:uid="{DF12C2ED-7A88-45D9-82FA-1AB5A4DC2649}"/>
    <cellStyle name="20% - Ênfase1 4 2 2 4 3 3" xfId="23446" xr:uid="{0A3C6505-136B-48D4-9D07-F9375F54BE89}"/>
    <cellStyle name="20% - Ênfase1 4 2 2 4 4" xfId="14824" xr:uid="{9A0C4C64-E17B-4616-AAE6-5059D5534B94}"/>
    <cellStyle name="20% - Ênfase1 4 2 2 4 4 2" xfId="36606" xr:uid="{477AC45C-4824-4BFA-97FE-346FB9393E2E}"/>
    <cellStyle name="20% - Ênfase1 4 2 2 4 4 3" xfId="25623" xr:uid="{225736CA-1211-4F26-9A9A-CB356ECD515D}"/>
    <cellStyle name="20% - Ênfase1 4 2 2 4 5" xfId="27573" xr:uid="{2AAB8676-BD51-4308-96FC-FF8E45D57476}"/>
    <cellStyle name="20% - Ênfase1 4 2 2 4 5 2" xfId="38556" xr:uid="{6118902B-99F5-4369-9122-4C24116D9AC4}"/>
    <cellStyle name="20% - Ênfase1 4 2 2 4 6" xfId="29521" xr:uid="{8B4B3616-F759-40E1-8825-D705D955FB85}"/>
    <cellStyle name="20% - Ênfase1 4 2 2 4 7" xfId="40504" xr:uid="{C985ECF7-FC14-430D-A243-4F50B5B90FF1}"/>
    <cellStyle name="20% - Ênfase1 4 2 2 4 8" xfId="42451" xr:uid="{E8E75BEE-6D34-450A-BDDB-59A880C9740E}"/>
    <cellStyle name="20% - Ênfase1 4 2 2 4 9" xfId="44411" xr:uid="{9F8F6DBD-93D1-4AE3-828C-19F456C5EBAC}"/>
    <cellStyle name="20% - Ênfase1 4 2 2 5" xfId="7781" xr:uid="{4C874296-982E-4953-A0AA-D9931B2CA92A}"/>
    <cellStyle name="20% - Ênfase1 4 2 2 5 2" xfId="11231" xr:uid="{7055AC3C-54EE-4AA7-ADC6-5E8E1412DC17}"/>
    <cellStyle name="20% - Ênfase1 4 2 2 5 2 2" xfId="33294" xr:uid="{0ED1EFF8-7C73-4CD0-9EBD-2972A8C16AF9}"/>
    <cellStyle name="20% - Ênfase1 4 2 2 5 2 3" xfId="22311" xr:uid="{63E0162C-6E23-49E2-AB38-5EEABE6C947F}"/>
    <cellStyle name="20% - Ênfase1 4 2 2 5 3" xfId="30268" xr:uid="{8AFE135F-E793-4BF9-B08B-9714FDDC7A48}"/>
    <cellStyle name="20% - Ênfase1 4 2 2 5 4" xfId="19285" xr:uid="{01B385DA-FA96-44A4-B9CC-E4A48ADD1A88}"/>
    <cellStyle name="20% - Ênfase1 4 2 2 6" xfId="10249" xr:uid="{6154371F-1ECC-4905-9B1B-2AAE6541184A}"/>
    <cellStyle name="20% - Ênfase1 4 2 2 6 2" xfId="32376" xr:uid="{F8280D5A-E5FF-4EAB-8E86-576084DDB7C1}"/>
    <cellStyle name="20% - Ênfase1 4 2 2 6 3" xfId="21393" xr:uid="{6584372E-2B6A-4623-8E87-42D93F95BA51}"/>
    <cellStyle name="20% - Ênfase1 4 2 2 7" xfId="13541" xr:uid="{CF577115-8936-438C-8F03-BEAFD7F024C4}"/>
    <cellStyle name="20% - Ênfase1 4 2 2 7 2" xfId="35405" xr:uid="{E01AA2A2-4813-4C8E-9547-CFDBF827A17D}"/>
    <cellStyle name="20% - Ênfase1 4 2 2 7 3" xfId="24422" xr:uid="{A88B1C78-60AE-48B1-99E9-DB841E5C8A7F}"/>
    <cellStyle name="20% - Ênfase1 4 2 2 8" xfId="26372" xr:uid="{BD57E488-DEDE-41C3-B2C4-17609A526DC9}"/>
    <cellStyle name="20% - Ênfase1 4 2 2 8 2" xfId="37355" xr:uid="{8D7C71B5-0BB6-412F-A4BD-BFB9A870300C}"/>
    <cellStyle name="20% - Ênfase1 4 2 2 9" xfId="28320" xr:uid="{951F6509-2C55-4841-A1CB-61B22D1359F1}"/>
    <cellStyle name="20% - Ênfase1 4 2 3" xfId="4908" xr:uid="{25C70ACD-9186-4AD7-84B3-EE8D2D5E02CB}"/>
    <cellStyle name="20% - Ênfase1 4 2 3 10" xfId="43213" xr:uid="{BA7BB45A-1B03-48D0-8D49-03B74958532C}"/>
    <cellStyle name="20% - Ênfase1 4 2 3 11" xfId="17339" xr:uid="{6176FCD8-682B-43EC-A390-E66F03F85878}"/>
    <cellStyle name="20% - Ênfase1 4 2 3 2" xfId="7109" xr:uid="{E8AD2C83-075D-4FA7-94C8-ECE9DD58FC16}"/>
    <cellStyle name="20% - Ênfase1 4 2 3 2 10" xfId="18651" xr:uid="{9223647A-D948-4BD7-8C48-CAC18D738FE8}"/>
    <cellStyle name="20% - Ênfase1 4 2 3 2 2" xfId="9096" xr:uid="{414CEDF6-629D-4A49-94EE-4C33F99E91E1}"/>
    <cellStyle name="20% - Ênfase1 4 2 3 2 2 2" xfId="31583" xr:uid="{EE4443F8-5EA0-4A3D-975E-2186140FABDB}"/>
    <cellStyle name="20% - Ênfase1 4 2 3 2 2 3" xfId="20600" xr:uid="{86E7E225-4272-49AB-90CE-A67B5DF72262}"/>
    <cellStyle name="20% - Ênfase1 4 2 3 2 3" xfId="12491" xr:uid="{9DE979A4-2026-4E17-90A0-7A18805D2703}"/>
    <cellStyle name="20% - Ênfase1 4 2 3 2 3 2" xfId="34552" xr:uid="{60819E52-5120-4B3F-BBF5-7EC9C2AF338D}"/>
    <cellStyle name="20% - Ênfase1 4 2 3 2 3 3" xfId="23569" xr:uid="{CB970D20-CDA4-4D01-8E5A-401F89DED191}"/>
    <cellStyle name="20% - Ênfase1 4 2 3 2 4" xfId="14937" xr:uid="{BD2464E4-5AA1-4FAA-95EF-D956DD96BEE1}"/>
    <cellStyle name="20% - Ênfase1 4 2 3 2 4 2" xfId="36719" xr:uid="{8F11CAA7-5C22-4EEA-8C49-4F72859EA920}"/>
    <cellStyle name="20% - Ênfase1 4 2 3 2 4 3" xfId="25736" xr:uid="{54CFEE77-99A0-43C8-9BA2-42CDC5CD7C7B}"/>
    <cellStyle name="20% - Ênfase1 4 2 3 2 5" xfId="27686" xr:uid="{0387D61D-E30A-485E-A67C-FDC27E63D93C}"/>
    <cellStyle name="20% - Ênfase1 4 2 3 2 5 2" xfId="38669" xr:uid="{BE2B1BF9-DB6C-4D78-9484-F9726E7D1EFB}"/>
    <cellStyle name="20% - Ênfase1 4 2 3 2 6" xfId="29634" xr:uid="{3D4992B4-84CD-4B56-8A4A-EF8E9960FE3D}"/>
    <cellStyle name="20% - Ênfase1 4 2 3 2 7" xfId="40617" xr:uid="{8DB22245-8850-43CC-8A5D-FDA7B132B66E}"/>
    <cellStyle name="20% - Ênfase1 4 2 3 2 8" xfId="42564" xr:uid="{97D8F27A-88ED-42C2-BCD2-ACC67CCE09A7}"/>
    <cellStyle name="20% - Ênfase1 4 2 3 2 9" xfId="44524" xr:uid="{7C46C54B-B260-494B-9F32-9B3F4ADEBAA3}"/>
    <cellStyle name="20% - Ênfase1 4 2 3 3" xfId="7784" xr:uid="{403F8C8F-78E5-4713-8956-BBE857673780}"/>
    <cellStyle name="20% - Ênfase1 4 2 3 3 2" xfId="11354" xr:uid="{B5820CC9-71A8-4F6C-9D3C-7A68A2FB8DF9}"/>
    <cellStyle name="20% - Ênfase1 4 2 3 3 2 2" xfId="33417" xr:uid="{DEB14742-3E98-4C25-A7EF-A4385D147CBC}"/>
    <cellStyle name="20% - Ênfase1 4 2 3 3 2 3" xfId="22434" xr:uid="{2D20AEC1-101F-423D-900A-A67044AE2830}"/>
    <cellStyle name="20% - Ênfase1 4 2 3 3 3" xfId="30271" xr:uid="{66E2F7A8-F833-4F33-9B62-1BED89014075}"/>
    <cellStyle name="20% - Ênfase1 4 2 3 3 4" xfId="19288" xr:uid="{AC7751A4-8EE8-4184-B3EC-A2EEDED97AFC}"/>
    <cellStyle name="20% - Ênfase1 4 2 3 4" xfId="10362" xr:uid="{B2332274-7187-4420-9128-4665E5265037}"/>
    <cellStyle name="20% - Ênfase1 4 2 3 4 2" xfId="32489" xr:uid="{0732A64A-A545-40A6-9B94-461CEA52BA58}"/>
    <cellStyle name="20% - Ênfase1 4 2 3 4 3" xfId="21506" xr:uid="{F5C9420A-5B93-4713-A3EE-7891A2FE6002}"/>
    <cellStyle name="20% - Ênfase1 4 2 3 5" xfId="13544" xr:uid="{98C39019-B909-44A3-A8A6-08A7A7707772}"/>
    <cellStyle name="20% - Ênfase1 4 2 3 5 2" xfId="35408" xr:uid="{8B5C747C-B629-46A3-9A8D-59D780738755}"/>
    <cellStyle name="20% - Ênfase1 4 2 3 5 3" xfId="24425" xr:uid="{676F4265-1564-405E-AD5C-282FA4F2638C}"/>
    <cellStyle name="20% - Ênfase1 4 2 3 6" xfId="26375" xr:uid="{C4CA1258-64FF-4836-B331-7B3CEB269577}"/>
    <cellStyle name="20% - Ênfase1 4 2 3 6 2" xfId="37358" xr:uid="{227EA43B-9638-4C83-89E0-24E2E1076FA5}"/>
    <cellStyle name="20% - Ênfase1 4 2 3 7" xfId="28323" xr:uid="{DAFEC0ED-C606-4A8F-9127-27CC5B171BF5}"/>
    <cellStyle name="20% - Ênfase1 4 2 3 8" xfId="39306" xr:uid="{85F5362E-CE75-455B-A18B-51F538968738}"/>
    <cellStyle name="20% - Ênfase1 4 2 3 9" xfId="41253" xr:uid="{D2694956-68C6-420D-87F7-A1879B5E5494}"/>
    <cellStyle name="20% - Ênfase1 4 2 4" xfId="4909" xr:uid="{6E66A0A5-4673-4E0E-A987-8214908DF624}"/>
    <cellStyle name="20% - Ênfase1 4 2 4 10" xfId="43214" xr:uid="{44E50A21-D374-4B61-AFEC-9935FF8A9DED}"/>
    <cellStyle name="20% - Ênfase1 4 2 4 11" xfId="17340" xr:uid="{7539550A-9C57-43BB-98A5-9EBBD426A55C}"/>
    <cellStyle name="20% - Ênfase1 4 2 4 2" xfId="7391" xr:uid="{1215530B-E710-4028-AEBB-9ED91E15D456}"/>
    <cellStyle name="20% - Ênfase1 4 2 4 2 10" xfId="18933" xr:uid="{F1AB685E-8FC7-49A1-B68E-E890C8122979}"/>
    <cellStyle name="20% - Ênfase1 4 2 4 2 2" xfId="9378" xr:uid="{22EA7F5E-884D-4409-B6A3-BF50E4383683}"/>
    <cellStyle name="20% - Ênfase1 4 2 4 2 2 2" xfId="31865" xr:uid="{B0000B86-139E-4E0A-87A2-E81E0E4A8C6C}"/>
    <cellStyle name="20% - Ênfase1 4 2 4 2 2 3" xfId="20882" xr:uid="{2549CB1F-D96B-40F0-B773-0AFF50D93E49}"/>
    <cellStyle name="20% - Ênfase1 4 2 4 2 3" xfId="12777" xr:uid="{8067C423-1C03-42AC-91DD-7CE6FF24E4B2}"/>
    <cellStyle name="20% - Ênfase1 4 2 4 2 3 2" xfId="34838" xr:uid="{C5E03CCA-7061-4137-A5AE-045BCEB5F7C5}"/>
    <cellStyle name="20% - Ênfase1 4 2 4 2 3 3" xfId="23855" xr:uid="{B46EEAB8-26E1-4D77-8E3E-53D98FD1A845}"/>
    <cellStyle name="20% - Ênfase1 4 2 4 2 4" xfId="15219" xr:uid="{943253D8-1D60-48E8-83F0-306FB8267A4B}"/>
    <cellStyle name="20% - Ênfase1 4 2 4 2 4 2" xfId="37001" xr:uid="{C99FB561-6164-4204-8DB6-6B40F91F8627}"/>
    <cellStyle name="20% - Ênfase1 4 2 4 2 4 3" xfId="26018" xr:uid="{BB2910AF-9E8C-4710-8CB1-1B8B26F69276}"/>
    <cellStyle name="20% - Ênfase1 4 2 4 2 5" xfId="27968" xr:uid="{7945C254-03A3-4389-982A-1CDC0CCEE5B2}"/>
    <cellStyle name="20% - Ênfase1 4 2 4 2 5 2" xfId="38951" xr:uid="{041227B7-B8EA-4FC7-B97D-7602BC2F718B}"/>
    <cellStyle name="20% - Ênfase1 4 2 4 2 6" xfId="29916" xr:uid="{44935141-034C-40C7-B01A-9822AD03B522}"/>
    <cellStyle name="20% - Ênfase1 4 2 4 2 7" xfId="40899" xr:uid="{A0073E01-C636-4C07-8307-8EDC2117F80D}"/>
    <cellStyle name="20% - Ênfase1 4 2 4 2 8" xfId="42846" xr:uid="{7B806876-4FF3-461F-A78C-21228F783D47}"/>
    <cellStyle name="20% - Ênfase1 4 2 4 2 9" xfId="44806" xr:uid="{4AB3EBBF-6B9C-4BF9-82FC-9031DEBF9018}"/>
    <cellStyle name="20% - Ênfase1 4 2 4 3" xfId="7785" xr:uid="{E2307DED-71DC-4F68-975D-C34882CAAA5C}"/>
    <cellStyle name="20% - Ênfase1 4 2 4 3 2" xfId="11640" xr:uid="{6BA0C115-45B9-435E-81D5-22FB0AFE7653}"/>
    <cellStyle name="20% - Ênfase1 4 2 4 3 2 2" xfId="33703" xr:uid="{FF23963E-342B-4DD7-998B-EED9F729D495}"/>
    <cellStyle name="20% - Ênfase1 4 2 4 3 2 3" xfId="22720" xr:uid="{8081DEE7-6CB0-4F34-86CF-ADAD60B48571}"/>
    <cellStyle name="20% - Ênfase1 4 2 4 3 3" xfId="30272" xr:uid="{169E9BD0-861B-48AF-8C66-60F65558D937}"/>
    <cellStyle name="20% - Ênfase1 4 2 4 3 4" xfId="19289" xr:uid="{8A269573-E87B-462A-BD3E-EF8192C205BC}"/>
    <cellStyle name="20% - Ênfase1 4 2 4 4" xfId="10644" xr:uid="{C9DB0560-C6C5-4027-A6DF-427F4EAC5EB3}"/>
    <cellStyle name="20% - Ênfase1 4 2 4 4 2" xfId="32771" xr:uid="{DE5F1ED1-8FCF-4D0C-87B1-D3119F7C07CD}"/>
    <cellStyle name="20% - Ênfase1 4 2 4 4 3" xfId="21788" xr:uid="{2DB181F5-43FC-4F48-B370-D4FA379C98C6}"/>
    <cellStyle name="20% - Ênfase1 4 2 4 5" xfId="13545" xr:uid="{1D9254B2-EBE9-4E02-9F2E-EDAD7F8896AE}"/>
    <cellStyle name="20% - Ênfase1 4 2 4 5 2" xfId="35409" xr:uid="{DB35D356-9FBC-4540-9DC9-C043518C63DF}"/>
    <cellStyle name="20% - Ênfase1 4 2 4 5 3" xfId="24426" xr:uid="{103CFA8D-050A-4EFD-BC16-5829C4A6E762}"/>
    <cellStyle name="20% - Ênfase1 4 2 4 6" xfId="26376" xr:uid="{8868B528-7D78-44AB-850E-245E5BBA171F}"/>
    <cellStyle name="20% - Ênfase1 4 2 4 6 2" xfId="37359" xr:uid="{25F36A3F-CD43-4F62-9ED3-950B1C453119}"/>
    <cellStyle name="20% - Ênfase1 4 2 4 7" xfId="28324" xr:uid="{F5843EEE-A1EF-4C9C-BA92-CD3E217668BB}"/>
    <cellStyle name="20% - Ênfase1 4 2 4 8" xfId="39307" xr:uid="{391C74FA-AF9F-4C7D-94F9-4D67DA2E45BF}"/>
    <cellStyle name="20% - Ênfase1 4 2 4 9" xfId="41254" xr:uid="{21641E57-1DC7-46CF-8B34-D7FE53DF6A0F}"/>
    <cellStyle name="20% - Ênfase1 4 2 5" xfId="6824" xr:uid="{A5483D3F-E5D0-4A89-86AD-3AD3FC6FC8CC}"/>
    <cellStyle name="20% - Ênfase1 4 2 5 10" xfId="18369" xr:uid="{A95AAAFD-9F4F-476B-BB11-97B4D95BF692}"/>
    <cellStyle name="20% - Ênfase1 4 2 5 2" xfId="8814" xr:uid="{B8FF9447-D7EC-4E9B-BA24-861FB2335474}"/>
    <cellStyle name="20% - Ênfase1 4 2 5 2 2" xfId="13258" xr:uid="{2F6A510C-9043-4C35-BAB8-AE5AC7A1B721}"/>
    <cellStyle name="20% - Ênfase1 4 2 5 2 2 2" xfId="35267" xr:uid="{CD5CF390-7C4B-4059-9AF4-DE8083A592F1}"/>
    <cellStyle name="20% - Ênfase1 4 2 5 2 2 3" xfId="24284" xr:uid="{DF490126-716A-4823-B588-55606D356720}"/>
    <cellStyle name="20% - Ênfase1 4 2 5 2 3" xfId="31301" xr:uid="{B3321E84-2A24-4640-904C-B3AABDC9994F}"/>
    <cellStyle name="20% - Ênfase1 4 2 5 2 4" xfId="20318" xr:uid="{74266F02-944B-4503-BEBB-B59630CC0980}"/>
    <cellStyle name="20% - Ênfase1 4 2 5 3" xfId="12071" xr:uid="{0352E713-4510-4EDD-A1C1-EC7AB8E0C1CC}"/>
    <cellStyle name="20% - Ênfase1 4 2 5 3 2" xfId="34132" xr:uid="{314C5C3A-27A1-4848-A91A-197B8666D005}"/>
    <cellStyle name="20% - Ênfase1 4 2 5 3 3" xfId="23149" xr:uid="{D4DFBF3B-2DEE-4BBB-AB21-974FD1A31C04}"/>
    <cellStyle name="20% - Ênfase1 4 2 5 4" xfId="14655" xr:uid="{72C67851-F0FD-4375-AEF9-6070D287A947}"/>
    <cellStyle name="20% - Ênfase1 4 2 5 4 2" xfId="36437" xr:uid="{979022C8-2396-4562-A95B-E9907D7AD81A}"/>
    <cellStyle name="20% - Ênfase1 4 2 5 4 3" xfId="25454" xr:uid="{B60E2C2E-8256-4025-A8D8-9F25C5A56814}"/>
    <cellStyle name="20% - Ênfase1 4 2 5 5" xfId="27404" xr:uid="{3DD8FEC7-4388-4BB8-BEB8-3DD6FC596102}"/>
    <cellStyle name="20% - Ênfase1 4 2 5 5 2" xfId="38387" xr:uid="{815DD472-678C-4DE7-B48E-3C7DE5785BB4}"/>
    <cellStyle name="20% - Ênfase1 4 2 5 6" xfId="29352" xr:uid="{71AE72E8-8E85-4C3A-9392-AF0F0A051FEB}"/>
    <cellStyle name="20% - Ênfase1 4 2 5 7" xfId="40335" xr:uid="{3C64F1E3-754C-42F2-9DD5-3EDE58B3FC6D}"/>
    <cellStyle name="20% - Ênfase1 4 2 5 8" xfId="42282" xr:uid="{945EAEF0-A17F-4489-B8C6-79C3B2C5728F}"/>
    <cellStyle name="20% - Ênfase1 4 2 5 9" xfId="44242" xr:uid="{9EB12C08-232D-4989-8939-9E5D363A56A6}"/>
    <cellStyle name="20% - Ênfase1 4 2 6" xfId="7780" xr:uid="{A5A2C86D-D0E6-4E11-9A1D-4EF56BF0593F}"/>
    <cellStyle name="20% - Ênfase1 4 2 6 2" xfId="12195" xr:uid="{31AB23D0-2B75-4078-B5B2-6E2497F8DF50}"/>
    <cellStyle name="20% - Ênfase1 4 2 6 2 2" xfId="34256" xr:uid="{61F0AA59-8C8E-4747-BC4C-F044595C5104}"/>
    <cellStyle name="20% - Ênfase1 4 2 6 2 3" xfId="23273" xr:uid="{A97D65CF-45AE-46E3-8818-682EAF6A28F5}"/>
    <cellStyle name="20% - Ênfase1 4 2 6 3" xfId="30267" xr:uid="{8968B3AF-4EE5-411A-9EB2-23E5F82A4AE7}"/>
    <cellStyle name="20% - Ênfase1 4 2 6 4" xfId="19284" xr:uid="{5007EEFC-D4F0-439B-8C84-6B7C6CDB3247}"/>
    <cellStyle name="20% - Ênfase1 4 2 7" xfId="11057" xr:uid="{44C118F1-BAF4-4F52-880E-835096F0EC93}"/>
    <cellStyle name="20% - Ênfase1 4 2 7 2" xfId="33121" xr:uid="{B8CFCF8B-3C28-452D-A7C1-4A3D5C7EA660}"/>
    <cellStyle name="20% - Ênfase1 4 2 7 3" xfId="22138" xr:uid="{BBE06316-0CC1-46A5-AF7D-B01119F78D47}"/>
    <cellStyle name="20% - Ênfase1 4 2 8" xfId="10020" xr:uid="{D5C687C8-DD1F-413F-8740-E9AA2AEAA80E}"/>
    <cellStyle name="20% - Ênfase1 4 2 8 2" xfId="32207" xr:uid="{E05757BA-2D80-457D-BD7C-864484DADF2F}"/>
    <cellStyle name="20% - Ênfase1 4 2 8 3" xfId="21224" xr:uid="{FDE135B0-A8C3-414B-B770-9ECC8ADA9673}"/>
    <cellStyle name="20% - Ênfase1 4 2 9" xfId="13540" xr:uid="{93F9958F-9D22-4023-8639-EC558ED937B0}"/>
    <cellStyle name="20% - Ênfase1 4 2 9 2" xfId="35404" xr:uid="{60F67881-5D21-472C-A11A-3D75AAE620C3}"/>
    <cellStyle name="20% - Ênfase1 4 2 9 3" xfId="24421" xr:uid="{62C09779-7CBE-4A26-9D15-A34CC3D4FDDE}"/>
    <cellStyle name="20% - Ênfase1 4 3" xfId="4910" xr:uid="{F432DDA0-1789-456B-A9FD-5C2F53DF57F4}"/>
    <cellStyle name="20% - Ênfase1 4 3 10" xfId="28325" xr:uid="{C6CB443D-61AF-4BFF-93AF-BA06047F8C51}"/>
    <cellStyle name="20% - Ênfase1 4 3 11" xfId="39308" xr:uid="{831698F6-A447-41EC-A8A7-A7DCBCC940E8}"/>
    <cellStyle name="20% - Ênfase1 4 3 12" xfId="41255" xr:uid="{21D6F250-0521-47B6-BA55-47A3315C8916}"/>
    <cellStyle name="20% - Ênfase1 4 3 13" xfId="43215" xr:uid="{5F35AED3-0DFF-47D4-9750-F3432B718D53}"/>
    <cellStyle name="20% - Ênfase1 4 3 14" xfId="17341" xr:uid="{A78D350D-2D83-466C-9B01-1D9E41EB7ECA}"/>
    <cellStyle name="20% - Ênfase1 4 3 2" xfId="4911" xr:uid="{80450B52-76DD-450E-BF37-EEE59C25B34A}"/>
    <cellStyle name="20% - Ênfase1 4 3 2 10" xfId="43216" xr:uid="{93198024-FE10-4789-B296-8C45930943E3}"/>
    <cellStyle name="20% - Ênfase1 4 3 2 11" xfId="17342" xr:uid="{1703EF18-F72A-4F24-9878-1C73B89994D9}"/>
    <cellStyle name="20% - Ênfase1 4 3 2 2" xfId="7222" xr:uid="{7CB85DAC-8ABF-434A-A87B-36A9B397AE62}"/>
    <cellStyle name="20% - Ênfase1 4 3 2 2 10" xfId="18764" xr:uid="{FD345357-A190-4E34-843A-9D4567D20383}"/>
    <cellStyle name="20% - Ênfase1 4 3 2 2 2" xfId="9209" xr:uid="{2398543A-C623-4E8F-8DDA-6652F3CBA974}"/>
    <cellStyle name="20% - Ênfase1 4 3 2 2 2 2" xfId="31696" xr:uid="{69AC0029-FA36-45CC-A231-33F849144C8F}"/>
    <cellStyle name="20% - Ênfase1 4 3 2 2 2 3" xfId="20713" xr:uid="{5EA12DC6-3496-43FF-A451-C884391A7563}"/>
    <cellStyle name="20% - Ênfase1 4 3 2 2 3" xfId="12608" xr:uid="{4724944E-AD0C-45AF-92C3-E93042CC386C}"/>
    <cellStyle name="20% - Ênfase1 4 3 2 2 3 2" xfId="34669" xr:uid="{886A9D5B-7DB9-47EF-A8BE-FCCAA1300573}"/>
    <cellStyle name="20% - Ênfase1 4 3 2 2 3 3" xfId="23686" xr:uid="{40267EB4-7A04-4946-A059-842888E4FDB9}"/>
    <cellStyle name="20% - Ênfase1 4 3 2 2 4" xfId="15050" xr:uid="{73D2EE76-5195-4A96-8FFB-F0E45E33FE7F}"/>
    <cellStyle name="20% - Ênfase1 4 3 2 2 4 2" xfId="36832" xr:uid="{3856A1E2-840B-474A-A36C-0DFDA8443D86}"/>
    <cellStyle name="20% - Ênfase1 4 3 2 2 4 3" xfId="25849" xr:uid="{481C9354-3534-4D45-9AE4-451DD8D0F525}"/>
    <cellStyle name="20% - Ênfase1 4 3 2 2 5" xfId="27799" xr:uid="{EED50389-4218-45AC-A26C-38C4361505FE}"/>
    <cellStyle name="20% - Ênfase1 4 3 2 2 5 2" xfId="38782" xr:uid="{04B8B703-857C-41BA-BEAA-A0154C134D6E}"/>
    <cellStyle name="20% - Ênfase1 4 3 2 2 6" xfId="29747" xr:uid="{C3A65C02-AD92-4BF0-B155-0F5D2C4F17E6}"/>
    <cellStyle name="20% - Ênfase1 4 3 2 2 7" xfId="40730" xr:uid="{AD8D0358-669E-4C19-8F77-48A8D6598FE9}"/>
    <cellStyle name="20% - Ênfase1 4 3 2 2 8" xfId="42677" xr:uid="{44FBD03A-D2CD-4F59-933A-135CFC6D3448}"/>
    <cellStyle name="20% - Ênfase1 4 3 2 2 9" xfId="44637" xr:uid="{7722277A-3445-452B-A959-92235E67285E}"/>
    <cellStyle name="20% - Ênfase1 4 3 2 3" xfId="7787" xr:uid="{E4D385D9-2658-45E2-B2B0-11EDAEDB5E62}"/>
    <cellStyle name="20% - Ênfase1 4 3 2 3 2" xfId="11471" xr:uid="{13A4F5CD-B114-46C3-9233-D089A989E0A7}"/>
    <cellStyle name="20% - Ênfase1 4 3 2 3 2 2" xfId="33534" xr:uid="{ECFCC9B9-79BE-4CBD-8273-164895001BA1}"/>
    <cellStyle name="20% - Ênfase1 4 3 2 3 2 3" xfId="22551" xr:uid="{E65FBEAD-3C82-42AB-B167-183B8081C479}"/>
    <cellStyle name="20% - Ênfase1 4 3 2 3 3" xfId="30274" xr:uid="{1DFD3C37-4A24-4201-A450-6182CF80DFDA}"/>
    <cellStyle name="20% - Ênfase1 4 3 2 3 4" xfId="19291" xr:uid="{B96E3F93-DA80-4C99-81E7-E5256288CB93}"/>
    <cellStyle name="20% - Ênfase1 4 3 2 4" xfId="10475" xr:uid="{71FA2657-DE03-4873-BBFB-FD996D091F39}"/>
    <cellStyle name="20% - Ênfase1 4 3 2 4 2" xfId="32602" xr:uid="{C64D4BE4-7C0B-445D-9662-F9E61B636368}"/>
    <cellStyle name="20% - Ênfase1 4 3 2 4 3" xfId="21619" xr:uid="{DEACA1BB-CF0C-4B45-AEBF-74A50343D671}"/>
    <cellStyle name="20% - Ênfase1 4 3 2 5" xfId="13547" xr:uid="{84D1F4E4-1231-43B9-A31E-2C4B4DF859BF}"/>
    <cellStyle name="20% - Ênfase1 4 3 2 5 2" xfId="35411" xr:uid="{BEA65DE1-3C20-476D-A208-CBD4EB54F756}"/>
    <cellStyle name="20% - Ênfase1 4 3 2 5 3" xfId="24428" xr:uid="{59469BAC-4E1D-466F-B954-E6048C831AFE}"/>
    <cellStyle name="20% - Ênfase1 4 3 2 6" xfId="26378" xr:uid="{6FDC760C-BBD2-440A-A9F0-4F1E256F2658}"/>
    <cellStyle name="20% - Ênfase1 4 3 2 6 2" xfId="37361" xr:uid="{0B7AF53C-059D-4485-B579-ACC9B5917797}"/>
    <cellStyle name="20% - Ênfase1 4 3 2 7" xfId="28326" xr:uid="{DD2A89C7-3502-40F0-BA5F-4B483CE5204C}"/>
    <cellStyle name="20% - Ênfase1 4 3 2 8" xfId="39309" xr:uid="{54DEE88F-752B-43DB-9C0D-C6DDB72D9780}"/>
    <cellStyle name="20% - Ênfase1 4 3 2 9" xfId="41256" xr:uid="{AECF4579-FE4F-486A-982A-421B6C72CF3F}"/>
    <cellStyle name="20% - Ênfase1 4 3 3" xfId="4912" xr:uid="{85CE1093-0861-436D-B565-717233A552AD}"/>
    <cellStyle name="20% - Ênfase1 4 3 3 10" xfId="43217" xr:uid="{735ADC0D-6940-4A31-8616-80EB888D890B}"/>
    <cellStyle name="20% - Ênfase1 4 3 3 11" xfId="17343" xr:uid="{65315300-45D2-498A-8A4F-64E327AA9C70}"/>
    <cellStyle name="20% - Ênfase1 4 3 3 2" xfId="7504" xr:uid="{C9B75021-AD0C-49C7-9C3E-269CC42ADD0A}"/>
    <cellStyle name="20% - Ênfase1 4 3 3 2 10" xfId="19046" xr:uid="{3E514FF3-CACA-4A25-8811-463CDDC9C754}"/>
    <cellStyle name="20% - Ênfase1 4 3 3 2 2" xfId="9491" xr:uid="{08F62549-050D-49A1-A5B8-70D58DB224AA}"/>
    <cellStyle name="20% - Ênfase1 4 3 3 2 2 2" xfId="31978" xr:uid="{24DD9E00-6EAC-43A1-8DB9-04BD2E0E70F6}"/>
    <cellStyle name="20% - Ênfase1 4 3 3 2 2 3" xfId="20995" xr:uid="{BC17B684-A049-4BE1-A719-F1BC87A9A4E9}"/>
    <cellStyle name="20% - Ênfase1 4 3 3 2 3" xfId="12890" xr:uid="{A48E9F56-3DBC-4A20-BE27-0F2A00DDD417}"/>
    <cellStyle name="20% - Ênfase1 4 3 3 2 3 2" xfId="34951" xr:uid="{E965FC80-E222-492A-96CD-2B1BF19E8D1E}"/>
    <cellStyle name="20% - Ênfase1 4 3 3 2 3 3" xfId="23968" xr:uid="{F4FE01FB-9942-4417-9C89-CD13731326D6}"/>
    <cellStyle name="20% - Ênfase1 4 3 3 2 4" xfId="15332" xr:uid="{1A775AA2-90A8-40B3-891A-F5A5561F4F01}"/>
    <cellStyle name="20% - Ênfase1 4 3 3 2 4 2" xfId="37114" xr:uid="{87972D30-128B-48EB-B326-1D9DB3270212}"/>
    <cellStyle name="20% - Ênfase1 4 3 3 2 4 3" xfId="26131" xr:uid="{90719432-21C8-4C09-B476-2A36105F5DFF}"/>
    <cellStyle name="20% - Ênfase1 4 3 3 2 5" xfId="28081" xr:uid="{08255701-A143-4220-A38B-D074EBBBF987}"/>
    <cellStyle name="20% - Ênfase1 4 3 3 2 5 2" xfId="39064" xr:uid="{4981EE77-C6AD-45EC-9B3A-9CE86D056102}"/>
    <cellStyle name="20% - Ênfase1 4 3 3 2 6" xfId="30029" xr:uid="{E2C0DD1C-A278-48AF-9A25-AFF893AAD6F6}"/>
    <cellStyle name="20% - Ênfase1 4 3 3 2 7" xfId="41012" xr:uid="{76E042EF-D8EE-4158-A858-5E1455BCA4F1}"/>
    <cellStyle name="20% - Ênfase1 4 3 3 2 8" xfId="42959" xr:uid="{269A0646-9941-405B-89E1-7D2FB526555A}"/>
    <cellStyle name="20% - Ênfase1 4 3 3 2 9" xfId="44919" xr:uid="{2AA8DCB1-F567-4780-9C34-1139EB22FB82}"/>
    <cellStyle name="20% - Ênfase1 4 3 3 3" xfId="7788" xr:uid="{DA79735D-2E44-4F30-B217-F61FCCC3B79C}"/>
    <cellStyle name="20% - Ênfase1 4 3 3 3 2" xfId="11753" xr:uid="{D15E5616-8429-4460-857A-7E5EDB711221}"/>
    <cellStyle name="20% - Ênfase1 4 3 3 3 2 2" xfId="33816" xr:uid="{6D0F8D5C-1B81-4797-8526-CF258AFB0689}"/>
    <cellStyle name="20% - Ênfase1 4 3 3 3 2 3" xfId="22833" xr:uid="{8CEA7797-9B84-475E-A46E-336B28CB229B}"/>
    <cellStyle name="20% - Ênfase1 4 3 3 3 3" xfId="30275" xr:uid="{03391ACE-DB10-4F3B-8D0D-35B23173A618}"/>
    <cellStyle name="20% - Ênfase1 4 3 3 3 4" xfId="19292" xr:uid="{2F8A7DB0-CC24-446D-97E0-BDCB7C121B5A}"/>
    <cellStyle name="20% - Ênfase1 4 3 3 4" xfId="10757" xr:uid="{3CDAEC0E-2814-4659-A2E8-6F5632D5922B}"/>
    <cellStyle name="20% - Ênfase1 4 3 3 4 2" xfId="32884" xr:uid="{DE0B0FE1-C9CD-4ACD-8DBD-EF83B9CE1FA3}"/>
    <cellStyle name="20% - Ênfase1 4 3 3 4 3" xfId="21901" xr:uid="{99BC57DE-F183-419E-8B68-2825942E5845}"/>
    <cellStyle name="20% - Ênfase1 4 3 3 5" xfId="13548" xr:uid="{DED95048-2F54-4B07-8B12-6F7F41E41619}"/>
    <cellStyle name="20% - Ênfase1 4 3 3 5 2" xfId="35412" xr:uid="{80A94154-61C5-4CD3-B296-7CD6C091D738}"/>
    <cellStyle name="20% - Ênfase1 4 3 3 5 3" xfId="24429" xr:uid="{101C525E-797A-4A55-9983-552AE754787C}"/>
    <cellStyle name="20% - Ênfase1 4 3 3 6" xfId="26379" xr:uid="{9EFDC29F-69EE-4AD3-8AFB-2F78309B9183}"/>
    <cellStyle name="20% - Ênfase1 4 3 3 6 2" xfId="37362" xr:uid="{441203ED-0797-4EC0-A957-A3C9D229DA75}"/>
    <cellStyle name="20% - Ênfase1 4 3 3 7" xfId="28327" xr:uid="{BA27E740-3696-439A-8C7C-3CBF5B4A8409}"/>
    <cellStyle name="20% - Ênfase1 4 3 3 8" xfId="39310" xr:uid="{F32F446E-D620-4DCD-A7EB-CAF8728771E3}"/>
    <cellStyle name="20% - Ênfase1 4 3 3 9" xfId="41257" xr:uid="{459AB41C-903F-4A86-8201-28764F491BDF}"/>
    <cellStyle name="20% - Ênfase1 4 3 4" xfId="6938" xr:uid="{B9C86AD5-DE71-4F0A-A044-B0659CAFFEB1}"/>
    <cellStyle name="20% - Ênfase1 4 3 4 10" xfId="18482" xr:uid="{A6315A99-04B9-46CA-A70F-6002D277E864}"/>
    <cellStyle name="20% - Ênfase1 4 3 4 2" xfId="8927" xr:uid="{23B4F13D-0C5E-476F-984F-84F8AEC86831}"/>
    <cellStyle name="20% - Ênfase1 4 3 4 2 2" xfId="13202" xr:uid="{23CF9BB8-99DE-417A-8215-93D0C392D0B2}"/>
    <cellStyle name="20% - Ênfase1 4 3 4 2 2 2" xfId="35211" xr:uid="{214A2AFB-23AB-4EDC-80CF-2F960DA7AF2A}"/>
    <cellStyle name="20% - Ênfase1 4 3 4 2 2 3" xfId="24228" xr:uid="{CE38CD1E-83BA-4306-90B9-F38BBAE3C698}"/>
    <cellStyle name="20% - Ênfase1 4 3 4 2 3" xfId="31414" xr:uid="{4D2A64E6-D335-40C0-9F6E-58A5038E5F96}"/>
    <cellStyle name="20% - Ênfase1 4 3 4 2 4" xfId="20431" xr:uid="{2E832181-8F79-4B2F-8055-3A725E17C153}"/>
    <cellStyle name="20% - Ênfase1 4 3 4 3" xfId="12015" xr:uid="{378F3739-8347-43B9-93BF-A3395C90DDF0}"/>
    <cellStyle name="20% - Ênfase1 4 3 4 3 2" xfId="34076" xr:uid="{4AEAC1E6-C694-492C-8A4D-DE8B167A1022}"/>
    <cellStyle name="20% - Ênfase1 4 3 4 3 3" xfId="23093" xr:uid="{1CEFEEAC-B0A7-47B2-9BA7-1A13D099CAF2}"/>
    <cellStyle name="20% - Ênfase1 4 3 4 4" xfId="14768" xr:uid="{5DF1E6FB-E075-43F8-BC97-F8EA5631278A}"/>
    <cellStyle name="20% - Ênfase1 4 3 4 4 2" xfId="36550" xr:uid="{B12D02D5-3598-4239-B284-17D33F673EB0}"/>
    <cellStyle name="20% - Ênfase1 4 3 4 4 3" xfId="25567" xr:uid="{5F12C67E-917D-410E-BEF2-92953DBDBD8F}"/>
    <cellStyle name="20% - Ênfase1 4 3 4 5" xfId="27517" xr:uid="{AA783306-E9AE-41A4-82BB-9F3390D04D87}"/>
    <cellStyle name="20% - Ênfase1 4 3 4 5 2" xfId="38500" xr:uid="{FF5D7187-52A6-4CA3-9FBA-1F65A8D0BD3A}"/>
    <cellStyle name="20% - Ênfase1 4 3 4 6" xfId="29465" xr:uid="{1DFF48C7-50BC-4B34-AB85-F00ABFA57CA3}"/>
    <cellStyle name="20% - Ênfase1 4 3 4 7" xfId="40448" xr:uid="{3B392E49-49E4-4A4D-AD77-3C200F547E05}"/>
    <cellStyle name="20% - Ênfase1 4 3 4 8" xfId="42395" xr:uid="{D177F628-6156-40F5-A9E4-EB86BA190A29}"/>
    <cellStyle name="20% - Ênfase1 4 3 4 9" xfId="44355" xr:uid="{71CE6B7B-5E7E-40A3-BD4E-2EB5AB7020FE}"/>
    <cellStyle name="20% - Ênfase1 4 3 5" xfId="7786" xr:uid="{A64BB2B2-95FC-4C85-8DF2-46C1643902E7}"/>
    <cellStyle name="20% - Ênfase1 4 3 5 2" xfId="12312" xr:uid="{E8CEBA03-6932-4959-BE75-82AF68346F75}"/>
    <cellStyle name="20% - Ênfase1 4 3 5 2 2" xfId="34373" xr:uid="{5F632EFF-223A-4AF7-9168-9CE5F52DF9BA}"/>
    <cellStyle name="20% - Ênfase1 4 3 5 2 3" xfId="23390" xr:uid="{448B15EE-67BD-4FCE-A6C1-C29DD70FC4BB}"/>
    <cellStyle name="20% - Ênfase1 4 3 5 3" xfId="30273" xr:uid="{DEDD377B-CF7C-477A-A75D-306C51D35C3F}"/>
    <cellStyle name="20% - Ênfase1 4 3 5 4" xfId="19290" xr:uid="{646B10D4-EDC5-4308-A1BE-19111CA16111}"/>
    <cellStyle name="20% - Ênfase1 4 3 6" xfId="11175" xr:uid="{67AD1935-AC96-4837-8C43-8551A9EC4C2C}"/>
    <cellStyle name="20% - Ênfase1 4 3 6 2" xfId="33238" xr:uid="{F2CB6B60-FF7E-477E-90DB-B237EF7F0C04}"/>
    <cellStyle name="20% - Ênfase1 4 3 6 3" xfId="22255" xr:uid="{848D44C5-90B7-4023-B7C5-0A8998B03225}"/>
    <cellStyle name="20% - Ênfase1 4 3 7" xfId="10193" xr:uid="{8650F7CE-AF01-4585-A75D-CA2E01DACEDF}"/>
    <cellStyle name="20% - Ênfase1 4 3 7 2" xfId="32320" xr:uid="{B5BC04F5-6273-4257-9750-72C5AC55ADA9}"/>
    <cellStyle name="20% - Ênfase1 4 3 7 3" xfId="21337" xr:uid="{EB0C2A56-30EA-4625-BC25-5AAA9049D230}"/>
    <cellStyle name="20% - Ênfase1 4 3 8" xfId="13546" xr:uid="{1691849B-D27E-42A2-8138-8E8435B97F80}"/>
    <cellStyle name="20% - Ênfase1 4 3 8 2" xfId="35410" xr:uid="{060C45DD-C831-46DB-A4FE-EB2914FF7B25}"/>
    <cellStyle name="20% - Ênfase1 4 3 8 3" xfId="24427" xr:uid="{AE7CE5EA-6B7F-4281-9F07-95E1CAE5A4E3}"/>
    <cellStyle name="20% - Ênfase1 4 3 9" xfId="26377" xr:uid="{A5201BBF-4429-4365-8387-931580AC2729}"/>
    <cellStyle name="20% - Ênfase1 4 3 9 2" xfId="37360" xr:uid="{3E927A39-0F78-40FD-829D-B957D3B21B23}"/>
    <cellStyle name="20% - Ênfase1 4 4" xfId="4913" xr:uid="{386CC33D-A926-452D-8548-CB5676A475FA}"/>
    <cellStyle name="20% - Ênfase1 4 4 10" xfId="39311" xr:uid="{4E75F6C3-9123-492B-A6DE-FD1C26A8BB60}"/>
    <cellStyle name="20% - Ênfase1 4 4 11" xfId="41258" xr:uid="{F0B61365-3BD3-42F0-99F6-23C624048545}"/>
    <cellStyle name="20% - Ênfase1 4 4 12" xfId="43218" xr:uid="{716F6F14-6F21-4484-A28F-985039960697}"/>
    <cellStyle name="20% - Ênfase1 4 4 13" xfId="17344" xr:uid="{ED656C6C-DC4F-4F36-968A-2A74F2BA1D82}"/>
    <cellStyle name="20% - Ênfase1 4 4 2" xfId="4914" xr:uid="{AFB2E160-A643-47A4-83C4-22D920530CA0}"/>
    <cellStyle name="20% - Ênfase1 4 4 2 10" xfId="43219" xr:uid="{0BFAB1D4-01DE-4D2C-A8B5-B0ACA5631B35}"/>
    <cellStyle name="20% - Ênfase1 4 4 2 11" xfId="17345" xr:uid="{48011047-382E-47C5-83AB-AD6E88313692}"/>
    <cellStyle name="20% - Ênfase1 4 4 2 2" xfId="7165" xr:uid="{A6193EAD-445B-4F6C-80B9-45037091A440}"/>
    <cellStyle name="20% - Ênfase1 4 4 2 2 10" xfId="18707" xr:uid="{31D796D8-304E-48D2-8D57-749B65B37843}"/>
    <cellStyle name="20% - Ênfase1 4 4 2 2 2" xfId="9152" xr:uid="{77CC4D6E-AB71-43F8-BC95-86AA2205F211}"/>
    <cellStyle name="20% - Ênfase1 4 4 2 2 2 2" xfId="31639" xr:uid="{44F4EAAA-834B-4402-B684-11D3B4EA93F0}"/>
    <cellStyle name="20% - Ênfase1 4 4 2 2 2 3" xfId="20656" xr:uid="{C92BB0B9-E7E5-4C9A-A57F-445ED2FEFFA3}"/>
    <cellStyle name="20% - Ênfase1 4 4 2 2 3" xfId="12547" xr:uid="{CF7AA5BC-BD62-4214-A680-403BB7E50F59}"/>
    <cellStyle name="20% - Ênfase1 4 4 2 2 3 2" xfId="34608" xr:uid="{5D608253-E277-4DE8-A2B8-3EAE0EDD9E6B}"/>
    <cellStyle name="20% - Ênfase1 4 4 2 2 3 3" xfId="23625" xr:uid="{F9442E4E-6483-4B47-BCD2-76798875EE27}"/>
    <cellStyle name="20% - Ênfase1 4 4 2 2 4" xfId="14993" xr:uid="{4A46F08F-CE2A-4753-8604-533FC59C502B}"/>
    <cellStyle name="20% - Ênfase1 4 4 2 2 4 2" xfId="36775" xr:uid="{93E96349-2BF6-4550-86DB-E12DF7F342B0}"/>
    <cellStyle name="20% - Ênfase1 4 4 2 2 4 3" xfId="25792" xr:uid="{583A3715-A4E5-4F06-9528-F3C4B0F00EA1}"/>
    <cellStyle name="20% - Ênfase1 4 4 2 2 5" xfId="27742" xr:uid="{B0EFE04E-6568-4F1A-A4F1-55D1F95E80C6}"/>
    <cellStyle name="20% - Ênfase1 4 4 2 2 5 2" xfId="38725" xr:uid="{A65B84FA-4648-45A5-9EFD-C5EEEE95B980}"/>
    <cellStyle name="20% - Ênfase1 4 4 2 2 6" xfId="29690" xr:uid="{6C4FE09E-EA08-45F5-B1A5-741068B1FC59}"/>
    <cellStyle name="20% - Ênfase1 4 4 2 2 7" xfId="40673" xr:uid="{A779ABDC-FE97-4BB3-B2C7-7759B62DB19E}"/>
    <cellStyle name="20% - Ênfase1 4 4 2 2 8" xfId="42620" xr:uid="{BE36B96C-5FFD-4A58-8E3A-935013D32652}"/>
    <cellStyle name="20% - Ênfase1 4 4 2 2 9" xfId="44580" xr:uid="{F9E28E06-4ACC-4C99-9CAE-97E4B4ED0F0D}"/>
    <cellStyle name="20% - Ênfase1 4 4 2 3" xfId="7790" xr:uid="{3F79366B-E09E-4179-945E-C0EBC7533A65}"/>
    <cellStyle name="20% - Ênfase1 4 4 2 3 2" xfId="11410" xr:uid="{4C227058-B0EB-4A2F-A3AC-CBF5C778497B}"/>
    <cellStyle name="20% - Ênfase1 4 4 2 3 2 2" xfId="33473" xr:uid="{6C7E8773-CA15-4AE3-974E-3AE987CC9DC2}"/>
    <cellStyle name="20% - Ênfase1 4 4 2 3 2 3" xfId="22490" xr:uid="{A8B88638-4159-4AD4-84AB-EB2908FAA21F}"/>
    <cellStyle name="20% - Ênfase1 4 4 2 3 3" xfId="30277" xr:uid="{8EC724F5-0D8B-42AC-AB3A-EAF74A26E207}"/>
    <cellStyle name="20% - Ênfase1 4 4 2 3 4" xfId="19294" xr:uid="{0B8BB7D6-B7A4-45A4-8014-CF38A26076B8}"/>
    <cellStyle name="20% - Ênfase1 4 4 2 4" xfId="10418" xr:uid="{EC3D06A2-7AF2-4C7F-BF61-096206C76C69}"/>
    <cellStyle name="20% - Ênfase1 4 4 2 4 2" xfId="32545" xr:uid="{FF4EB9A9-953F-4F59-8E53-D423C35E874C}"/>
    <cellStyle name="20% - Ênfase1 4 4 2 4 3" xfId="21562" xr:uid="{8549AE3E-5C95-4E75-BDC4-ED92389150B9}"/>
    <cellStyle name="20% - Ênfase1 4 4 2 5" xfId="13550" xr:uid="{49E6ACD3-FF12-4618-8319-E96B31C60965}"/>
    <cellStyle name="20% - Ênfase1 4 4 2 5 2" xfId="35414" xr:uid="{EC12207E-DFD4-412F-AFFC-F0E3B7EFD1DD}"/>
    <cellStyle name="20% - Ênfase1 4 4 2 5 3" xfId="24431" xr:uid="{74DBE1D4-551F-409A-B99D-9AE7AEAE70D3}"/>
    <cellStyle name="20% - Ênfase1 4 4 2 6" xfId="26381" xr:uid="{1A36894D-C46D-4281-9C68-BD988C98912F}"/>
    <cellStyle name="20% - Ênfase1 4 4 2 6 2" xfId="37364" xr:uid="{8697DFA6-43AE-443C-B8D6-C94AFBA66991}"/>
    <cellStyle name="20% - Ênfase1 4 4 2 7" xfId="28329" xr:uid="{0D99A3AC-E75E-4218-81BD-96D25C3EAF3F}"/>
    <cellStyle name="20% - Ênfase1 4 4 2 8" xfId="39312" xr:uid="{6E0FEC15-D67C-4DAF-A8A8-0CB3E1779E24}"/>
    <cellStyle name="20% - Ênfase1 4 4 2 9" xfId="41259" xr:uid="{A7468395-58A1-41E2-9EA6-57BA34601675}"/>
    <cellStyle name="20% - Ênfase1 4 4 3" xfId="4915" xr:uid="{7E453BE1-DD66-463C-B84F-3B02A2289ADB}"/>
    <cellStyle name="20% - Ênfase1 4 4 3 10" xfId="43220" xr:uid="{705BA17E-E46E-4625-A218-AC58DF3B2120}"/>
    <cellStyle name="20% - Ênfase1 4 4 3 11" xfId="17346" xr:uid="{AFB5D841-967A-4F8A-A412-888B4D9932D9}"/>
    <cellStyle name="20% - Ênfase1 4 4 3 2" xfId="7447" xr:uid="{C08F0A19-9977-4860-8414-6ACDC473AF32}"/>
    <cellStyle name="20% - Ênfase1 4 4 3 2 10" xfId="18989" xr:uid="{A5F03D04-CCFA-4B08-9987-80683891384A}"/>
    <cellStyle name="20% - Ênfase1 4 4 3 2 2" xfId="9434" xr:uid="{A52DABAA-3A59-4398-92B1-351A4EB6C45F}"/>
    <cellStyle name="20% - Ênfase1 4 4 3 2 2 2" xfId="31921" xr:uid="{E1334993-50A5-478B-BA14-BEAD46A795C4}"/>
    <cellStyle name="20% - Ênfase1 4 4 3 2 2 3" xfId="20938" xr:uid="{7D8277C9-A4EC-4E41-A76B-9248C5ABDBE7}"/>
    <cellStyle name="20% - Ênfase1 4 4 3 2 3" xfId="12833" xr:uid="{A4A89081-9A24-47C4-A215-5DE1F05D3DD7}"/>
    <cellStyle name="20% - Ênfase1 4 4 3 2 3 2" xfId="34894" xr:uid="{B6AB6E8A-42C6-49FB-85D1-650EE822A7D0}"/>
    <cellStyle name="20% - Ênfase1 4 4 3 2 3 3" xfId="23911" xr:uid="{C5625E62-15F7-42AA-9813-38A34437C2B4}"/>
    <cellStyle name="20% - Ênfase1 4 4 3 2 4" xfId="15275" xr:uid="{9B87B7E4-CE13-4872-8A61-02BAAF222C39}"/>
    <cellStyle name="20% - Ênfase1 4 4 3 2 4 2" xfId="37057" xr:uid="{623A5B1A-A37E-46B4-90ED-5C877F7EE8EB}"/>
    <cellStyle name="20% - Ênfase1 4 4 3 2 4 3" xfId="26074" xr:uid="{CF47F363-9A25-4742-9994-E8F4F7EAD312}"/>
    <cellStyle name="20% - Ênfase1 4 4 3 2 5" xfId="28024" xr:uid="{382DB553-7E6F-48F3-BF0C-F9A6787DF7BD}"/>
    <cellStyle name="20% - Ênfase1 4 4 3 2 5 2" xfId="39007" xr:uid="{07BB7ADB-CCCE-4165-B812-4109E86BF3AC}"/>
    <cellStyle name="20% - Ênfase1 4 4 3 2 6" xfId="29972" xr:uid="{8BDAC7C4-F02D-4C24-AAAB-62AD5826B91B}"/>
    <cellStyle name="20% - Ênfase1 4 4 3 2 7" xfId="40955" xr:uid="{9EEA99B7-E5C6-4A41-8DC3-3CF2E9EA39B9}"/>
    <cellStyle name="20% - Ênfase1 4 4 3 2 8" xfId="42902" xr:uid="{E0A61BB4-2D76-4187-B098-883FB72F9759}"/>
    <cellStyle name="20% - Ênfase1 4 4 3 2 9" xfId="44862" xr:uid="{CDFA6E06-D7BE-452E-968A-EAB8C0FF9040}"/>
    <cellStyle name="20% - Ênfase1 4 4 3 3" xfId="7791" xr:uid="{1F25C483-C2ED-4B17-8BB7-4F451267CDC4}"/>
    <cellStyle name="20% - Ênfase1 4 4 3 3 2" xfId="11696" xr:uid="{1ABB145A-0A1E-4A84-B243-3A063D37E4E4}"/>
    <cellStyle name="20% - Ênfase1 4 4 3 3 2 2" xfId="33759" xr:uid="{07326013-80C7-4651-9010-8FB993613BB6}"/>
    <cellStyle name="20% - Ênfase1 4 4 3 3 2 3" xfId="22776" xr:uid="{09FD6761-9B33-452E-ABC0-602F5359A66C}"/>
    <cellStyle name="20% - Ênfase1 4 4 3 3 3" xfId="30278" xr:uid="{DD2488EC-6C5B-4DBF-BF4C-35C85FA10D5C}"/>
    <cellStyle name="20% - Ênfase1 4 4 3 3 4" xfId="19295" xr:uid="{EC4E9FF2-C5F1-4976-A795-0C2E5E41653A}"/>
    <cellStyle name="20% - Ênfase1 4 4 3 4" xfId="10700" xr:uid="{5D9C5823-F9ED-47DE-A04A-762619CE6150}"/>
    <cellStyle name="20% - Ênfase1 4 4 3 4 2" xfId="32827" xr:uid="{626D6058-0207-4838-9D07-3CCEA04636DE}"/>
    <cellStyle name="20% - Ênfase1 4 4 3 4 3" xfId="21844" xr:uid="{7EF513AD-9E54-4702-B96B-7C0CB4EE81E0}"/>
    <cellStyle name="20% - Ênfase1 4 4 3 5" xfId="13551" xr:uid="{F5C4DE9B-2639-4F52-B3B0-4A365B2BC602}"/>
    <cellStyle name="20% - Ênfase1 4 4 3 5 2" xfId="35415" xr:uid="{B26FD940-3F5B-4DDD-8A6D-7BD091A2D84D}"/>
    <cellStyle name="20% - Ênfase1 4 4 3 5 3" xfId="24432" xr:uid="{31942F4D-2572-44D0-866E-EF08C2CA8AEF}"/>
    <cellStyle name="20% - Ênfase1 4 4 3 6" xfId="26382" xr:uid="{E1D37C0D-8FF9-4BBF-8F2F-BF07105B130C}"/>
    <cellStyle name="20% - Ênfase1 4 4 3 6 2" xfId="37365" xr:uid="{D338EB87-FBED-411E-B58B-81E02C5F9C5E}"/>
    <cellStyle name="20% - Ênfase1 4 4 3 7" xfId="28330" xr:uid="{550BF8C3-B98D-468F-AB0A-ADFA560ACB31}"/>
    <cellStyle name="20% - Ênfase1 4 4 3 8" xfId="39313" xr:uid="{92B0CC6E-2292-4E74-9DAC-A33F1D0990F5}"/>
    <cellStyle name="20% - Ênfase1 4 4 3 9" xfId="41260" xr:uid="{0D96A31E-F82A-4178-B773-E979F8009077}"/>
    <cellStyle name="20% - Ênfase1 4 4 4" xfId="6880" xr:uid="{83967B08-8CD1-4988-9B7B-C044039607F7}"/>
    <cellStyle name="20% - Ênfase1 4 4 4 10" xfId="18425" xr:uid="{4ACA738D-FF5D-43BB-A624-4D03053CF8DC}"/>
    <cellStyle name="20% - Ênfase1 4 4 4 2" xfId="8870" xr:uid="{00F49899-D69F-4107-8237-D692FBB66929}"/>
    <cellStyle name="20% - Ênfase1 4 4 4 2 2" xfId="31357" xr:uid="{C8E0BBAE-DE94-408C-A677-CF1C106106E4}"/>
    <cellStyle name="20% - Ênfase1 4 4 4 2 3" xfId="20374" xr:uid="{5E20DAFF-E98D-49AD-A8B8-1DA680F07354}"/>
    <cellStyle name="20% - Ênfase1 4 4 4 3" xfId="12251" xr:uid="{B9016EB8-2F7A-4515-80C6-FDD0E98AAC45}"/>
    <cellStyle name="20% - Ênfase1 4 4 4 3 2" xfId="34312" xr:uid="{0D244DD5-11B6-451D-AB65-A397E7C669C1}"/>
    <cellStyle name="20% - Ênfase1 4 4 4 3 3" xfId="23329" xr:uid="{66ADB15F-EE03-4EF2-B40B-E76A510D36F4}"/>
    <cellStyle name="20% - Ênfase1 4 4 4 4" xfId="14711" xr:uid="{E003E9A0-9DD6-4B1D-A307-709E50E936A5}"/>
    <cellStyle name="20% - Ênfase1 4 4 4 4 2" xfId="36493" xr:uid="{F9A15F92-4431-4DB2-99BC-FA56D03DB1EA}"/>
    <cellStyle name="20% - Ênfase1 4 4 4 4 3" xfId="25510" xr:uid="{8D9C19F4-4CA3-4DFE-A13B-60F9BB4C30EB}"/>
    <cellStyle name="20% - Ênfase1 4 4 4 5" xfId="27460" xr:uid="{DA526CD3-9FF2-47C6-BF0E-00DA37135666}"/>
    <cellStyle name="20% - Ênfase1 4 4 4 5 2" xfId="38443" xr:uid="{941EFA4F-7D7E-4B4D-B569-F5E728E968AF}"/>
    <cellStyle name="20% - Ênfase1 4 4 4 6" xfId="29408" xr:uid="{8AA14D9C-D0EB-40CD-982F-CA82A2CE3545}"/>
    <cellStyle name="20% - Ênfase1 4 4 4 7" xfId="40391" xr:uid="{E6DF7323-B0A5-4C5D-9AB6-EC735E10931B}"/>
    <cellStyle name="20% - Ênfase1 4 4 4 8" xfId="42338" xr:uid="{2BFE521E-4090-436B-8934-3744510AE713}"/>
    <cellStyle name="20% - Ênfase1 4 4 4 9" xfId="44298" xr:uid="{8A82D922-8A69-4A04-854F-D914200CC4D3}"/>
    <cellStyle name="20% - Ênfase1 4 4 5" xfId="7789" xr:uid="{A496BE64-146B-4267-97CC-B12AADBA66E3}"/>
    <cellStyle name="20% - Ênfase1 4 4 5 2" xfId="11113" xr:uid="{BF8D3BD9-226D-40FA-92B3-55B00C18ED86}"/>
    <cellStyle name="20% - Ênfase1 4 4 5 2 2" xfId="33177" xr:uid="{3A142A24-03E2-47E8-8AE0-6CE751FDF8FD}"/>
    <cellStyle name="20% - Ênfase1 4 4 5 2 3" xfId="22194" xr:uid="{0EA4F340-AC5B-4789-9432-D5C90E803E33}"/>
    <cellStyle name="20% - Ênfase1 4 4 5 3" xfId="30276" xr:uid="{91699B59-FBD2-4E28-A719-72C83824E71E}"/>
    <cellStyle name="20% - Ênfase1 4 4 5 4" xfId="19293" xr:uid="{9E32D9D5-BAC9-417B-B73B-E682396E2005}"/>
    <cellStyle name="20% - Ênfase1 4 4 6" xfId="10076" xr:uid="{D909A25C-236E-4348-AFFB-A1BBB5E860B6}"/>
    <cellStyle name="20% - Ênfase1 4 4 6 2" xfId="32263" xr:uid="{0D9AC234-6E5F-4D45-BE7E-683AE6520915}"/>
    <cellStyle name="20% - Ênfase1 4 4 6 3" xfId="21280" xr:uid="{3D984A58-66D0-4320-86B3-BC6F93344E83}"/>
    <cellStyle name="20% - Ênfase1 4 4 7" xfId="13549" xr:uid="{9F54E1F6-DBC0-4A20-86FD-3E0BA46B1BCB}"/>
    <cellStyle name="20% - Ênfase1 4 4 7 2" xfId="35413" xr:uid="{907B44A9-1767-43C1-B858-A959C3DB585D}"/>
    <cellStyle name="20% - Ênfase1 4 4 7 3" xfId="24430" xr:uid="{DDE106F0-DB7C-413D-A785-8CA817867D40}"/>
    <cellStyle name="20% - Ênfase1 4 4 8" xfId="26380" xr:uid="{1E6B0B8E-4291-4E35-95F8-90E1E8867F96}"/>
    <cellStyle name="20% - Ênfase1 4 4 8 2" xfId="37363" xr:uid="{1839EE11-909A-47BC-8F50-C3D75EB7C734}"/>
    <cellStyle name="20% - Ênfase1 4 4 9" xfId="28328" xr:uid="{188F0996-E375-4738-BDC4-CFAF251FF213}"/>
    <cellStyle name="20% - Ênfase1 4 5" xfId="4916" xr:uid="{DF9CD2D3-ADD2-4CE5-9F62-40C74E267A02}"/>
    <cellStyle name="20% - Ênfase1 4 5 10" xfId="43221" xr:uid="{A5A2AD99-BA45-41DF-BA5D-26480E94788A}"/>
    <cellStyle name="20% - Ênfase1 4 5 11" xfId="17347" xr:uid="{07FAF9BB-6D0C-46B9-BEDF-0F5F2E75B733}"/>
    <cellStyle name="20% - Ênfase1 4 5 2" xfId="7053" xr:uid="{9B1FC352-F0C1-4601-92DA-C074EF3CF027}"/>
    <cellStyle name="20% - Ênfase1 4 5 2 10" xfId="18595" xr:uid="{E45D0416-27EC-4E65-8854-FAC468CC9B53}"/>
    <cellStyle name="20% - Ênfase1 4 5 2 2" xfId="9040" xr:uid="{C0CBAB50-DA12-40D6-9D53-5C0728D1B5F3}"/>
    <cellStyle name="20% - Ênfase1 4 5 2 2 2" xfId="31527" xr:uid="{A8CE405A-CE67-43C5-ADB9-ED33609F585C}"/>
    <cellStyle name="20% - Ênfase1 4 5 2 2 3" xfId="20544" xr:uid="{032574FA-86FF-4AD8-9D5C-1B0D24DA9990}"/>
    <cellStyle name="20% - Ênfase1 4 5 2 3" xfId="12435" xr:uid="{F97740FB-BEB5-409F-8CAC-69249BF880BB}"/>
    <cellStyle name="20% - Ênfase1 4 5 2 3 2" xfId="34496" xr:uid="{F68C1290-6495-4B37-87CF-1AEA089E0173}"/>
    <cellStyle name="20% - Ênfase1 4 5 2 3 3" xfId="23513" xr:uid="{9765B1F7-440D-4558-89E8-4FCC7492742F}"/>
    <cellStyle name="20% - Ênfase1 4 5 2 4" xfId="14881" xr:uid="{F81D1E89-DAA0-4F05-8073-2BD73570C1C1}"/>
    <cellStyle name="20% - Ênfase1 4 5 2 4 2" xfId="36663" xr:uid="{25757319-D6F7-4077-9A0A-87617514E9BA}"/>
    <cellStyle name="20% - Ênfase1 4 5 2 4 3" xfId="25680" xr:uid="{BA343A3F-EA27-4601-AEE1-6D80E2327B40}"/>
    <cellStyle name="20% - Ênfase1 4 5 2 5" xfId="27630" xr:uid="{BF1453C2-61CE-473E-ADC6-3D3371FC813C}"/>
    <cellStyle name="20% - Ênfase1 4 5 2 5 2" xfId="38613" xr:uid="{340FCE58-9FB7-4FAE-B882-FA7B1072C43C}"/>
    <cellStyle name="20% - Ênfase1 4 5 2 6" xfId="29578" xr:uid="{4A1F9421-90ED-48D0-B02A-4200C562414E}"/>
    <cellStyle name="20% - Ênfase1 4 5 2 7" xfId="40561" xr:uid="{5BDCD45D-EE86-45BA-8E6B-612FC678D115}"/>
    <cellStyle name="20% - Ênfase1 4 5 2 8" xfId="42508" xr:uid="{52C9D617-6C69-4F9E-8FFD-D82288298BC6}"/>
    <cellStyle name="20% - Ênfase1 4 5 2 9" xfId="44468" xr:uid="{E94E8D41-2F31-4EA3-8EB9-433800AA5229}"/>
    <cellStyle name="20% - Ênfase1 4 5 3" xfId="7792" xr:uid="{B7CEAC13-ABC3-4810-89CD-277C66FF37FD}"/>
    <cellStyle name="20% - Ênfase1 4 5 3 2" xfId="11298" xr:uid="{71876DAF-0B69-454E-A61A-F1F1E4033C66}"/>
    <cellStyle name="20% - Ênfase1 4 5 3 2 2" xfId="33361" xr:uid="{AD5732EA-D6FA-4E81-B774-CB1DA4E50B7E}"/>
    <cellStyle name="20% - Ênfase1 4 5 3 2 3" xfId="22378" xr:uid="{5319D684-91D9-4043-A9CC-1F2767B7E25D}"/>
    <cellStyle name="20% - Ênfase1 4 5 3 3" xfId="30279" xr:uid="{BB8A4238-D736-445F-81E5-81326872621A}"/>
    <cellStyle name="20% - Ênfase1 4 5 3 4" xfId="19296" xr:uid="{6FA669E1-7DBC-4A2E-98C5-FC9A25E66B89}"/>
    <cellStyle name="20% - Ênfase1 4 5 4" xfId="10306" xr:uid="{364EAB4C-EF90-4550-B082-BF71C407E06B}"/>
    <cellStyle name="20% - Ênfase1 4 5 4 2" xfId="32433" xr:uid="{8A728CEC-DCE8-487A-8F12-3AC2FA0CDDF8}"/>
    <cellStyle name="20% - Ênfase1 4 5 4 3" xfId="21450" xr:uid="{5A50B481-E50E-430D-A674-E4EC6E4E9C18}"/>
    <cellStyle name="20% - Ênfase1 4 5 5" xfId="13552" xr:uid="{289CC83B-EC1D-477E-BE77-BF05058C6ED2}"/>
    <cellStyle name="20% - Ênfase1 4 5 5 2" xfId="35416" xr:uid="{F335BC4C-3232-4B86-9D90-E961B7E0BD7C}"/>
    <cellStyle name="20% - Ênfase1 4 5 5 3" xfId="24433" xr:uid="{FCF79D7D-B3C5-40AA-83D0-2A8C4C7C1331}"/>
    <cellStyle name="20% - Ênfase1 4 5 6" xfId="26383" xr:uid="{CC700B61-72F8-4CF6-9066-6751A7B69468}"/>
    <cellStyle name="20% - Ênfase1 4 5 6 2" xfId="37366" xr:uid="{D128A5FE-429A-4FC4-BC17-9E7D492EAC9E}"/>
    <cellStyle name="20% - Ênfase1 4 5 7" xfId="28331" xr:uid="{07E4A290-E8AE-41DC-92F2-CB3EE91D78D4}"/>
    <cellStyle name="20% - Ênfase1 4 5 8" xfId="39314" xr:uid="{95C27367-5BE9-4AD2-B1AC-2DAE855E3AA3}"/>
    <cellStyle name="20% - Ênfase1 4 5 9" xfId="41261" xr:uid="{6AD4677F-3323-4B13-A46D-6017F69FAD6A}"/>
    <cellStyle name="20% - Ênfase1 4 6" xfId="4917" xr:uid="{DD1377AD-3D09-4239-94B7-BCAC4CE0B6A8}"/>
    <cellStyle name="20% - Ênfase1 4 6 10" xfId="43222" xr:uid="{17EA0180-91B3-4851-B4B4-946FD74680EE}"/>
    <cellStyle name="20% - Ênfase1 4 6 11" xfId="17348" xr:uid="{EB489568-AACD-478C-A7B5-8913AC52881D}"/>
    <cellStyle name="20% - Ênfase1 4 6 2" xfId="7335" xr:uid="{D9BCC9A8-FE65-43DE-9A18-47BA41CB0724}"/>
    <cellStyle name="20% - Ênfase1 4 6 2 10" xfId="18877" xr:uid="{82F1E3E5-74B5-43FC-AEE4-5C69AECC03ED}"/>
    <cellStyle name="20% - Ênfase1 4 6 2 2" xfId="9322" xr:uid="{D52DEFFC-D6DC-4AFD-9091-7DB45845D143}"/>
    <cellStyle name="20% - Ênfase1 4 6 2 2 2" xfId="31809" xr:uid="{C68D6C19-C6E8-432B-8302-0B94FCDEE0BA}"/>
    <cellStyle name="20% - Ênfase1 4 6 2 2 3" xfId="20826" xr:uid="{DDC7A713-72A6-4239-B1C4-6A4CDBAEAA5D}"/>
    <cellStyle name="20% - Ênfase1 4 6 2 3" xfId="12721" xr:uid="{7D2E2F8C-07C9-4A0F-ABDA-DD6E9E4A6882}"/>
    <cellStyle name="20% - Ênfase1 4 6 2 3 2" xfId="34782" xr:uid="{A7454437-02B3-419F-9CC9-AC3C50157CD5}"/>
    <cellStyle name="20% - Ênfase1 4 6 2 3 3" xfId="23799" xr:uid="{B24B09F7-6A9E-43AE-A0E3-20ED1294FC40}"/>
    <cellStyle name="20% - Ênfase1 4 6 2 4" xfId="15163" xr:uid="{3E8F4EBB-8C3C-4211-BC8C-EFB10D247F0C}"/>
    <cellStyle name="20% - Ênfase1 4 6 2 4 2" xfId="36945" xr:uid="{8BAF67A7-2904-4DEA-AD65-8E1710561F71}"/>
    <cellStyle name="20% - Ênfase1 4 6 2 4 3" xfId="25962" xr:uid="{87F6F594-834C-42BD-B51A-38EB8C99BFAE}"/>
    <cellStyle name="20% - Ênfase1 4 6 2 5" xfId="27912" xr:uid="{5822701A-D881-4975-95A7-35F9E7B1F582}"/>
    <cellStyle name="20% - Ênfase1 4 6 2 5 2" xfId="38895" xr:uid="{549FBFBA-68DA-49BE-BF38-803C020D5E0C}"/>
    <cellStyle name="20% - Ênfase1 4 6 2 6" xfId="29860" xr:uid="{FBBD1986-1911-497A-99B4-05804F7B3BEB}"/>
    <cellStyle name="20% - Ênfase1 4 6 2 7" xfId="40843" xr:uid="{93BC46BE-CCF1-47A9-ACC1-66B401371D1A}"/>
    <cellStyle name="20% - Ênfase1 4 6 2 8" xfId="42790" xr:uid="{C2951845-6082-4C84-A758-507E60B1C6B3}"/>
    <cellStyle name="20% - Ênfase1 4 6 2 9" xfId="44750" xr:uid="{01049F35-C701-4E52-B8B4-30C03F9CAE12}"/>
    <cellStyle name="20% - Ênfase1 4 6 3" xfId="7793" xr:uid="{1C168AF0-8798-40A7-BA43-93D1EDCA48F6}"/>
    <cellStyle name="20% - Ênfase1 4 6 3 2" xfId="11584" xr:uid="{CC5B129C-981D-467D-BA03-86BBE2D779B5}"/>
    <cellStyle name="20% - Ênfase1 4 6 3 2 2" xfId="33647" xr:uid="{C7BD15B4-5082-4758-984A-5DCB4F60D6FC}"/>
    <cellStyle name="20% - Ênfase1 4 6 3 2 3" xfId="22664" xr:uid="{9066196F-539C-4C13-A5F6-E2871189C762}"/>
    <cellStyle name="20% - Ênfase1 4 6 3 3" xfId="30280" xr:uid="{22B324E2-6706-44B3-BF65-A3BA4D1522A4}"/>
    <cellStyle name="20% - Ênfase1 4 6 3 4" xfId="19297" xr:uid="{ED56DD66-9F3F-4D0E-9A53-7D86ECB2EAAB}"/>
    <cellStyle name="20% - Ênfase1 4 6 4" xfId="10588" xr:uid="{FE14BEA5-54AE-4957-BEAC-5B30CF34E3F3}"/>
    <cellStyle name="20% - Ênfase1 4 6 4 2" xfId="32715" xr:uid="{45A5BDE9-E5D7-434D-9EAE-EB6EAFB037BB}"/>
    <cellStyle name="20% - Ênfase1 4 6 4 3" xfId="21732" xr:uid="{5CF9D06C-876B-4246-BDED-39EC3337FE13}"/>
    <cellStyle name="20% - Ênfase1 4 6 5" xfId="13553" xr:uid="{042466AD-4AAD-4F39-9340-2E8BA6440AF8}"/>
    <cellStyle name="20% - Ênfase1 4 6 5 2" xfId="35417" xr:uid="{D0324C92-E525-4CF9-A01A-D18522201A1B}"/>
    <cellStyle name="20% - Ênfase1 4 6 5 3" xfId="24434" xr:uid="{F66A646A-5D85-42B1-B74A-704A2E985791}"/>
    <cellStyle name="20% - Ênfase1 4 6 6" xfId="26384" xr:uid="{FF098661-F875-49A2-84F0-8582EAF6E1E9}"/>
    <cellStyle name="20% - Ênfase1 4 6 6 2" xfId="37367" xr:uid="{FA7B202B-5BFE-4790-BACA-FC8C1972A4AA}"/>
    <cellStyle name="20% - Ênfase1 4 6 7" xfId="28332" xr:uid="{85B14890-A2D6-4340-8525-690C245BCD6F}"/>
    <cellStyle name="20% - Ênfase1 4 6 8" xfId="39315" xr:uid="{4B1CAA51-6401-44D5-97FE-EA98EC59F1BE}"/>
    <cellStyle name="20% - Ênfase1 4 6 9" xfId="41262" xr:uid="{04830BAD-9DA2-4F69-AFE1-5867F77FC194}"/>
    <cellStyle name="20% - Ênfase1 4 7" xfId="4918" xr:uid="{4B35291B-2FB1-466D-9313-91A04D723F5A}"/>
    <cellStyle name="20% - Ênfase1 4 7 10" xfId="43223" xr:uid="{7D92F829-D6CD-40B2-BA21-30AA62FABD50}"/>
    <cellStyle name="20% - Ênfase1 4 7 11" xfId="17349" xr:uid="{CDD41108-3C55-4F80-91C2-7837CA6A17A4}"/>
    <cellStyle name="20% - Ênfase1 4 7 2" xfId="7617" xr:uid="{C1E290C8-F7E9-4732-8505-B1934358B50D}"/>
    <cellStyle name="20% - Ênfase1 4 7 2 10" xfId="19159" xr:uid="{5E76CB1B-0CCA-4552-AE0C-0203BC594F71}"/>
    <cellStyle name="20% - Ênfase1 4 7 2 2" xfId="9604" xr:uid="{864B8A50-AEFA-44AE-98BA-237A70B171BA}"/>
    <cellStyle name="20% - Ênfase1 4 7 2 2 2" xfId="32091" xr:uid="{2D285BDD-03CF-4C2E-815D-033689631499}"/>
    <cellStyle name="20% - Ênfase1 4 7 2 2 3" xfId="21108" xr:uid="{BC7CFD87-A905-4449-A578-756976524FCA}"/>
    <cellStyle name="20% - Ênfase1 4 7 2 3" xfId="13003" xr:uid="{B2099DF0-E4C9-45A3-BF49-401D57047587}"/>
    <cellStyle name="20% - Ênfase1 4 7 2 3 2" xfId="35064" xr:uid="{7E8722AF-CF43-46D4-B29A-8A358B405DCF}"/>
    <cellStyle name="20% - Ênfase1 4 7 2 3 3" xfId="24081" xr:uid="{3F891ED1-DC6F-4A23-B86C-4355811960FA}"/>
    <cellStyle name="20% - Ênfase1 4 7 2 4" xfId="15445" xr:uid="{4730FC9A-1193-4213-A668-43F41A1530FC}"/>
    <cellStyle name="20% - Ênfase1 4 7 2 4 2" xfId="37227" xr:uid="{683E696D-A22D-4DB6-8F5F-2F2A793506C3}"/>
    <cellStyle name="20% - Ênfase1 4 7 2 4 3" xfId="26244" xr:uid="{D40ED3D8-BA0F-4D4E-9136-EEE32DFC42E5}"/>
    <cellStyle name="20% - Ênfase1 4 7 2 5" xfId="28194" xr:uid="{FFAF98F8-8521-401C-A62F-6858266DD765}"/>
    <cellStyle name="20% - Ênfase1 4 7 2 5 2" xfId="39177" xr:uid="{991ED0C8-C44B-4D2F-B495-AEBD10B3CA2E}"/>
    <cellStyle name="20% - Ênfase1 4 7 2 6" xfId="30142" xr:uid="{E485D8CC-5AD8-4F97-B813-DC6AF983CD5A}"/>
    <cellStyle name="20% - Ênfase1 4 7 2 7" xfId="41125" xr:uid="{663B23A8-E935-42DF-A068-29F8E829193C}"/>
    <cellStyle name="20% - Ênfase1 4 7 2 8" xfId="43072" xr:uid="{9E9ACE4E-4F0B-44DD-BFFC-DFF1B66440F7}"/>
    <cellStyle name="20% - Ênfase1 4 7 2 9" xfId="45032" xr:uid="{EF02ACCC-9B51-416F-85DC-68D0CB61FEDA}"/>
    <cellStyle name="20% - Ênfase1 4 7 3" xfId="7794" xr:uid="{08F2DD63-D2C6-4B7C-9D29-40C4DEEFD55E}"/>
    <cellStyle name="20% - Ênfase1 4 7 3 2" xfId="11866" xr:uid="{E5A4F22B-AEEB-4E3D-8BB2-69398D657E06}"/>
    <cellStyle name="20% - Ênfase1 4 7 3 2 2" xfId="33929" xr:uid="{E79705BC-E0B2-4C45-B2E1-1AEE7E214BD1}"/>
    <cellStyle name="20% - Ênfase1 4 7 3 2 3" xfId="22946" xr:uid="{43C9894A-B525-462F-968D-EFCA1100373D}"/>
    <cellStyle name="20% - Ênfase1 4 7 3 3" xfId="30281" xr:uid="{9F964EAE-15EC-4A3B-B75C-030C20DE9873}"/>
    <cellStyle name="20% - Ênfase1 4 7 3 4" xfId="19298" xr:uid="{336F7B63-48EA-43C4-BA6D-60E09EBFDB55}"/>
    <cellStyle name="20% - Ênfase1 4 7 4" xfId="10870" xr:uid="{D42E90DE-65FF-4615-8EE0-6932085F5A48}"/>
    <cellStyle name="20% - Ênfase1 4 7 4 2" xfId="32997" xr:uid="{11055C3B-E351-4D4D-B9D3-362854922568}"/>
    <cellStyle name="20% - Ênfase1 4 7 4 3" xfId="22014" xr:uid="{A0873011-8F7D-44DD-90E6-86B0F91ACD42}"/>
    <cellStyle name="20% - Ênfase1 4 7 5" xfId="13554" xr:uid="{F4FEE0A6-25DC-476B-B593-D4BC8AE1645A}"/>
    <cellStyle name="20% - Ênfase1 4 7 5 2" xfId="35418" xr:uid="{1AE3E0B8-4984-4EB2-BF6A-62EA67BC8648}"/>
    <cellStyle name="20% - Ênfase1 4 7 5 3" xfId="24435" xr:uid="{53883FA1-C555-40BF-8A5C-8074B314CBAB}"/>
    <cellStyle name="20% - Ênfase1 4 7 6" xfId="26385" xr:uid="{044C196F-2DD5-4792-BED1-2607636FD4D4}"/>
    <cellStyle name="20% - Ênfase1 4 7 6 2" xfId="37368" xr:uid="{8B29E7B1-4AAC-477B-A616-6997DE8358BB}"/>
    <cellStyle name="20% - Ênfase1 4 7 7" xfId="28333" xr:uid="{2D938D5B-6305-4BB6-AFDC-A4C1E9D73A94}"/>
    <cellStyle name="20% - Ênfase1 4 7 8" xfId="39316" xr:uid="{F70AA04A-DC47-421D-8E54-7161280469E6}"/>
    <cellStyle name="20% - Ênfase1 4 7 9" xfId="41263" xr:uid="{61E4644D-544E-418A-91D5-95406DB9E756}"/>
    <cellStyle name="20% - Ênfase1 4 8" xfId="6768" xr:uid="{2E28BA6F-28BD-4230-8F0E-7BF697A39B77}"/>
    <cellStyle name="20% - Ênfase1 4 8 10" xfId="18313" xr:uid="{A845C24E-27BB-46EA-BCEE-3660C446B4E5}"/>
    <cellStyle name="20% - Ênfase1 4 8 2" xfId="8758" xr:uid="{9B392B9B-66E2-4C40-9387-200CD5CC48AC}"/>
    <cellStyle name="20% - Ênfase1 4 8 2 2" xfId="13134" xr:uid="{07238482-A41B-4277-B6C5-C28EA7130A0B}"/>
    <cellStyle name="20% - Ênfase1 4 8 2 2 2" xfId="35144" xr:uid="{C85FDB7D-77EE-43C2-8376-F7805367A9FC}"/>
    <cellStyle name="20% - Ênfase1 4 8 2 2 3" xfId="24161" xr:uid="{C379B896-54FF-4F79-8B15-49B90C1140DA}"/>
    <cellStyle name="20% - Ênfase1 4 8 2 3" xfId="31245" xr:uid="{961BFCED-6A63-4B0A-BA00-0876ABE580CF}"/>
    <cellStyle name="20% - Ênfase1 4 8 2 4" xfId="20262" xr:uid="{6727B279-E3FB-4898-BD0D-49537C455F10}"/>
    <cellStyle name="20% - Ênfase1 4 8 3" xfId="11948" xr:uid="{8D3BBA56-8A95-44AD-B8F0-8B323CD1E5E7}"/>
    <cellStyle name="20% - Ênfase1 4 8 3 2" xfId="34009" xr:uid="{9E7FAA60-9B3A-4BB5-B695-482FF2B690C5}"/>
    <cellStyle name="20% - Ênfase1 4 8 3 3" xfId="23026" xr:uid="{419B60E2-A588-413B-B694-807AA53AC7A4}"/>
    <cellStyle name="20% - Ênfase1 4 8 4" xfId="14599" xr:uid="{9691C1EB-1A8C-4668-B91E-46BCAC48124D}"/>
    <cellStyle name="20% - Ênfase1 4 8 4 2" xfId="36381" xr:uid="{69B5AB94-AAE2-47BE-902D-5027BCC98F1D}"/>
    <cellStyle name="20% - Ênfase1 4 8 4 3" xfId="25398" xr:uid="{3EAC0A43-6DFE-4C87-9D34-CA5B72E9863B}"/>
    <cellStyle name="20% - Ênfase1 4 8 5" xfId="27348" xr:uid="{1C9E4416-C6CF-4C37-8F63-98732E73C8CF}"/>
    <cellStyle name="20% - Ênfase1 4 8 5 2" xfId="38331" xr:uid="{E8995CCC-A7B5-4155-A2BD-7B607CB58A05}"/>
    <cellStyle name="20% - Ênfase1 4 8 6" xfId="29296" xr:uid="{40B4B5D4-7BEF-4F15-B943-971C6B0FC646}"/>
    <cellStyle name="20% - Ênfase1 4 8 7" xfId="40279" xr:uid="{F5874880-62B5-42E5-BA2B-FC2D9B4391E4}"/>
    <cellStyle name="20% - Ênfase1 4 8 8" xfId="42226" xr:uid="{A729511F-1B4F-4F17-B014-057621D23183}"/>
    <cellStyle name="20% - Ênfase1 4 8 9" xfId="44186" xr:uid="{96983850-8155-4E63-BFAE-9F4B7E339D49}"/>
    <cellStyle name="20% - Ênfase1 4 9" xfId="7779" xr:uid="{75ACDBE7-3FA7-4392-B736-B0E639DA82EC}"/>
    <cellStyle name="20% - Ênfase1 4 9 2" xfId="12139" xr:uid="{D631C875-6913-4BEA-8D40-9C8A58A3A9E7}"/>
    <cellStyle name="20% - Ênfase1 4 9 2 2" xfId="34200" xr:uid="{B0C5CBF1-E128-4DEF-821C-D31D14D04588}"/>
    <cellStyle name="20% - Ênfase1 4 9 2 3" xfId="23217" xr:uid="{7EF2F579-397B-409B-9470-5F17265273A5}"/>
    <cellStyle name="20% - Ênfase1 4 9 3" xfId="30266" xr:uid="{5209AC28-6DFD-4ADF-AC5F-FE40190F31DA}"/>
    <cellStyle name="20% - Ênfase1 4 9 4" xfId="19283" xr:uid="{0B72A0C9-7BF1-42EF-B06B-6AC256AAC2AA}"/>
    <cellStyle name="20% - Ênfase1 5" xfId="4919" xr:uid="{B13D6E8D-D3F5-449F-A498-DAD3DB2A3D2E}"/>
    <cellStyle name="20% - Ênfase1 5 10" xfId="13555" xr:uid="{BEC11AC9-07FE-404A-8A70-FAE51CCE196F}"/>
    <cellStyle name="20% - Ênfase1 5 10 2" xfId="35419" xr:uid="{91B700DB-AF40-4256-A162-8140E95B099B}"/>
    <cellStyle name="20% - Ênfase1 5 10 3" xfId="24436" xr:uid="{6219BB03-9859-4267-BD7D-03F4C22063C7}"/>
    <cellStyle name="20% - Ênfase1 5 11" xfId="26386" xr:uid="{64DF9D6B-4727-4096-9174-81367A7B51E7}"/>
    <cellStyle name="20% - Ênfase1 5 11 2" xfId="37369" xr:uid="{3F24320A-4287-4EFC-9AD2-12A79C309ED7}"/>
    <cellStyle name="20% - Ênfase1 5 12" xfId="28334" xr:uid="{A911829F-D1D9-4C15-A03E-A92A039ED73C}"/>
    <cellStyle name="20% - Ênfase1 5 13" xfId="39317" xr:uid="{53CF64E5-176C-455C-A839-283F7868B13E}"/>
    <cellStyle name="20% - Ênfase1 5 14" xfId="41264" xr:uid="{9E84DE06-48AA-47D6-ACB2-6799D0B807EB}"/>
    <cellStyle name="20% - Ênfase1 5 15" xfId="43224" xr:uid="{8698BC79-37D8-4B74-8499-C89B481B9A17}"/>
    <cellStyle name="20% - Ênfase1 5 16" xfId="17350" xr:uid="{1DF115DD-DAF4-460B-9B74-3590372FAC34}"/>
    <cellStyle name="20% - Ênfase1 5 2" xfId="4920" xr:uid="{C60662F1-ADD4-453E-B57C-EE8F8D1D8F6C}"/>
    <cellStyle name="20% - Ênfase1 5 2 10" xfId="39318" xr:uid="{4FDA0E80-A077-4F62-ABD1-A197171A22C2}"/>
    <cellStyle name="20% - Ênfase1 5 2 11" xfId="41265" xr:uid="{E7755EF0-3E9B-41B0-B96C-3529E8063EA1}"/>
    <cellStyle name="20% - Ênfase1 5 2 12" xfId="43225" xr:uid="{1F62E607-F46C-429D-BA29-C3C28C67FEA1}"/>
    <cellStyle name="20% - Ênfase1 5 2 13" xfId="17351" xr:uid="{89D626B5-369E-4DAE-8E75-1A1C72EA7846}"/>
    <cellStyle name="20% - Ênfase1 5 2 2" xfId="4921" xr:uid="{FCA2F9BF-2C2E-4A07-814D-BEAFEA174F74}"/>
    <cellStyle name="20% - Ênfase1 5 2 2 10" xfId="43226" xr:uid="{4FF1F6EB-FD67-4712-B6D8-36F7C867A47F}"/>
    <cellStyle name="20% - Ênfase1 5 2 2 11" xfId="17352" xr:uid="{458BA1F3-70FE-4B38-BB8F-1451683DB21E}"/>
    <cellStyle name="20% - Ênfase1 5 2 2 2" xfId="7178" xr:uid="{AF2BB39F-026F-4369-9DB8-E49A455CF0FF}"/>
    <cellStyle name="20% - Ênfase1 5 2 2 2 10" xfId="18720" xr:uid="{38650F88-F9ED-4F39-A73E-141C2FDAD73E}"/>
    <cellStyle name="20% - Ênfase1 5 2 2 2 2" xfId="9165" xr:uid="{9F33670D-35AB-486F-B491-DADC471E6F3C}"/>
    <cellStyle name="20% - Ênfase1 5 2 2 2 2 2" xfId="31652" xr:uid="{5E8407AC-374C-4E2A-93DA-AD3D005D2CD8}"/>
    <cellStyle name="20% - Ênfase1 5 2 2 2 2 3" xfId="20669" xr:uid="{22EADDB8-E382-4C70-8BA5-FA8809DBC867}"/>
    <cellStyle name="20% - Ênfase1 5 2 2 2 3" xfId="12564" xr:uid="{5E36E7F3-CE99-4E51-B8F7-E3ABF3E18F4A}"/>
    <cellStyle name="20% - Ênfase1 5 2 2 2 3 2" xfId="34625" xr:uid="{A144E20B-58E4-41B3-8D7E-BB6518483464}"/>
    <cellStyle name="20% - Ênfase1 5 2 2 2 3 3" xfId="23642" xr:uid="{FFFAA52A-9679-4FF6-BC98-248F732A6791}"/>
    <cellStyle name="20% - Ênfase1 5 2 2 2 4" xfId="15006" xr:uid="{41F8002D-F272-4252-B7C0-4D7F6026329A}"/>
    <cellStyle name="20% - Ênfase1 5 2 2 2 4 2" xfId="36788" xr:uid="{0BD3FDE4-9DD8-46B7-B370-2F3B7D23FC41}"/>
    <cellStyle name="20% - Ênfase1 5 2 2 2 4 3" xfId="25805" xr:uid="{2641990F-2BB9-4098-9878-DDFA291496DF}"/>
    <cellStyle name="20% - Ênfase1 5 2 2 2 5" xfId="27755" xr:uid="{3CDC1E6F-0A9C-4C70-AF19-66E75265EBD9}"/>
    <cellStyle name="20% - Ênfase1 5 2 2 2 5 2" xfId="38738" xr:uid="{7FC413FA-0C3E-4B93-91E9-70E3CF82D3B8}"/>
    <cellStyle name="20% - Ênfase1 5 2 2 2 6" xfId="29703" xr:uid="{06B1C511-047C-4C80-B5D0-C5368747AB70}"/>
    <cellStyle name="20% - Ênfase1 5 2 2 2 7" xfId="40686" xr:uid="{BE3DE2F1-5DDE-4466-8B96-D40F44DF15C2}"/>
    <cellStyle name="20% - Ênfase1 5 2 2 2 8" xfId="42633" xr:uid="{DBD3AC6F-C7FC-4258-B0EF-EEA56B45A7A1}"/>
    <cellStyle name="20% - Ênfase1 5 2 2 2 9" xfId="44593" xr:uid="{228AA706-D77F-417A-AAD6-84FD017EEE67}"/>
    <cellStyle name="20% - Ênfase1 5 2 2 3" xfId="7797" xr:uid="{E97A561C-8078-43CA-AB10-B347B13BB465}"/>
    <cellStyle name="20% - Ênfase1 5 2 2 3 2" xfId="11427" xr:uid="{09E5E405-739C-4563-B921-817228C716F0}"/>
    <cellStyle name="20% - Ênfase1 5 2 2 3 2 2" xfId="33490" xr:uid="{0BA99685-0349-4AA0-AA41-016DB0BFA7E3}"/>
    <cellStyle name="20% - Ênfase1 5 2 2 3 2 3" xfId="22507" xr:uid="{CAD48185-3911-4212-BC16-27311C182630}"/>
    <cellStyle name="20% - Ênfase1 5 2 2 3 3" xfId="30284" xr:uid="{85EE4130-B357-43C0-A71E-C682A375B8AF}"/>
    <cellStyle name="20% - Ênfase1 5 2 2 3 4" xfId="19301" xr:uid="{13566D58-C013-40E4-A139-3452B4CA7516}"/>
    <cellStyle name="20% - Ênfase1 5 2 2 4" xfId="10431" xr:uid="{97C50BDE-CEA7-472F-8F5F-2B3BE1A38DBB}"/>
    <cellStyle name="20% - Ênfase1 5 2 2 4 2" xfId="32558" xr:uid="{90D65DC7-DD87-415D-BBD3-1ACA2966BAFE}"/>
    <cellStyle name="20% - Ênfase1 5 2 2 4 3" xfId="21575" xr:uid="{BC271C4F-42E8-4E01-8BA3-946B8C7BD28D}"/>
    <cellStyle name="20% - Ênfase1 5 2 2 5" xfId="13557" xr:uid="{79912BB5-8B28-4263-8A61-ADE8668919CA}"/>
    <cellStyle name="20% - Ênfase1 5 2 2 5 2" xfId="35421" xr:uid="{3F477140-7922-4B4B-8835-15A474D16D0C}"/>
    <cellStyle name="20% - Ênfase1 5 2 2 5 3" xfId="24438" xr:uid="{39EE2EEC-A42A-4B98-9139-1A9E94C4D010}"/>
    <cellStyle name="20% - Ênfase1 5 2 2 6" xfId="26388" xr:uid="{8DBFB9E7-69E5-4362-AD57-1F640D4EF159}"/>
    <cellStyle name="20% - Ênfase1 5 2 2 6 2" xfId="37371" xr:uid="{6F794491-5286-4EF9-91E9-52668071761F}"/>
    <cellStyle name="20% - Ênfase1 5 2 2 7" xfId="28336" xr:uid="{0270DFC1-31CF-46B7-AD63-43A5791AAE90}"/>
    <cellStyle name="20% - Ênfase1 5 2 2 8" xfId="39319" xr:uid="{8E22624A-EFAE-4741-A8B2-8A1B63BF955E}"/>
    <cellStyle name="20% - Ênfase1 5 2 2 9" xfId="41266" xr:uid="{7CF6F1C9-A3BA-49A5-BAEB-1FC54CA6F783}"/>
    <cellStyle name="20% - Ênfase1 5 2 3" xfId="4922" xr:uid="{0948E7F2-7778-465B-A74F-791EEFE668A9}"/>
    <cellStyle name="20% - Ênfase1 5 2 3 10" xfId="43227" xr:uid="{F98C62E1-05F6-4F87-9A9E-FDB00322C0ED}"/>
    <cellStyle name="20% - Ênfase1 5 2 3 11" xfId="17353" xr:uid="{D6B1226A-AB4E-4874-BA6E-84F30F38609B}"/>
    <cellStyle name="20% - Ênfase1 5 2 3 2" xfId="7460" xr:uid="{2CD311D4-3D2E-4ABB-B967-023C21E26692}"/>
    <cellStyle name="20% - Ênfase1 5 2 3 2 10" xfId="19002" xr:uid="{3A076206-33B8-4B1A-988E-79DBE85E2C81}"/>
    <cellStyle name="20% - Ênfase1 5 2 3 2 2" xfId="9447" xr:uid="{DEDB4621-E1D8-467C-B534-6D536DDC1AED}"/>
    <cellStyle name="20% - Ênfase1 5 2 3 2 2 2" xfId="31934" xr:uid="{7C97A557-9378-4016-9A8B-EB4CAE89F37F}"/>
    <cellStyle name="20% - Ênfase1 5 2 3 2 2 3" xfId="20951" xr:uid="{C632EB05-6E1A-464B-A980-70D6E536DE85}"/>
    <cellStyle name="20% - Ênfase1 5 2 3 2 3" xfId="12846" xr:uid="{8FDA5D61-C6C6-493F-BE51-4AA4DB8AF3E8}"/>
    <cellStyle name="20% - Ênfase1 5 2 3 2 3 2" xfId="34907" xr:uid="{99C0755B-26E8-4758-B429-E4E59B9A3A9C}"/>
    <cellStyle name="20% - Ênfase1 5 2 3 2 3 3" xfId="23924" xr:uid="{7C0A4380-BC94-4883-AE61-56855EDD1830}"/>
    <cellStyle name="20% - Ênfase1 5 2 3 2 4" xfId="15288" xr:uid="{2FAB6C66-DC59-4AD4-83C2-CD6B2D8F74CD}"/>
    <cellStyle name="20% - Ênfase1 5 2 3 2 4 2" xfId="37070" xr:uid="{54A6DFFD-7C36-4495-A43B-5FAE9EDBDFE5}"/>
    <cellStyle name="20% - Ênfase1 5 2 3 2 4 3" xfId="26087" xr:uid="{0B99B68A-6B71-4546-8041-4ED0ADFA3F43}"/>
    <cellStyle name="20% - Ênfase1 5 2 3 2 5" xfId="28037" xr:uid="{DE89FC8C-DB2F-46D6-8D6F-DD2165032586}"/>
    <cellStyle name="20% - Ênfase1 5 2 3 2 5 2" xfId="39020" xr:uid="{3ED004C6-239D-4072-8CD6-407ECE3FE970}"/>
    <cellStyle name="20% - Ênfase1 5 2 3 2 6" xfId="29985" xr:uid="{C6FB17C6-EDBD-4E5D-8A7E-4B63EAA2CFE7}"/>
    <cellStyle name="20% - Ênfase1 5 2 3 2 7" xfId="40968" xr:uid="{550928FE-A4D0-4581-B104-0006C70DAB57}"/>
    <cellStyle name="20% - Ênfase1 5 2 3 2 8" xfId="42915" xr:uid="{B5881932-6ECC-4BE7-BE66-0838E9163D79}"/>
    <cellStyle name="20% - Ênfase1 5 2 3 2 9" xfId="44875" xr:uid="{9015B689-C175-4E7F-B92E-773541710CB4}"/>
    <cellStyle name="20% - Ênfase1 5 2 3 3" xfId="7798" xr:uid="{4B7296BB-A645-4BC0-B2AD-F4D38CB89C8B}"/>
    <cellStyle name="20% - Ênfase1 5 2 3 3 2" xfId="11709" xr:uid="{04D4F837-A67E-47E3-BD25-62FC44D77795}"/>
    <cellStyle name="20% - Ênfase1 5 2 3 3 2 2" xfId="33772" xr:uid="{621F08B3-5F52-446D-9886-7BD149B163F6}"/>
    <cellStyle name="20% - Ênfase1 5 2 3 3 2 3" xfId="22789" xr:uid="{A0A965C6-541F-4134-92EC-66DB0E078145}"/>
    <cellStyle name="20% - Ênfase1 5 2 3 3 3" xfId="30285" xr:uid="{5C7F526A-2538-490C-9DAA-9E20336CA5D6}"/>
    <cellStyle name="20% - Ênfase1 5 2 3 3 4" xfId="19302" xr:uid="{D8A3880F-103C-488B-9441-2EF897934032}"/>
    <cellStyle name="20% - Ênfase1 5 2 3 4" xfId="10713" xr:uid="{7B43402C-0AE5-4FDA-A0D8-9B3C6F51E54A}"/>
    <cellStyle name="20% - Ênfase1 5 2 3 4 2" xfId="32840" xr:uid="{BFABB3E7-1BBB-46AE-9507-319091B65F6C}"/>
    <cellStyle name="20% - Ênfase1 5 2 3 4 3" xfId="21857" xr:uid="{B649BF81-369F-462E-9599-566DE4539C8A}"/>
    <cellStyle name="20% - Ênfase1 5 2 3 5" xfId="13558" xr:uid="{1639EE99-0032-4016-B1DA-5FC0EB820AD7}"/>
    <cellStyle name="20% - Ênfase1 5 2 3 5 2" xfId="35422" xr:uid="{8A990CF4-D069-4529-B647-24CAF62E0388}"/>
    <cellStyle name="20% - Ênfase1 5 2 3 5 3" xfId="24439" xr:uid="{ED8E887F-834A-4201-981A-33A18789F7FE}"/>
    <cellStyle name="20% - Ênfase1 5 2 3 6" xfId="26389" xr:uid="{D188757D-6A98-4CC0-A293-7621FC6D6581}"/>
    <cellStyle name="20% - Ênfase1 5 2 3 6 2" xfId="37372" xr:uid="{84FE807E-BE0D-4855-A569-86F70D6126EF}"/>
    <cellStyle name="20% - Ênfase1 5 2 3 7" xfId="28337" xr:uid="{6C6AB83F-1825-4856-892D-10991FC7D479}"/>
    <cellStyle name="20% - Ênfase1 5 2 3 8" xfId="39320" xr:uid="{B4D3CC37-726E-41D3-8E00-C441D254C564}"/>
    <cellStyle name="20% - Ênfase1 5 2 3 9" xfId="41267" xr:uid="{954064F2-09F7-4117-8B06-0BDD53247D6D}"/>
    <cellStyle name="20% - Ênfase1 5 2 4" xfId="6894" xr:uid="{111DABA9-257A-45D6-9681-D39DC064D640}"/>
    <cellStyle name="20% - Ênfase1 5 2 4 10" xfId="18438" xr:uid="{DC7A9067-0040-4DBA-96F2-E5DBE9D1BE9A}"/>
    <cellStyle name="20% - Ênfase1 5 2 4 2" xfId="8883" xr:uid="{799E2978-42A9-4F8C-8A1F-D4C585921675}"/>
    <cellStyle name="20% - Ênfase1 5 2 4 2 2" xfId="31370" xr:uid="{21CD6F82-5266-43E1-B33F-9BF661413235}"/>
    <cellStyle name="20% - Ênfase1 5 2 4 2 3" xfId="20387" xr:uid="{28195983-0C77-42A9-AF39-D0BBCAFD3427}"/>
    <cellStyle name="20% - Ênfase1 5 2 4 3" xfId="12268" xr:uid="{05314291-9FEA-49B8-9716-342A66AEB62B}"/>
    <cellStyle name="20% - Ênfase1 5 2 4 3 2" xfId="34329" xr:uid="{8208E1CF-5AEE-4560-B583-6F878C22B0DD}"/>
    <cellStyle name="20% - Ênfase1 5 2 4 3 3" xfId="23346" xr:uid="{BD68F3DA-35C8-4DC3-A436-DE1800A89683}"/>
    <cellStyle name="20% - Ênfase1 5 2 4 4" xfId="14724" xr:uid="{88833698-ED32-4737-9536-3ADD3F66D81B}"/>
    <cellStyle name="20% - Ênfase1 5 2 4 4 2" xfId="36506" xr:uid="{3029ECB5-72B9-4CAB-88DD-AB9174B62817}"/>
    <cellStyle name="20% - Ênfase1 5 2 4 4 3" xfId="25523" xr:uid="{063E0803-DE57-4D93-9E1A-C43412FEC459}"/>
    <cellStyle name="20% - Ênfase1 5 2 4 5" xfId="27473" xr:uid="{6CC3E247-BF22-48AB-B40C-730121AB24A2}"/>
    <cellStyle name="20% - Ênfase1 5 2 4 5 2" xfId="38456" xr:uid="{21AF41EC-1671-482C-BB35-82A6FE8A56DD}"/>
    <cellStyle name="20% - Ênfase1 5 2 4 6" xfId="29421" xr:uid="{C7C62A0E-E857-4E1D-ADA2-6BA83186A108}"/>
    <cellStyle name="20% - Ênfase1 5 2 4 7" xfId="40404" xr:uid="{5B40034A-D82C-40AE-BEA4-A0FEEC485259}"/>
    <cellStyle name="20% - Ênfase1 5 2 4 8" xfId="42351" xr:uid="{B2D4CB10-E8EF-4B01-A906-B8B0008AC598}"/>
    <cellStyle name="20% - Ênfase1 5 2 4 9" xfId="44311" xr:uid="{F5A92C81-DA7F-435E-A45F-7A5F29827E5C}"/>
    <cellStyle name="20% - Ênfase1 5 2 5" xfId="7796" xr:uid="{44ADEDA7-12E2-44EF-8D58-28CD110B5891}"/>
    <cellStyle name="20% - Ênfase1 5 2 5 2" xfId="11131" xr:uid="{7E283DD1-89AD-4D7A-AEB9-03049FA2D7BE}"/>
    <cellStyle name="20% - Ênfase1 5 2 5 2 2" xfId="33194" xr:uid="{C53C2AE1-5567-4A13-B0CA-EFFF113A0B15}"/>
    <cellStyle name="20% - Ênfase1 5 2 5 2 3" xfId="22211" xr:uid="{0E8571AF-04AD-41AA-A891-F4C4F5CDE38B}"/>
    <cellStyle name="20% - Ênfase1 5 2 5 3" xfId="30283" xr:uid="{B634F871-35EC-4211-B85B-9B901B5F5643}"/>
    <cellStyle name="20% - Ênfase1 5 2 5 4" xfId="19300" xr:uid="{39F2EF4C-36BD-41AA-8A5D-ED6461E4F140}"/>
    <cellStyle name="20% - Ênfase1 5 2 6" xfId="10149" xr:uid="{850249F0-1713-4740-A2F3-7A0D3B571C8F}"/>
    <cellStyle name="20% - Ênfase1 5 2 6 2" xfId="32276" xr:uid="{E971DEB9-D979-45D8-8C34-B08B1ECD2C13}"/>
    <cellStyle name="20% - Ênfase1 5 2 6 3" xfId="21293" xr:uid="{0A9BDA42-EF03-4F43-AA0B-78415E0FF051}"/>
    <cellStyle name="20% - Ênfase1 5 2 7" xfId="13556" xr:uid="{0F172508-89B3-4FEC-8990-A82D26778270}"/>
    <cellStyle name="20% - Ênfase1 5 2 7 2" xfId="35420" xr:uid="{36F2FA77-2916-4D2F-AB52-73295C3BD0DC}"/>
    <cellStyle name="20% - Ênfase1 5 2 7 3" xfId="24437" xr:uid="{B7FF6F8F-BDA7-41E7-A9DC-027D73DB74BA}"/>
    <cellStyle name="20% - Ênfase1 5 2 8" xfId="26387" xr:uid="{526F10A8-984B-49D9-AC1D-3856B36BF208}"/>
    <cellStyle name="20% - Ênfase1 5 2 8 2" xfId="37370" xr:uid="{854963A0-FDA9-4D1E-8D05-9845DCDE3876}"/>
    <cellStyle name="20% - Ênfase1 5 2 9" xfId="28335" xr:uid="{9AF0A1A3-7C0A-46E4-8ED7-EC9D212FFCDF}"/>
    <cellStyle name="20% - Ênfase1 5 3" xfId="4923" xr:uid="{B8474DF7-BC39-4C7D-A882-037023BFF7D9}"/>
    <cellStyle name="20% - Ênfase1 5 3 10" xfId="43228" xr:uid="{D25D9F13-80B3-4A9E-8FC8-3A83E741BDD0}"/>
    <cellStyle name="20% - Ênfase1 5 3 11" xfId="17354" xr:uid="{F986C0B0-CEFF-4B9F-BE44-AB5954E4D56B}"/>
    <cellStyle name="20% - Ênfase1 5 3 2" xfId="7009" xr:uid="{BA47DA64-0E58-40DA-B19E-879732D24179}"/>
    <cellStyle name="20% - Ênfase1 5 3 2 10" xfId="18551" xr:uid="{0DBAAE7B-D1E3-448E-B837-2C2A150FB352}"/>
    <cellStyle name="20% - Ênfase1 5 3 2 2" xfId="8996" xr:uid="{3FC44EE5-E51D-46D4-A2D4-B86952CE5D93}"/>
    <cellStyle name="20% - Ênfase1 5 3 2 2 2" xfId="31483" xr:uid="{EBFFE6C8-6627-4FDE-AD0A-2F709AC2AD26}"/>
    <cellStyle name="20% - Ênfase1 5 3 2 2 3" xfId="20500" xr:uid="{FAE86A5E-43B6-4450-882C-A64E4DF8B8CA}"/>
    <cellStyle name="20% - Ênfase1 5 3 2 3" xfId="12391" xr:uid="{CFB82465-3FCA-49D3-88F1-9ED24F6F385D}"/>
    <cellStyle name="20% - Ênfase1 5 3 2 3 2" xfId="34452" xr:uid="{6FD066C8-465C-4D74-B1F1-E50783F2D704}"/>
    <cellStyle name="20% - Ênfase1 5 3 2 3 3" xfId="23469" xr:uid="{CB63D401-5DAF-4438-AADD-3A1CAA3884BD}"/>
    <cellStyle name="20% - Ênfase1 5 3 2 4" xfId="14837" xr:uid="{5006AE87-14D0-4789-85C4-18B4ED115B2E}"/>
    <cellStyle name="20% - Ênfase1 5 3 2 4 2" xfId="36619" xr:uid="{BD45715A-B1F3-450E-B23E-04B5F39374CA}"/>
    <cellStyle name="20% - Ênfase1 5 3 2 4 3" xfId="25636" xr:uid="{FBF44EE5-3C0E-4FE9-A879-C914CFD37DCE}"/>
    <cellStyle name="20% - Ênfase1 5 3 2 5" xfId="27586" xr:uid="{6882F6F1-2068-4465-99E4-867E93A8BDC4}"/>
    <cellStyle name="20% - Ênfase1 5 3 2 5 2" xfId="38569" xr:uid="{E8A535EB-83D6-47AD-A33E-5E9157FD4FC2}"/>
    <cellStyle name="20% - Ênfase1 5 3 2 6" xfId="29534" xr:uid="{37F0C97C-5E6E-49E0-ACCA-1B61B0166E3A}"/>
    <cellStyle name="20% - Ênfase1 5 3 2 7" xfId="40517" xr:uid="{42413BDB-26E4-4B34-B168-3E5B1F85B823}"/>
    <cellStyle name="20% - Ênfase1 5 3 2 8" xfId="42464" xr:uid="{0EE933E6-9718-40AA-8D9D-447544C8A313}"/>
    <cellStyle name="20% - Ênfase1 5 3 2 9" xfId="44424" xr:uid="{E77C82D2-DD73-4B6C-87E9-4258FAACD64C}"/>
    <cellStyle name="20% - Ênfase1 5 3 3" xfId="7799" xr:uid="{376C5F09-D764-47C0-9AF3-392705086AD3}"/>
    <cellStyle name="20% - Ênfase1 5 3 3 2" xfId="11254" xr:uid="{EBBCF7ED-7D27-4E73-8156-1C04B46D3253}"/>
    <cellStyle name="20% - Ênfase1 5 3 3 2 2" xfId="33317" xr:uid="{4FCDE80F-467E-4F0F-80E0-97390120945D}"/>
    <cellStyle name="20% - Ênfase1 5 3 3 2 3" xfId="22334" xr:uid="{C2A72DA6-B99C-4481-B77E-52E03210178A}"/>
    <cellStyle name="20% - Ênfase1 5 3 3 3" xfId="30286" xr:uid="{84E60985-738B-4B28-9CC8-F3364B0D384C}"/>
    <cellStyle name="20% - Ênfase1 5 3 3 4" xfId="19303" xr:uid="{98075395-7CE1-4330-96B0-CBB67B89A135}"/>
    <cellStyle name="20% - Ênfase1 5 3 4" xfId="10262" xr:uid="{84924F4F-D20A-4AA0-B8D9-1236E2B9E5A7}"/>
    <cellStyle name="20% - Ênfase1 5 3 4 2" xfId="32389" xr:uid="{DAB7BCB2-9949-4A28-87D5-D56E02015A8C}"/>
    <cellStyle name="20% - Ênfase1 5 3 4 3" xfId="21406" xr:uid="{3A1AA2D1-5475-435E-B5AA-BA1CC285931E}"/>
    <cellStyle name="20% - Ênfase1 5 3 5" xfId="13559" xr:uid="{29733563-C4B9-4B82-A47B-C5AC7BF0108E}"/>
    <cellStyle name="20% - Ênfase1 5 3 5 2" xfId="35423" xr:uid="{5F6885DD-AEBE-44D3-94A8-A4982E726B12}"/>
    <cellStyle name="20% - Ênfase1 5 3 5 3" xfId="24440" xr:uid="{EAAAF35D-26DA-4DE4-939A-B0F39509665F}"/>
    <cellStyle name="20% - Ênfase1 5 3 6" xfId="26390" xr:uid="{6671065C-217C-4572-B916-ADF8EFF6596F}"/>
    <cellStyle name="20% - Ênfase1 5 3 6 2" xfId="37373" xr:uid="{A5463560-7A0E-49FC-B418-29DBECD6FD6A}"/>
    <cellStyle name="20% - Ênfase1 5 3 7" xfId="28338" xr:uid="{C8EABA96-F57A-40AB-B16E-903841AF97B1}"/>
    <cellStyle name="20% - Ênfase1 5 3 8" xfId="39321" xr:uid="{A7611FEB-E492-4D10-95E8-AF1533354B98}"/>
    <cellStyle name="20% - Ênfase1 5 3 9" xfId="41268" xr:uid="{B91D7CC9-DF6B-4AC5-B5A1-1E52CEE21C3E}"/>
    <cellStyle name="20% - Ênfase1 5 4" xfId="4924" xr:uid="{3928C933-68FF-4197-B6A6-13B029FD8A98}"/>
    <cellStyle name="20% - Ênfase1 5 4 10" xfId="43229" xr:uid="{F3C54873-EF43-4169-8711-1AF948E60448}"/>
    <cellStyle name="20% - Ênfase1 5 4 11" xfId="17355" xr:uid="{A1D86333-D7F2-40CB-9F72-E70C10DC7EBD}"/>
    <cellStyle name="20% - Ênfase1 5 4 2" xfId="7291" xr:uid="{5792F4CD-5624-4C58-B9FA-4A50F59E5DD3}"/>
    <cellStyle name="20% - Ênfase1 5 4 2 10" xfId="18833" xr:uid="{EB92D6A2-8279-4293-A20D-181D0F114893}"/>
    <cellStyle name="20% - Ênfase1 5 4 2 2" xfId="9278" xr:uid="{E7C14E2C-315A-42B6-B6F3-DA9173558B47}"/>
    <cellStyle name="20% - Ênfase1 5 4 2 2 2" xfId="31765" xr:uid="{D48CAF9F-BFBF-4B23-9BFE-BE3FC74BCBBB}"/>
    <cellStyle name="20% - Ênfase1 5 4 2 2 3" xfId="20782" xr:uid="{B805E373-CB25-4BB1-B464-A44385891D33}"/>
    <cellStyle name="20% - Ênfase1 5 4 2 3" xfId="12677" xr:uid="{D976F1F8-31A0-41CA-A09A-E276890ABD4E}"/>
    <cellStyle name="20% - Ênfase1 5 4 2 3 2" xfId="34738" xr:uid="{B9DE2DA4-B6D3-4157-AF70-C04CBA5612F9}"/>
    <cellStyle name="20% - Ênfase1 5 4 2 3 3" xfId="23755" xr:uid="{632A3C15-2E70-4363-8000-5C02DAD8B60B}"/>
    <cellStyle name="20% - Ênfase1 5 4 2 4" xfId="15119" xr:uid="{3CFA4F8B-1CBB-4C7C-BE0B-5DCE7C98DC36}"/>
    <cellStyle name="20% - Ênfase1 5 4 2 4 2" xfId="36901" xr:uid="{5D62BBE7-1A70-4B32-96A9-2902EA5CF083}"/>
    <cellStyle name="20% - Ênfase1 5 4 2 4 3" xfId="25918" xr:uid="{5D6652F4-1B92-466B-AE32-1D0009882D8E}"/>
    <cellStyle name="20% - Ênfase1 5 4 2 5" xfId="27868" xr:uid="{901B4DFE-DCB9-4C6F-A965-CD99B416CA62}"/>
    <cellStyle name="20% - Ênfase1 5 4 2 5 2" xfId="38851" xr:uid="{EE7144A0-90A1-4FF8-AD4C-DB22BE4D4B5F}"/>
    <cellStyle name="20% - Ênfase1 5 4 2 6" xfId="29816" xr:uid="{10F61934-BDFB-42E7-B84E-742306521795}"/>
    <cellStyle name="20% - Ênfase1 5 4 2 7" xfId="40799" xr:uid="{6A376C1B-5DFB-421C-82E5-B5FC4FDC673A}"/>
    <cellStyle name="20% - Ênfase1 5 4 2 8" xfId="42746" xr:uid="{5C229F50-CD16-456E-8CD7-F6404E52498F}"/>
    <cellStyle name="20% - Ênfase1 5 4 2 9" xfId="44706" xr:uid="{6D325599-F3C1-431D-A4B0-B815229137BF}"/>
    <cellStyle name="20% - Ênfase1 5 4 3" xfId="7800" xr:uid="{17BEFADB-04F4-4516-853D-896063F07E06}"/>
    <cellStyle name="20% - Ênfase1 5 4 3 2" xfId="11540" xr:uid="{576A3CA2-5F19-4A16-9926-98405D63C3A7}"/>
    <cellStyle name="20% - Ênfase1 5 4 3 2 2" xfId="33603" xr:uid="{2AA72A95-A297-47C9-B200-02D2965C33CD}"/>
    <cellStyle name="20% - Ênfase1 5 4 3 2 3" xfId="22620" xr:uid="{48E15563-E1B1-45C3-8EFD-514E550CA5B5}"/>
    <cellStyle name="20% - Ênfase1 5 4 3 3" xfId="30287" xr:uid="{5C21073E-3AEF-4F6D-BFAC-5C6EFDB14D95}"/>
    <cellStyle name="20% - Ênfase1 5 4 3 4" xfId="19304" xr:uid="{B5727AD0-9B56-4DFD-B676-8AC9D17CCE9E}"/>
    <cellStyle name="20% - Ênfase1 5 4 4" xfId="10544" xr:uid="{7D3D2C59-93F1-459D-96E3-13AB4130FCC5}"/>
    <cellStyle name="20% - Ênfase1 5 4 4 2" xfId="32671" xr:uid="{1C1F84D5-E044-4116-91C7-FB08049DC0B2}"/>
    <cellStyle name="20% - Ênfase1 5 4 4 3" xfId="21688" xr:uid="{BEFF7E60-9CA2-4A9E-B3E3-7788E2E1C1EC}"/>
    <cellStyle name="20% - Ênfase1 5 4 5" xfId="13560" xr:uid="{CFC6E8E5-E083-410B-86D4-C928ECEFBF9D}"/>
    <cellStyle name="20% - Ênfase1 5 4 5 2" xfId="35424" xr:uid="{01DC7AC6-E32A-4BE9-9499-6AF266E33407}"/>
    <cellStyle name="20% - Ênfase1 5 4 5 3" xfId="24441" xr:uid="{6AF98619-3515-4E05-B09C-98034D3B1C09}"/>
    <cellStyle name="20% - Ênfase1 5 4 6" xfId="26391" xr:uid="{E66FEA19-5524-4C70-9B0B-497E28B9DDED}"/>
    <cellStyle name="20% - Ênfase1 5 4 6 2" xfId="37374" xr:uid="{D122DE00-0E41-47D8-A139-DF6180BFAAA7}"/>
    <cellStyle name="20% - Ênfase1 5 4 7" xfId="28339" xr:uid="{AF985367-FDC1-4E76-8D8C-FF62CEF71307}"/>
    <cellStyle name="20% - Ênfase1 5 4 8" xfId="39322" xr:uid="{5AF3D4DE-A21F-4A63-B442-A9C2564BE39D}"/>
    <cellStyle name="20% - Ênfase1 5 4 9" xfId="41269" xr:uid="{942FA6BE-8109-4FDA-B8FD-E041FD27E704}"/>
    <cellStyle name="20% - Ênfase1 5 5" xfId="4925" xr:uid="{07CAC21C-CE3B-475E-88D4-2E5B70A3B72A}"/>
    <cellStyle name="20% - Ênfase1 5 5 10" xfId="43230" xr:uid="{01BFFE6B-B4C8-436F-8489-4199CB770809}"/>
    <cellStyle name="20% - Ênfase1 5 5 11" xfId="17356" xr:uid="{A216CAA1-28E5-44C5-9CD9-8F4C3EA3D82D}"/>
    <cellStyle name="20% - Ênfase1 5 5 2" xfId="7573" xr:uid="{16B0CF05-95BA-429B-B77B-1176CEDBB664}"/>
    <cellStyle name="20% - Ênfase1 5 5 2 10" xfId="19115" xr:uid="{787FF314-104E-42BE-B43D-3AF35509A5E2}"/>
    <cellStyle name="20% - Ênfase1 5 5 2 2" xfId="9560" xr:uid="{8D72582F-FE85-43B8-89BD-1C0FEF82FD5D}"/>
    <cellStyle name="20% - Ênfase1 5 5 2 2 2" xfId="32047" xr:uid="{DD484F52-BA7A-4523-9861-E0B8FE4D90E6}"/>
    <cellStyle name="20% - Ênfase1 5 5 2 2 3" xfId="21064" xr:uid="{526DF5FD-6EFD-4BB6-A8BC-1AA7812AB7D4}"/>
    <cellStyle name="20% - Ênfase1 5 5 2 3" xfId="12959" xr:uid="{35C59815-3A46-48B7-8792-8896EBC45BB9}"/>
    <cellStyle name="20% - Ênfase1 5 5 2 3 2" xfId="35020" xr:uid="{DC5069B8-C92C-4BC6-81CB-5E1288EC10ED}"/>
    <cellStyle name="20% - Ênfase1 5 5 2 3 3" xfId="24037" xr:uid="{643699D0-6ACC-41A5-8A67-CD351D64B1B5}"/>
    <cellStyle name="20% - Ênfase1 5 5 2 4" xfId="15401" xr:uid="{75D26C19-00DE-414F-B6E0-9521C7DDEB9B}"/>
    <cellStyle name="20% - Ênfase1 5 5 2 4 2" xfId="37183" xr:uid="{ADF18BD5-386F-4AD4-9376-ABBC1ED42E01}"/>
    <cellStyle name="20% - Ênfase1 5 5 2 4 3" xfId="26200" xr:uid="{0DF3F1F7-6584-4029-819D-E6BDDF33E22F}"/>
    <cellStyle name="20% - Ênfase1 5 5 2 5" xfId="28150" xr:uid="{C9169486-F72D-45C9-9B1E-EC9A234D3200}"/>
    <cellStyle name="20% - Ênfase1 5 5 2 5 2" xfId="39133" xr:uid="{177413B0-A116-43CF-B67A-4CB247F862EE}"/>
    <cellStyle name="20% - Ênfase1 5 5 2 6" xfId="30098" xr:uid="{C5A37B2F-CA87-4E0A-BD74-3C871D7F2ACC}"/>
    <cellStyle name="20% - Ênfase1 5 5 2 7" xfId="41081" xr:uid="{932D5CD9-F613-45CD-95C6-E9ABAED2CC80}"/>
    <cellStyle name="20% - Ênfase1 5 5 2 8" xfId="43028" xr:uid="{FE19F5F3-C60B-4DF4-84EA-1ED123A2F31C}"/>
    <cellStyle name="20% - Ênfase1 5 5 2 9" xfId="44988" xr:uid="{041DDC68-30AC-41A8-B6E9-75988847CC9A}"/>
    <cellStyle name="20% - Ênfase1 5 5 3" xfId="7801" xr:uid="{2ED2CA17-4922-403E-B8B9-BA049F40CFAB}"/>
    <cellStyle name="20% - Ênfase1 5 5 3 2" xfId="11822" xr:uid="{C4F40D2F-9A38-48CB-8D12-2ED1B11DFFAA}"/>
    <cellStyle name="20% - Ênfase1 5 5 3 2 2" xfId="33885" xr:uid="{A1A12E06-F782-4BDF-9963-BD57248113B5}"/>
    <cellStyle name="20% - Ênfase1 5 5 3 2 3" xfId="22902" xr:uid="{D9C4ACF3-3708-4AEE-B439-0A0D4C44BCBC}"/>
    <cellStyle name="20% - Ênfase1 5 5 3 3" xfId="30288" xr:uid="{26B97C22-D159-4E96-AA2B-1C7831F82D36}"/>
    <cellStyle name="20% - Ênfase1 5 5 3 4" xfId="19305" xr:uid="{8B110678-6F72-44D0-A4AF-C4AC22DFB139}"/>
    <cellStyle name="20% - Ênfase1 5 5 4" xfId="10826" xr:uid="{449F08A6-E6C8-4310-A6DE-D0E99F310D58}"/>
    <cellStyle name="20% - Ênfase1 5 5 4 2" xfId="32953" xr:uid="{E94CE21E-1287-4F52-A202-B3F27132A3CC}"/>
    <cellStyle name="20% - Ênfase1 5 5 4 3" xfId="21970" xr:uid="{2061985D-302A-4055-9F0B-5F40F4589FA7}"/>
    <cellStyle name="20% - Ênfase1 5 5 5" xfId="13561" xr:uid="{F710AC66-73DB-41A3-8012-E3114A68328C}"/>
    <cellStyle name="20% - Ênfase1 5 5 5 2" xfId="35425" xr:uid="{8BB6F519-523B-428E-A145-F80C4DAA002A}"/>
    <cellStyle name="20% - Ênfase1 5 5 5 3" xfId="24442" xr:uid="{2A3E933D-BA07-47E8-BA9B-62B0D935BA2B}"/>
    <cellStyle name="20% - Ênfase1 5 5 6" xfId="26392" xr:uid="{F6557C01-63D4-41E2-BCC5-4F967145072D}"/>
    <cellStyle name="20% - Ênfase1 5 5 6 2" xfId="37375" xr:uid="{EBFBF0B0-7884-4E3C-B92D-4A3644457E0F}"/>
    <cellStyle name="20% - Ênfase1 5 5 7" xfId="28340" xr:uid="{C6F66014-2158-43ED-97D1-D3B108795D9E}"/>
    <cellStyle name="20% - Ênfase1 5 5 8" xfId="39323" xr:uid="{1B3C03AB-7340-4DB7-B035-947BC464E0C3}"/>
    <cellStyle name="20% - Ênfase1 5 5 9" xfId="41270" xr:uid="{88141C5A-0DB5-45F3-8F80-8A733A16627F}"/>
    <cellStyle name="20% - Ênfase1 5 6" xfId="6724" xr:uid="{DD39861D-4540-499A-B7C3-24D5BBA42F58}"/>
    <cellStyle name="20% - Ênfase1 5 6 10" xfId="18269" xr:uid="{799ED4E4-3332-4B3A-9900-53C2A3DB58EC}"/>
    <cellStyle name="20% - Ênfase1 5 6 2" xfId="8714" xr:uid="{2FE14AF5-CB5C-439A-8160-ECBEA631BB61}"/>
    <cellStyle name="20% - Ênfase1 5 6 2 2" xfId="13158" xr:uid="{ECAF157E-96BB-40B7-9494-930565A38B3B}"/>
    <cellStyle name="20% - Ênfase1 5 6 2 2 2" xfId="35167" xr:uid="{4DBB6957-8639-4DF8-94AD-754B1A3A8022}"/>
    <cellStyle name="20% - Ênfase1 5 6 2 2 3" xfId="24184" xr:uid="{DE1DD07B-B098-40A0-AD6C-BC8E45285051}"/>
    <cellStyle name="20% - Ênfase1 5 6 2 3" xfId="31201" xr:uid="{34A490A6-41EF-4F4C-9DB0-7362A4A6F542}"/>
    <cellStyle name="20% - Ênfase1 5 6 2 4" xfId="20218" xr:uid="{063C6848-9B78-4847-AA58-A6FFEB18DCB5}"/>
    <cellStyle name="20% - Ênfase1 5 6 3" xfId="11971" xr:uid="{66C1080D-432B-49DC-93F4-D3BF7D03699C}"/>
    <cellStyle name="20% - Ênfase1 5 6 3 2" xfId="34032" xr:uid="{13A619AF-5D01-43B1-96E9-A32EBB0B2EE4}"/>
    <cellStyle name="20% - Ênfase1 5 6 3 3" xfId="23049" xr:uid="{4C71C2BF-437E-40C8-A769-E4A0F86BC4A6}"/>
    <cellStyle name="20% - Ênfase1 5 6 4" xfId="14555" xr:uid="{2DC8B7CA-7F35-4689-8844-3642A996E926}"/>
    <cellStyle name="20% - Ênfase1 5 6 4 2" xfId="36337" xr:uid="{03476FE1-B822-43FC-A5DC-102BE85FBE1B}"/>
    <cellStyle name="20% - Ênfase1 5 6 4 3" xfId="25354" xr:uid="{AAC1ED8B-EDBE-4F5F-9EDF-0C66C9FD84F4}"/>
    <cellStyle name="20% - Ênfase1 5 6 5" xfId="27304" xr:uid="{8C4C159E-7679-4C03-B57B-B8332930FBBC}"/>
    <cellStyle name="20% - Ênfase1 5 6 5 2" xfId="38287" xr:uid="{65D0CEE8-2CDB-42F5-8117-4A96091EC500}"/>
    <cellStyle name="20% - Ênfase1 5 6 6" xfId="29252" xr:uid="{E7631138-044E-4F83-A4F9-BC596FFB890C}"/>
    <cellStyle name="20% - Ênfase1 5 6 7" xfId="40235" xr:uid="{2DA9735F-5EAF-493F-9F05-D04E2B289D3E}"/>
    <cellStyle name="20% - Ênfase1 5 6 8" xfId="42182" xr:uid="{EC323AD6-8EEA-48BE-A31B-253D9E50A41F}"/>
    <cellStyle name="20% - Ênfase1 5 6 9" xfId="44142" xr:uid="{DADF306E-9537-4414-90F8-446D62044CFF}"/>
    <cellStyle name="20% - Ênfase1 5 7" xfId="7795" xr:uid="{EBA277FC-4F08-4DA1-8C1D-417C0372AB18}"/>
    <cellStyle name="20% - Ênfase1 5 7 2" xfId="12095" xr:uid="{0FC2276E-4E17-4E4E-BFA2-68B37DCDD986}"/>
    <cellStyle name="20% - Ênfase1 5 7 2 2" xfId="34156" xr:uid="{2F9C00AE-70C9-40B6-8D1C-D0E86E539864}"/>
    <cellStyle name="20% - Ênfase1 5 7 2 3" xfId="23173" xr:uid="{1D6F1805-E658-49E4-B6CB-A26F85E8FECF}"/>
    <cellStyle name="20% - Ênfase1 5 7 3" xfId="30282" xr:uid="{CB5D3A9E-3C8B-417A-8D67-C79E5E44B9FD}"/>
    <cellStyle name="20% - Ênfase1 5 7 4" xfId="19299" xr:uid="{FE565819-F157-4C5D-A22D-BC6D5215C8B8}"/>
    <cellStyle name="20% - Ênfase1 5 8" xfId="10956" xr:uid="{FAEDB2F6-7411-4ABA-BE51-161B4B9E588E}"/>
    <cellStyle name="20% - Ênfase1 5 8 2" xfId="33021" xr:uid="{87D0CB7F-81E3-4320-B382-C95605466C64}"/>
    <cellStyle name="20% - Ênfase1 5 8 3" xfId="22038" xr:uid="{B43521A6-DEB2-4A6E-859D-A5C79994C820}"/>
    <cellStyle name="20% - Ênfase1 5 9" xfId="9899" xr:uid="{A17B67F2-8F95-4F0E-8595-E2D6A265EF98}"/>
    <cellStyle name="20% - Ênfase1 5 9 2" xfId="32107" xr:uid="{2A467316-0391-47E5-8608-BA9B32A6C42B}"/>
    <cellStyle name="20% - Ênfase1 5 9 3" xfId="21124" xr:uid="{7EC14005-63ED-4088-8497-A9A8FBC0658A}"/>
    <cellStyle name="20% - Ênfase1 6" xfId="4926" xr:uid="{075A8D90-A6B2-4CD6-91CC-398A0B28B850}"/>
    <cellStyle name="20% - Ênfase1 6 10" xfId="26393" xr:uid="{FDA1E595-6771-4EA6-BFF2-7D8B6E731CE1}"/>
    <cellStyle name="20% - Ênfase1 6 10 2" xfId="37376" xr:uid="{F952043C-579B-4155-9DBB-BB29803FD582}"/>
    <cellStyle name="20% - Ênfase1 6 11" xfId="28341" xr:uid="{EE141021-5990-4AEC-9635-F48E2F4896C2}"/>
    <cellStyle name="20% - Ênfase1 6 12" xfId="39324" xr:uid="{C5DCF52E-0436-4096-A029-625291E65E51}"/>
    <cellStyle name="20% - Ênfase1 6 13" xfId="41271" xr:uid="{2A221E18-60E7-4979-B6D7-4BF36878D3E3}"/>
    <cellStyle name="20% - Ênfase1 6 14" xfId="43231" xr:uid="{DDC18B04-5FBF-44A8-9DBE-4D96181D97EE}"/>
    <cellStyle name="20% - Ênfase1 6 15" xfId="17357" xr:uid="{7F2D91EA-B9BD-42AB-9763-6F4C80ACFBFE}"/>
    <cellStyle name="20% - Ênfase1 6 2" xfId="4927" xr:uid="{3B792472-86FD-4E0B-8D8B-4FF735AE3646}"/>
    <cellStyle name="20% - Ênfase1 6 2 10" xfId="39325" xr:uid="{3503B82A-13DF-4D59-8021-ABF25B445BEA}"/>
    <cellStyle name="20% - Ênfase1 6 2 11" xfId="41272" xr:uid="{D4127963-0B7C-4963-BA1F-75635C7CAFC4}"/>
    <cellStyle name="20% - Ênfase1 6 2 12" xfId="43232" xr:uid="{474CC94F-EDE1-4F51-8FBE-07B62E73EFF2}"/>
    <cellStyle name="20% - Ênfase1 6 2 13" xfId="17358" xr:uid="{AC55B4E3-06BA-4DD4-9E14-B1EA3AD0F263}"/>
    <cellStyle name="20% - Ênfase1 6 2 2" xfId="4928" xr:uid="{C4174FE3-FE5B-4959-BA05-5EBCB2928EC8}"/>
    <cellStyle name="20% - Ênfase1 6 2 2 10" xfId="43233" xr:uid="{736BC30C-C2BF-4E41-9656-6908147B7B96}"/>
    <cellStyle name="20% - Ênfase1 6 2 2 11" xfId="17359" xr:uid="{246F6879-D98D-4F4D-A809-3E382E449171}"/>
    <cellStyle name="20% - Ênfase1 6 2 2 2" xfId="7234" xr:uid="{3FE379CE-F69A-4A05-91CC-91647312890D}"/>
    <cellStyle name="20% - Ênfase1 6 2 2 2 10" xfId="18776" xr:uid="{C74DCB2E-7185-4A76-9454-3CA3BD5D32FF}"/>
    <cellStyle name="20% - Ênfase1 6 2 2 2 2" xfId="9221" xr:uid="{BB84C564-73C9-40BE-951D-C6D5A69E1E57}"/>
    <cellStyle name="20% - Ênfase1 6 2 2 2 2 2" xfId="31708" xr:uid="{51DDD32E-689C-4A22-ACEC-05A456447522}"/>
    <cellStyle name="20% - Ênfase1 6 2 2 2 2 3" xfId="20725" xr:uid="{64531FCC-67DB-49D3-A2E6-AA986F160315}"/>
    <cellStyle name="20% - Ênfase1 6 2 2 2 3" xfId="12620" xr:uid="{4DEA9EDF-BD21-44B2-A058-E3388FAAAEBD}"/>
    <cellStyle name="20% - Ênfase1 6 2 2 2 3 2" xfId="34681" xr:uid="{A8E142ED-4360-4534-AEE8-914C63950C49}"/>
    <cellStyle name="20% - Ênfase1 6 2 2 2 3 3" xfId="23698" xr:uid="{274E0B42-CB24-42AF-8EC6-C39D9DF53739}"/>
    <cellStyle name="20% - Ênfase1 6 2 2 2 4" xfId="15062" xr:uid="{BA5BFE4A-6EE9-44B4-971D-D9CA20BE7D9A}"/>
    <cellStyle name="20% - Ênfase1 6 2 2 2 4 2" xfId="36844" xr:uid="{22A10D17-AE6F-466E-8754-7A26B6D57F07}"/>
    <cellStyle name="20% - Ênfase1 6 2 2 2 4 3" xfId="25861" xr:uid="{5F56D5E0-5EB6-4934-9A94-7E2E403EFE14}"/>
    <cellStyle name="20% - Ênfase1 6 2 2 2 5" xfId="27811" xr:uid="{96BA50C2-5924-4029-BFE6-4D80C2132484}"/>
    <cellStyle name="20% - Ênfase1 6 2 2 2 5 2" xfId="38794" xr:uid="{3AA8614F-7436-4D21-8A3D-63BABCB102C5}"/>
    <cellStyle name="20% - Ênfase1 6 2 2 2 6" xfId="29759" xr:uid="{202BB23F-9CB0-4E95-954F-07B9D4EE0FC6}"/>
    <cellStyle name="20% - Ênfase1 6 2 2 2 7" xfId="40742" xr:uid="{BD02C78F-CE81-4CE5-830D-D2171D75359C}"/>
    <cellStyle name="20% - Ênfase1 6 2 2 2 8" xfId="42689" xr:uid="{F97B0A8B-D540-464F-9485-E4859991B183}"/>
    <cellStyle name="20% - Ênfase1 6 2 2 2 9" xfId="44649" xr:uid="{6A43D2C3-97B5-48F2-9AC4-E00668914FA2}"/>
    <cellStyle name="20% - Ênfase1 6 2 2 3" xfId="7804" xr:uid="{AD7957B8-8EA4-4ED1-A0B2-36789CAF3B9C}"/>
    <cellStyle name="20% - Ênfase1 6 2 2 3 2" xfId="11483" xr:uid="{062E827C-A410-4385-BA58-DC5F31F4619B}"/>
    <cellStyle name="20% - Ênfase1 6 2 2 3 2 2" xfId="33546" xr:uid="{2C65D4C2-2167-40ED-A021-4CFC84E79FD6}"/>
    <cellStyle name="20% - Ênfase1 6 2 2 3 2 3" xfId="22563" xr:uid="{CC8F26EF-1927-4453-8E04-B1CA84AC676C}"/>
    <cellStyle name="20% - Ênfase1 6 2 2 3 3" xfId="30291" xr:uid="{941EEE45-D745-4D1E-9A66-F6D779619519}"/>
    <cellStyle name="20% - Ênfase1 6 2 2 3 4" xfId="19308" xr:uid="{AA347747-B3D4-4020-87C2-602D3114190E}"/>
    <cellStyle name="20% - Ênfase1 6 2 2 4" xfId="10487" xr:uid="{ACB760AF-CC23-4F44-883D-502CCF49711D}"/>
    <cellStyle name="20% - Ênfase1 6 2 2 4 2" xfId="32614" xr:uid="{9B1CE293-0782-4FE7-811C-924899F081D4}"/>
    <cellStyle name="20% - Ênfase1 6 2 2 4 3" xfId="21631" xr:uid="{0CEBC15C-0CBD-4740-93A6-C3B8AC01704B}"/>
    <cellStyle name="20% - Ênfase1 6 2 2 5" xfId="13564" xr:uid="{63168214-4F1F-4EC0-8E94-7629542453B8}"/>
    <cellStyle name="20% - Ênfase1 6 2 2 5 2" xfId="35428" xr:uid="{265831EB-2F83-451C-A4EF-962ABC4A4C78}"/>
    <cellStyle name="20% - Ênfase1 6 2 2 5 3" xfId="24445" xr:uid="{6E2A4177-6800-488C-8141-8F9E0CC8CAF8}"/>
    <cellStyle name="20% - Ênfase1 6 2 2 6" xfId="26395" xr:uid="{B6D52D8A-B506-4F11-AB13-A02BC5E1189D}"/>
    <cellStyle name="20% - Ênfase1 6 2 2 6 2" xfId="37378" xr:uid="{ABC34F8D-1B65-483C-A2A8-71BC3247413F}"/>
    <cellStyle name="20% - Ênfase1 6 2 2 7" xfId="28343" xr:uid="{3635FB3D-00CC-4C6B-8952-7FF00A57093E}"/>
    <cellStyle name="20% - Ênfase1 6 2 2 8" xfId="39326" xr:uid="{8C64AED5-D8FD-43D9-ADC9-8124001D0DAB}"/>
    <cellStyle name="20% - Ênfase1 6 2 2 9" xfId="41273" xr:uid="{7C5CC045-EEFE-4182-A6C6-F7D2F296E645}"/>
    <cellStyle name="20% - Ênfase1 6 2 3" xfId="4929" xr:uid="{43FE2762-7533-4F0B-9DA4-DC14311E6522}"/>
    <cellStyle name="20% - Ênfase1 6 2 3 10" xfId="43234" xr:uid="{1D6175F0-D707-4D75-850A-051084990B90}"/>
    <cellStyle name="20% - Ênfase1 6 2 3 11" xfId="17360" xr:uid="{A0326E8F-09D0-4AF1-8642-EB5B2AE1EF90}"/>
    <cellStyle name="20% - Ênfase1 6 2 3 2" xfId="7516" xr:uid="{EE072AAF-77DA-4F3C-A5ED-4BE1479809F8}"/>
    <cellStyle name="20% - Ênfase1 6 2 3 2 10" xfId="19058" xr:uid="{40CA4029-3997-4745-B5F5-2617E4BCCE3F}"/>
    <cellStyle name="20% - Ênfase1 6 2 3 2 2" xfId="9503" xr:uid="{2FF30995-170F-4F59-B996-52FF9960385B}"/>
    <cellStyle name="20% - Ênfase1 6 2 3 2 2 2" xfId="31990" xr:uid="{478F46BB-BA61-4FBD-BFED-018AA701DA8B}"/>
    <cellStyle name="20% - Ênfase1 6 2 3 2 2 3" xfId="21007" xr:uid="{7BE7B266-BE19-45BC-A4ED-D336E8F6AF14}"/>
    <cellStyle name="20% - Ênfase1 6 2 3 2 3" xfId="12902" xr:uid="{CEA14645-C6DD-430D-9769-6F143036C0AA}"/>
    <cellStyle name="20% - Ênfase1 6 2 3 2 3 2" xfId="34963" xr:uid="{A4507373-99DA-4131-8526-B2C5A2FDADC7}"/>
    <cellStyle name="20% - Ênfase1 6 2 3 2 3 3" xfId="23980" xr:uid="{19F28046-89A7-4CB8-9A04-E3D0A1679A94}"/>
    <cellStyle name="20% - Ênfase1 6 2 3 2 4" xfId="15344" xr:uid="{FBF3D02F-266A-4596-9F4B-7340712182E8}"/>
    <cellStyle name="20% - Ênfase1 6 2 3 2 4 2" xfId="37126" xr:uid="{E452556A-AEF9-4761-8D85-E85CD5134C9E}"/>
    <cellStyle name="20% - Ênfase1 6 2 3 2 4 3" xfId="26143" xr:uid="{A79565F3-F8A1-459B-9B71-F9044CC99831}"/>
    <cellStyle name="20% - Ênfase1 6 2 3 2 5" xfId="28093" xr:uid="{1CA0880C-191E-4E1A-826C-4F1D5E132C3A}"/>
    <cellStyle name="20% - Ênfase1 6 2 3 2 5 2" xfId="39076" xr:uid="{F4FB3EB0-CD22-4F22-94E8-232D59C91B9A}"/>
    <cellStyle name="20% - Ênfase1 6 2 3 2 6" xfId="30041" xr:uid="{29BD667A-A526-4CB7-AF94-FA3B6BF8DB11}"/>
    <cellStyle name="20% - Ênfase1 6 2 3 2 7" xfId="41024" xr:uid="{D0B49459-0EBB-44D0-B04F-44CA6FC72C15}"/>
    <cellStyle name="20% - Ênfase1 6 2 3 2 8" xfId="42971" xr:uid="{C806C571-F311-4C04-ADB5-092D828539F9}"/>
    <cellStyle name="20% - Ênfase1 6 2 3 2 9" xfId="44931" xr:uid="{A9A230FB-002D-4AA2-A9A8-4C6C2FF150B9}"/>
    <cellStyle name="20% - Ênfase1 6 2 3 3" xfId="7805" xr:uid="{9FE718B3-CE16-4FB8-A648-04F9F3BB0296}"/>
    <cellStyle name="20% - Ênfase1 6 2 3 3 2" xfId="11765" xr:uid="{B97792E1-0C75-4AC6-9EA5-A8187E0A93EC}"/>
    <cellStyle name="20% - Ênfase1 6 2 3 3 2 2" xfId="33828" xr:uid="{C98201F1-5E7F-4888-B188-C29DD1715D27}"/>
    <cellStyle name="20% - Ênfase1 6 2 3 3 2 3" xfId="22845" xr:uid="{27C66B6D-7478-42C4-826A-1670A0746082}"/>
    <cellStyle name="20% - Ênfase1 6 2 3 3 3" xfId="30292" xr:uid="{1553524A-FE60-4647-9F68-5054B37DF3A5}"/>
    <cellStyle name="20% - Ênfase1 6 2 3 3 4" xfId="19309" xr:uid="{8781F8E6-10B8-47B4-83BC-121D78821B06}"/>
    <cellStyle name="20% - Ênfase1 6 2 3 4" xfId="10769" xr:uid="{B9449099-7985-4ADB-9C12-D5980C164B10}"/>
    <cellStyle name="20% - Ênfase1 6 2 3 4 2" xfId="32896" xr:uid="{0AAA5C6F-D6ED-4AF9-9205-A6221F761E43}"/>
    <cellStyle name="20% - Ênfase1 6 2 3 4 3" xfId="21913" xr:uid="{F4BC8934-2F7C-4F6A-86BE-9AFF1559BAFC}"/>
    <cellStyle name="20% - Ênfase1 6 2 3 5" xfId="13565" xr:uid="{465CEBF3-D4D5-4545-B2E1-F16BFA2BFA59}"/>
    <cellStyle name="20% - Ênfase1 6 2 3 5 2" xfId="35429" xr:uid="{62979AB3-BD95-47E9-9AED-179D42CC2DB3}"/>
    <cellStyle name="20% - Ênfase1 6 2 3 5 3" xfId="24446" xr:uid="{E73D35D2-3E9C-40B6-9F3C-EE216E639669}"/>
    <cellStyle name="20% - Ênfase1 6 2 3 6" xfId="26396" xr:uid="{E8DF645B-D546-48E9-B8D1-7612C4DBE599}"/>
    <cellStyle name="20% - Ênfase1 6 2 3 6 2" xfId="37379" xr:uid="{F14ED64A-B531-4760-90BB-B86AA1AD45EF}"/>
    <cellStyle name="20% - Ênfase1 6 2 3 7" xfId="28344" xr:uid="{E0452740-CAC5-4876-AEC9-EE13121EBF25}"/>
    <cellStyle name="20% - Ênfase1 6 2 3 8" xfId="39327" xr:uid="{06C9A497-7E45-48B1-B6C3-9FFA81845453}"/>
    <cellStyle name="20% - Ênfase1 6 2 3 9" xfId="41274" xr:uid="{526861CE-9DB3-4F4E-BBC4-336D9D6C22D1}"/>
    <cellStyle name="20% - Ênfase1 6 2 4" xfId="6950" xr:uid="{0E85B85C-15CB-4822-B5F4-8E66EC29E42E}"/>
    <cellStyle name="20% - Ênfase1 6 2 4 10" xfId="18494" xr:uid="{9EEBB8BD-B7A1-4B11-942E-252A8A2265A8}"/>
    <cellStyle name="20% - Ênfase1 6 2 4 2" xfId="8939" xr:uid="{9CCE554E-3FD0-4CD2-95E7-0CC122892D28}"/>
    <cellStyle name="20% - Ênfase1 6 2 4 2 2" xfId="31426" xr:uid="{37DAAA2C-FB3D-43A8-AFED-8A5D0765E602}"/>
    <cellStyle name="20% - Ênfase1 6 2 4 2 3" xfId="20443" xr:uid="{A819EE0E-86D2-4CE2-91C1-EB88BE2BB143}"/>
    <cellStyle name="20% - Ênfase1 6 2 4 3" xfId="12324" xr:uid="{A47B72D0-2188-4ECD-B6EA-7F2C345BF593}"/>
    <cellStyle name="20% - Ênfase1 6 2 4 3 2" xfId="34385" xr:uid="{34131867-8A67-4286-AF82-25C28854126F}"/>
    <cellStyle name="20% - Ênfase1 6 2 4 3 3" xfId="23402" xr:uid="{D2BEC6BF-F288-4289-B3E7-93FFFC4CEAA3}"/>
    <cellStyle name="20% - Ênfase1 6 2 4 4" xfId="14780" xr:uid="{AB7FBEE4-58C8-4BD4-BA47-7FE3E0199571}"/>
    <cellStyle name="20% - Ênfase1 6 2 4 4 2" xfId="36562" xr:uid="{64FE2FDE-A17B-4F71-B421-0B6D92E8BB17}"/>
    <cellStyle name="20% - Ênfase1 6 2 4 4 3" xfId="25579" xr:uid="{70DF6E58-88FB-45EC-A379-513CB8369CBC}"/>
    <cellStyle name="20% - Ênfase1 6 2 4 5" xfId="27529" xr:uid="{C529768F-4357-4EA8-B232-48DAAA5AA895}"/>
    <cellStyle name="20% - Ênfase1 6 2 4 5 2" xfId="38512" xr:uid="{C041E3F7-D707-4F67-A573-87BD029CCD65}"/>
    <cellStyle name="20% - Ênfase1 6 2 4 6" xfId="29477" xr:uid="{984909E8-8875-4285-BE2A-0C7B921F28C2}"/>
    <cellStyle name="20% - Ênfase1 6 2 4 7" xfId="40460" xr:uid="{DA3324DC-3A3D-49B0-9C4A-9C5706FED4CA}"/>
    <cellStyle name="20% - Ênfase1 6 2 4 8" xfId="42407" xr:uid="{FDFC716E-65AA-41F5-B60B-17854A3DE0F2}"/>
    <cellStyle name="20% - Ênfase1 6 2 4 9" xfId="44367" xr:uid="{526F1A78-10EE-4D8B-9C81-29DBD73A23C1}"/>
    <cellStyle name="20% - Ênfase1 6 2 5" xfId="7803" xr:uid="{FB47B2CD-C0F8-46A5-B3BF-727D5B568B44}"/>
    <cellStyle name="20% - Ênfase1 6 2 5 2" xfId="11187" xr:uid="{ED5682E2-168E-4305-A86E-44EDFEF02CC5}"/>
    <cellStyle name="20% - Ênfase1 6 2 5 2 2" xfId="33250" xr:uid="{39D73C29-83E4-4C8E-9A0E-C508D1BE5CF3}"/>
    <cellStyle name="20% - Ênfase1 6 2 5 2 3" xfId="22267" xr:uid="{33B47740-6C5A-404A-9369-EDDA1DD89D2C}"/>
    <cellStyle name="20% - Ênfase1 6 2 5 3" xfId="30290" xr:uid="{361431EC-2700-48D1-A8C8-FAB152D5C41A}"/>
    <cellStyle name="20% - Ênfase1 6 2 5 4" xfId="19307" xr:uid="{BEE3BF8D-620A-455A-A906-28D4BEE2AF73}"/>
    <cellStyle name="20% - Ênfase1 6 2 6" xfId="10205" xr:uid="{621B248A-AEBE-4818-9AFB-80F9A1DF99CF}"/>
    <cellStyle name="20% - Ênfase1 6 2 6 2" xfId="32332" xr:uid="{F53AB4A4-708E-4742-AAEC-07D672DBBB51}"/>
    <cellStyle name="20% - Ênfase1 6 2 6 3" xfId="21349" xr:uid="{BCE62B86-5D23-4AB7-9F51-C37E2F010A80}"/>
    <cellStyle name="20% - Ênfase1 6 2 7" xfId="13563" xr:uid="{066D8139-B72A-485F-9D87-A56D3932D66B}"/>
    <cellStyle name="20% - Ênfase1 6 2 7 2" xfId="35427" xr:uid="{041C5B77-4FC0-4104-BE50-D1B982E12173}"/>
    <cellStyle name="20% - Ênfase1 6 2 7 3" xfId="24444" xr:uid="{8727A25D-BB1A-44DC-BF3E-458D67C60AFE}"/>
    <cellStyle name="20% - Ênfase1 6 2 8" xfId="26394" xr:uid="{86B73EFD-5C83-40D6-9C46-65B1CBD8ED3E}"/>
    <cellStyle name="20% - Ênfase1 6 2 8 2" xfId="37377" xr:uid="{22682E12-03F4-44AB-9653-7A951085ED5C}"/>
    <cellStyle name="20% - Ênfase1 6 2 9" xfId="28342" xr:uid="{A6FA4625-BD18-4661-B046-D7CC252190AE}"/>
    <cellStyle name="20% - Ênfase1 6 3" xfId="4930" xr:uid="{D3DCB673-73FF-4806-A0E4-54A6BD0FE243}"/>
    <cellStyle name="20% - Ênfase1 6 3 10" xfId="43235" xr:uid="{8E363278-DD7A-4217-8D46-956801F5427E}"/>
    <cellStyle name="20% - Ênfase1 6 3 11" xfId="17361" xr:uid="{63CAEDF9-0A9D-4841-B49F-49D9C4EB1C28}"/>
    <cellStyle name="20% - Ênfase1 6 3 2" xfId="7065" xr:uid="{F36A56F1-84A6-4361-BD3A-0937A1D000DF}"/>
    <cellStyle name="20% - Ênfase1 6 3 2 10" xfId="18607" xr:uid="{7EF9B0FA-C90A-44ED-B503-4630A9B8C35E}"/>
    <cellStyle name="20% - Ênfase1 6 3 2 2" xfId="9052" xr:uid="{E582E2CF-1476-40AA-BBDF-8DE6A78880D5}"/>
    <cellStyle name="20% - Ênfase1 6 3 2 2 2" xfId="31539" xr:uid="{121261C4-7FDE-4E18-B011-41A62FA1907A}"/>
    <cellStyle name="20% - Ênfase1 6 3 2 2 3" xfId="20556" xr:uid="{9133A12D-EF49-4E46-8055-AE41F6DEADDA}"/>
    <cellStyle name="20% - Ênfase1 6 3 2 3" xfId="12447" xr:uid="{8226AC1E-2AE5-4E00-B0A6-46D776D8BA0C}"/>
    <cellStyle name="20% - Ênfase1 6 3 2 3 2" xfId="34508" xr:uid="{12C8B82B-1CC6-4890-BACA-BF1D06508248}"/>
    <cellStyle name="20% - Ênfase1 6 3 2 3 3" xfId="23525" xr:uid="{8D989DAE-6E26-40B9-AA33-324969680962}"/>
    <cellStyle name="20% - Ênfase1 6 3 2 4" xfId="14893" xr:uid="{B77E7935-F5F5-4E66-944A-83929EF8BBBA}"/>
    <cellStyle name="20% - Ênfase1 6 3 2 4 2" xfId="36675" xr:uid="{8FD3500A-1803-44B2-953D-669F45C1A85A}"/>
    <cellStyle name="20% - Ênfase1 6 3 2 4 3" xfId="25692" xr:uid="{6E7CFE5C-9620-49BD-B51F-734C99D34276}"/>
    <cellStyle name="20% - Ênfase1 6 3 2 5" xfId="27642" xr:uid="{39A018EA-26C3-4F83-8A0F-338F1BF77727}"/>
    <cellStyle name="20% - Ênfase1 6 3 2 5 2" xfId="38625" xr:uid="{73BFF903-D1F0-4B71-9E65-395A1FC59003}"/>
    <cellStyle name="20% - Ênfase1 6 3 2 6" xfId="29590" xr:uid="{4D1B598C-017D-45DB-85A2-AB1B27DD1FD0}"/>
    <cellStyle name="20% - Ênfase1 6 3 2 7" xfId="40573" xr:uid="{5046D880-C0EB-4D85-870A-3F5E9C057A25}"/>
    <cellStyle name="20% - Ênfase1 6 3 2 8" xfId="42520" xr:uid="{63F41598-A1D9-4994-837A-254DB21CE335}"/>
    <cellStyle name="20% - Ênfase1 6 3 2 9" xfId="44480" xr:uid="{171497DE-A2A7-4FAD-B77B-CC63E71C90FD}"/>
    <cellStyle name="20% - Ênfase1 6 3 3" xfId="7806" xr:uid="{D7F085A1-3ACC-4FBB-B553-3C9BDCC7C957}"/>
    <cellStyle name="20% - Ênfase1 6 3 3 2" xfId="11310" xr:uid="{CF01E3C6-B61E-477B-A0B4-3BACB7DCFE7C}"/>
    <cellStyle name="20% - Ênfase1 6 3 3 2 2" xfId="33373" xr:uid="{3AA1B67A-EAC8-4016-AC84-C52C4B4BEFC3}"/>
    <cellStyle name="20% - Ênfase1 6 3 3 2 3" xfId="22390" xr:uid="{5E0B72C9-3D0B-49F2-A544-B136C0BAFACD}"/>
    <cellStyle name="20% - Ênfase1 6 3 3 3" xfId="30293" xr:uid="{D0EEB88C-CA0E-4D7E-8887-4F40D5EE68DD}"/>
    <cellStyle name="20% - Ênfase1 6 3 3 4" xfId="19310" xr:uid="{EE74AA1C-C898-40A2-95A3-06FE92749481}"/>
    <cellStyle name="20% - Ênfase1 6 3 4" xfId="10318" xr:uid="{E4F4EB3A-E86B-4E4F-914D-530251820455}"/>
    <cellStyle name="20% - Ênfase1 6 3 4 2" xfId="32445" xr:uid="{E2E96613-F74C-4F2B-9A14-C85FB16ABBA5}"/>
    <cellStyle name="20% - Ênfase1 6 3 4 3" xfId="21462" xr:uid="{0499D9FA-B05E-4C68-9DF1-A38986807CDD}"/>
    <cellStyle name="20% - Ênfase1 6 3 5" xfId="13566" xr:uid="{CFBCE821-F17D-4B24-AF20-CC226F72893D}"/>
    <cellStyle name="20% - Ênfase1 6 3 5 2" xfId="35430" xr:uid="{8CCB478E-649F-4207-A858-798D269D35DB}"/>
    <cellStyle name="20% - Ênfase1 6 3 5 3" xfId="24447" xr:uid="{954E4323-66AF-4913-9E0D-AAFDF2DFD7D9}"/>
    <cellStyle name="20% - Ênfase1 6 3 6" xfId="26397" xr:uid="{F86AA839-0177-45CD-A202-82CF00C53F4B}"/>
    <cellStyle name="20% - Ênfase1 6 3 6 2" xfId="37380" xr:uid="{0E4EA2EF-71D6-4660-9D9A-97436CC932F4}"/>
    <cellStyle name="20% - Ênfase1 6 3 7" xfId="28345" xr:uid="{59DE5218-4E75-400D-912E-34C682449004}"/>
    <cellStyle name="20% - Ênfase1 6 3 8" xfId="39328" xr:uid="{7BBF175E-21AC-49DD-9B51-14484104D18E}"/>
    <cellStyle name="20% - Ênfase1 6 3 9" xfId="41275" xr:uid="{24762D2D-C0EC-42A6-B00A-FA32C8818F5D}"/>
    <cellStyle name="20% - Ênfase1 6 4" xfId="4931" xr:uid="{D6B1D5F6-5BD6-4D6F-8C59-D28E0342C288}"/>
    <cellStyle name="20% - Ênfase1 6 4 10" xfId="43236" xr:uid="{C5EB06D5-93D4-4C9F-8E42-2A8CBFCFC0CE}"/>
    <cellStyle name="20% - Ênfase1 6 4 11" xfId="17362" xr:uid="{ABDD7CA6-1204-4E86-B6F8-6C52DB44F23E}"/>
    <cellStyle name="20% - Ênfase1 6 4 2" xfId="7347" xr:uid="{A81CCA6D-A297-438D-AB55-683F3B198140}"/>
    <cellStyle name="20% - Ênfase1 6 4 2 10" xfId="18889" xr:uid="{E99AC860-F36D-4185-AC4F-EA494888F4D9}"/>
    <cellStyle name="20% - Ênfase1 6 4 2 2" xfId="9334" xr:uid="{69EA8664-C19B-444E-8CC2-0496836E2E30}"/>
    <cellStyle name="20% - Ênfase1 6 4 2 2 2" xfId="31821" xr:uid="{90AD6E1D-7B95-4EA0-B32F-E6A807761C0B}"/>
    <cellStyle name="20% - Ênfase1 6 4 2 2 3" xfId="20838" xr:uid="{B8F3635C-F20C-4C0B-A3EE-5C98359987F4}"/>
    <cellStyle name="20% - Ênfase1 6 4 2 3" xfId="12733" xr:uid="{73A176D3-7C21-4369-8F14-615033825845}"/>
    <cellStyle name="20% - Ênfase1 6 4 2 3 2" xfId="34794" xr:uid="{81B5063B-A80B-4746-9E50-ECEA509FF3A5}"/>
    <cellStyle name="20% - Ênfase1 6 4 2 3 3" xfId="23811" xr:uid="{2C23084D-B568-4419-AB1B-A0DE0BADF680}"/>
    <cellStyle name="20% - Ênfase1 6 4 2 4" xfId="15175" xr:uid="{7B208D86-A8F1-41E3-B9C8-6FE96DD3F137}"/>
    <cellStyle name="20% - Ênfase1 6 4 2 4 2" xfId="36957" xr:uid="{40C7FDBA-DCA4-4EC2-B580-6F791D9B7D77}"/>
    <cellStyle name="20% - Ênfase1 6 4 2 4 3" xfId="25974" xr:uid="{85953522-10AF-4C04-85FB-A53E8597739D}"/>
    <cellStyle name="20% - Ênfase1 6 4 2 5" xfId="27924" xr:uid="{52CC4B02-F9D6-40BB-951B-5BEAC7121498}"/>
    <cellStyle name="20% - Ênfase1 6 4 2 5 2" xfId="38907" xr:uid="{8F6F9CA8-5384-479C-8541-23E3970535C6}"/>
    <cellStyle name="20% - Ênfase1 6 4 2 6" xfId="29872" xr:uid="{42899CF7-0533-4C4E-B994-A43EA0DEA704}"/>
    <cellStyle name="20% - Ênfase1 6 4 2 7" xfId="40855" xr:uid="{66066E2E-4D0B-4075-9595-4032DC5506E4}"/>
    <cellStyle name="20% - Ênfase1 6 4 2 8" xfId="42802" xr:uid="{9C018C5F-19FC-44EB-82A2-AC24B3E0BF2C}"/>
    <cellStyle name="20% - Ênfase1 6 4 2 9" xfId="44762" xr:uid="{F7D943A0-8E87-4D06-A15A-CF0301862FE8}"/>
    <cellStyle name="20% - Ênfase1 6 4 3" xfId="7807" xr:uid="{8FA4A59C-7899-4A07-9F63-AB59770BBC89}"/>
    <cellStyle name="20% - Ênfase1 6 4 3 2" xfId="11596" xr:uid="{3B1C7D60-A2E7-43C2-B10C-124F007BDB36}"/>
    <cellStyle name="20% - Ênfase1 6 4 3 2 2" xfId="33659" xr:uid="{16221D92-702E-403F-9E52-C9A06F8B128C}"/>
    <cellStyle name="20% - Ênfase1 6 4 3 2 3" xfId="22676" xr:uid="{23DC85A1-33D8-47EB-95A4-955719B85850}"/>
    <cellStyle name="20% - Ênfase1 6 4 3 3" xfId="30294" xr:uid="{76859BDB-76C6-40A8-8159-6BBE35E3ADC8}"/>
    <cellStyle name="20% - Ênfase1 6 4 3 4" xfId="19311" xr:uid="{8BC9EDA2-D7E2-4202-A020-DF4DE9366249}"/>
    <cellStyle name="20% - Ênfase1 6 4 4" xfId="10600" xr:uid="{E4DCCA77-08D7-4637-80FB-7220A235287E}"/>
    <cellStyle name="20% - Ênfase1 6 4 4 2" xfId="32727" xr:uid="{23770EE7-7008-4420-B3CC-8E83115A1B98}"/>
    <cellStyle name="20% - Ênfase1 6 4 4 3" xfId="21744" xr:uid="{67A0081B-F917-400A-9877-5AD35ADA8BA4}"/>
    <cellStyle name="20% - Ênfase1 6 4 5" xfId="13567" xr:uid="{58FF6BD0-9C7D-479F-A041-6E0870910AF5}"/>
    <cellStyle name="20% - Ênfase1 6 4 5 2" xfId="35431" xr:uid="{9C11DB75-B11C-404C-AB19-312D8193BE68}"/>
    <cellStyle name="20% - Ênfase1 6 4 5 3" xfId="24448" xr:uid="{11B8DE6B-CA8E-490E-865F-4EA24187FFD2}"/>
    <cellStyle name="20% - Ênfase1 6 4 6" xfId="26398" xr:uid="{CF98A7F3-43D7-417D-AE99-07357279528D}"/>
    <cellStyle name="20% - Ênfase1 6 4 6 2" xfId="37381" xr:uid="{BDD5E214-3EA3-411A-8B64-D2519363B430}"/>
    <cellStyle name="20% - Ênfase1 6 4 7" xfId="28346" xr:uid="{9A239552-EC02-4129-9815-53052A192E7B}"/>
    <cellStyle name="20% - Ênfase1 6 4 8" xfId="39329" xr:uid="{861D71A2-C780-4387-B40B-CB1F33956BCD}"/>
    <cellStyle name="20% - Ênfase1 6 4 9" xfId="41276" xr:uid="{DC0BA4B7-3CB6-4212-9DB3-5970FFFA49B4}"/>
    <cellStyle name="20% - Ênfase1 6 5" xfId="6780" xr:uid="{891C28B3-789C-4902-AAFD-30DE33E5D0E2}"/>
    <cellStyle name="20% - Ênfase1 6 5 10" xfId="18325" xr:uid="{242DBA42-E5B3-474E-968B-5DF9A879F6AC}"/>
    <cellStyle name="20% - Ênfase1 6 5 2" xfId="8770" xr:uid="{8732EF7C-4021-4F38-9E9E-654D259689AF}"/>
    <cellStyle name="20% - Ênfase1 6 5 2 2" xfId="13214" xr:uid="{B06A3EF9-4D0C-4C42-ABAF-88B57E1C3182}"/>
    <cellStyle name="20% - Ênfase1 6 5 2 2 2" xfId="35223" xr:uid="{652BE8C6-B14E-4A82-97ED-12324228C7F7}"/>
    <cellStyle name="20% - Ênfase1 6 5 2 2 3" xfId="24240" xr:uid="{F5D6C286-6D3F-4AAB-AE4A-811A0F229C7F}"/>
    <cellStyle name="20% - Ênfase1 6 5 2 3" xfId="31257" xr:uid="{A66F1D42-9A59-4D8E-BB4A-0F7F66C0E7AF}"/>
    <cellStyle name="20% - Ênfase1 6 5 2 4" xfId="20274" xr:uid="{AAA2AD6B-49D4-40F2-A003-202C582BD19F}"/>
    <cellStyle name="20% - Ênfase1 6 5 3" xfId="12027" xr:uid="{AEE9828B-1093-4C4E-9795-00DD75A93611}"/>
    <cellStyle name="20% - Ênfase1 6 5 3 2" xfId="34088" xr:uid="{06640C63-CACF-4D40-B7E2-15C2856DD907}"/>
    <cellStyle name="20% - Ênfase1 6 5 3 3" xfId="23105" xr:uid="{3F22109E-A4AD-45E8-AF24-9055D326835A}"/>
    <cellStyle name="20% - Ênfase1 6 5 4" xfId="14611" xr:uid="{6BEB8B2B-CA32-41F5-884E-982FF350B602}"/>
    <cellStyle name="20% - Ênfase1 6 5 4 2" xfId="36393" xr:uid="{93E5FE33-ABC0-4516-A152-7239E2E8CBC0}"/>
    <cellStyle name="20% - Ênfase1 6 5 4 3" xfId="25410" xr:uid="{2C9D9EE3-FA3A-4568-8926-B80872EF9D03}"/>
    <cellStyle name="20% - Ênfase1 6 5 5" xfId="27360" xr:uid="{AFB998EA-2D10-48EB-A973-CBB0D40A6A83}"/>
    <cellStyle name="20% - Ênfase1 6 5 5 2" xfId="38343" xr:uid="{F6988A73-3F17-4096-BB59-886BE3AA8504}"/>
    <cellStyle name="20% - Ênfase1 6 5 6" xfId="29308" xr:uid="{FAC58BD5-01F9-47D7-BA77-8273512CF6F0}"/>
    <cellStyle name="20% - Ênfase1 6 5 7" xfId="40291" xr:uid="{2DA576A1-D628-4C39-AB21-F6EC730130F5}"/>
    <cellStyle name="20% - Ênfase1 6 5 8" xfId="42238" xr:uid="{2CA69132-73E5-4FA3-9FC2-881C2ACB2F3F}"/>
    <cellStyle name="20% - Ênfase1 6 5 9" xfId="44198" xr:uid="{66E5BEF1-1DE8-4105-B7EA-74E0D0BAC8B1}"/>
    <cellStyle name="20% - Ênfase1 6 6" xfId="7802" xr:uid="{8BA872D4-DD6B-4132-9398-2FFFF8693230}"/>
    <cellStyle name="20% - Ênfase1 6 6 2" xfId="12151" xr:uid="{6C76C810-F534-4285-A016-E17FCDEB9C80}"/>
    <cellStyle name="20% - Ênfase1 6 6 2 2" xfId="34212" xr:uid="{DC1F86C9-B2CC-498F-BA3F-60A1C603D3B9}"/>
    <cellStyle name="20% - Ênfase1 6 6 2 3" xfId="23229" xr:uid="{FC7859F5-89EA-4BC9-835F-0E8540DCF115}"/>
    <cellStyle name="20% - Ênfase1 6 6 3" xfId="30289" xr:uid="{7FDCB1B7-3EBD-42EA-88F1-8761E366E948}"/>
    <cellStyle name="20% - Ênfase1 6 6 4" xfId="19306" xr:uid="{7E080875-6D93-4515-90BD-01CDC2C44F82}"/>
    <cellStyle name="20% - Ênfase1 6 7" xfId="11013" xr:uid="{4D284BD1-CB4A-45E6-A501-373C19F6E3EA}"/>
    <cellStyle name="20% - Ênfase1 6 7 2" xfId="33077" xr:uid="{85651AF3-2208-4F9F-96A9-57CAE1FCFBC5}"/>
    <cellStyle name="20% - Ênfase1 6 7 3" xfId="22094" xr:uid="{9057CFFF-6CD8-4686-9C6A-957846A785A0}"/>
    <cellStyle name="20% - Ênfase1 6 8" xfId="9976" xr:uid="{05FB2C90-933A-438F-BBDB-9632F8C609DF}"/>
    <cellStyle name="20% - Ênfase1 6 8 2" xfId="32163" xr:uid="{7A2A41D5-766C-420E-B33F-243CB2D4CF00}"/>
    <cellStyle name="20% - Ênfase1 6 8 3" xfId="21180" xr:uid="{875B950B-A582-4D39-A754-058097DEE035}"/>
    <cellStyle name="20% - Ênfase1 6 9" xfId="13562" xr:uid="{D6C87597-F612-47D1-8236-FC6EADAD194D}"/>
    <cellStyle name="20% - Ênfase1 6 9 2" xfId="35426" xr:uid="{A2B82A30-8087-4EFF-8A95-2337E172190B}"/>
    <cellStyle name="20% - Ênfase1 6 9 3" xfId="24443" xr:uid="{A0FBAFFF-A3B2-44E5-AD4E-0161387CD35C}"/>
    <cellStyle name="20% - Ênfase1 7" xfId="4932" xr:uid="{1983819B-1E1D-41EA-BD49-EE3799646100}"/>
    <cellStyle name="20% - Ênfase1 8" xfId="4933" xr:uid="{DAA5B8BB-0798-4B0D-9426-7EA8DDC76EAB}"/>
    <cellStyle name="20% - Ênfase1 8 10" xfId="39330" xr:uid="{AC1E2A90-FB33-480C-B2E8-836D8BD09F00}"/>
    <cellStyle name="20% - Ênfase1 8 11" xfId="41277" xr:uid="{C7ED908F-5332-4250-A03F-EF2ABFE8CB8C}"/>
    <cellStyle name="20% - Ênfase1 8 12" xfId="43237" xr:uid="{B03055E3-ED3D-4C6C-AD48-1EE0324BAED2}"/>
    <cellStyle name="20% - Ênfase1 8 13" xfId="17363" xr:uid="{5C216BAB-8F8F-4085-9839-8C9730B74351}"/>
    <cellStyle name="20% - Ênfase1 8 2" xfId="4934" xr:uid="{E046723A-93B4-4266-A42A-71630B290ADF}"/>
    <cellStyle name="20% - Ênfase1 8 2 10" xfId="43238" xr:uid="{5C6E4868-E258-4AC8-9CC8-9A38BD225A12}"/>
    <cellStyle name="20% - Ênfase1 8 2 11" xfId="17364" xr:uid="{65A23357-752F-490D-AD66-A71A7835FE47}"/>
    <cellStyle name="20% - Ênfase1 8 2 2" xfId="7121" xr:uid="{FBC6A661-4751-47DE-8209-CF9B7C29EBE0}"/>
    <cellStyle name="20% - Ênfase1 8 2 2 10" xfId="18663" xr:uid="{9AE165BE-C8C9-461F-9123-E94531456949}"/>
    <cellStyle name="20% - Ênfase1 8 2 2 2" xfId="9108" xr:uid="{BEBDA8B4-C3D7-4E28-8389-814835E717B3}"/>
    <cellStyle name="20% - Ênfase1 8 2 2 2 2" xfId="31595" xr:uid="{CDE8A82F-195D-4E2A-8836-63252C55172B}"/>
    <cellStyle name="20% - Ênfase1 8 2 2 2 3" xfId="20612" xr:uid="{E4822BA7-2935-4A9F-9CD9-17864DB35C2B}"/>
    <cellStyle name="20% - Ênfase1 8 2 2 3" xfId="12503" xr:uid="{6F67D09D-36D7-404D-BF3C-B754B3D66EA1}"/>
    <cellStyle name="20% - Ênfase1 8 2 2 3 2" xfId="34564" xr:uid="{3F04A432-47B6-4C45-8381-E0473C6E2AA5}"/>
    <cellStyle name="20% - Ênfase1 8 2 2 3 3" xfId="23581" xr:uid="{75D57198-C754-4F81-964A-D76FBD284AD9}"/>
    <cellStyle name="20% - Ênfase1 8 2 2 4" xfId="14949" xr:uid="{00F24C97-CD6E-414A-955F-8B484EB5C04C}"/>
    <cellStyle name="20% - Ênfase1 8 2 2 4 2" xfId="36731" xr:uid="{9AAA8820-945C-4A6B-9B92-AFB7D36EBE5E}"/>
    <cellStyle name="20% - Ênfase1 8 2 2 4 3" xfId="25748" xr:uid="{3B53EC5A-705F-4726-909B-7DEBA5DB9085}"/>
    <cellStyle name="20% - Ênfase1 8 2 2 5" xfId="27698" xr:uid="{7F0C798B-AA79-4809-93F2-34430F45C198}"/>
    <cellStyle name="20% - Ênfase1 8 2 2 5 2" xfId="38681" xr:uid="{CAEAA5F5-406C-48E9-A1D5-273709431D31}"/>
    <cellStyle name="20% - Ênfase1 8 2 2 6" xfId="29646" xr:uid="{66691761-C29B-41BC-9F16-C4D8B80B65B5}"/>
    <cellStyle name="20% - Ênfase1 8 2 2 7" xfId="40629" xr:uid="{2EF2C1F1-D271-4155-B3E9-50AF78C42A90}"/>
    <cellStyle name="20% - Ênfase1 8 2 2 8" xfId="42576" xr:uid="{6671C339-99BE-45B5-A6F1-A11F692C3FEE}"/>
    <cellStyle name="20% - Ênfase1 8 2 2 9" xfId="44536" xr:uid="{7556F12A-1876-442F-B69F-5F83D1224006}"/>
    <cellStyle name="20% - Ênfase1 8 2 3" xfId="7809" xr:uid="{1A81EB03-B043-448E-8270-03AD13645B49}"/>
    <cellStyle name="20% - Ênfase1 8 2 3 2" xfId="11366" xr:uid="{CB76A1E8-C1F4-4626-85F1-018DE41F0B04}"/>
    <cellStyle name="20% - Ênfase1 8 2 3 2 2" xfId="33429" xr:uid="{2DF48F85-9269-48F5-8CF9-72523040D30F}"/>
    <cellStyle name="20% - Ênfase1 8 2 3 2 3" xfId="22446" xr:uid="{C270B4E1-6026-4FF4-AA80-EDE2D80D1DB8}"/>
    <cellStyle name="20% - Ênfase1 8 2 3 3" xfId="30296" xr:uid="{6B5801AF-6637-4C1C-8A7D-6BFC216D912D}"/>
    <cellStyle name="20% - Ênfase1 8 2 3 4" xfId="19313" xr:uid="{6061FED2-1949-4DE3-895F-E49FD4830B71}"/>
    <cellStyle name="20% - Ênfase1 8 2 4" xfId="10374" xr:uid="{D81D9188-3408-4C8E-85E2-CD9B28D6E3B8}"/>
    <cellStyle name="20% - Ênfase1 8 2 4 2" xfId="32501" xr:uid="{597A0D60-A1E7-4098-995B-1A4D4686AA17}"/>
    <cellStyle name="20% - Ênfase1 8 2 4 3" xfId="21518" xr:uid="{49D4A704-CE56-45D8-9408-D667C7984534}"/>
    <cellStyle name="20% - Ênfase1 8 2 5" xfId="13569" xr:uid="{B184B855-8F97-4871-8A76-B5E042181CDB}"/>
    <cellStyle name="20% - Ênfase1 8 2 5 2" xfId="35433" xr:uid="{33B25C5D-E451-4966-9F1C-7C80D289AA79}"/>
    <cellStyle name="20% - Ênfase1 8 2 5 3" xfId="24450" xr:uid="{D8B61005-7EC9-4A33-91CC-32BB235D4E0D}"/>
    <cellStyle name="20% - Ênfase1 8 2 6" xfId="26400" xr:uid="{32068010-4D0D-4E7A-94B5-CFCBB0A16F7B}"/>
    <cellStyle name="20% - Ênfase1 8 2 6 2" xfId="37383" xr:uid="{E2970B6C-FC90-4A15-BB42-8BAD98F8383E}"/>
    <cellStyle name="20% - Ênfase1 8 2 7" xfId="28348" xr:uid="{70DB11D6-CDB4-430B-93B9-1D41D3EFBC52}"/>
    <cellStyle name="20% - Ênfase1 8 2 8" xfId="39331" xr:uid="{C6D8BE2E-2761-4C63-81FD-C67A78F3960C}"/>
    <cellStyle name="20% - Ênfase1 8 2 9" xfId="41278" xr:uid="{DB2A433C-6310-472F-8E8E-92A252651339}"/>
    <cellStyle name="20% - Ênfase1 8 3" xfId="4935" xr:uid="{4C93EAA5-134F-4C19-8147-0E4C673C3980}"/>
    <cellStyle name="20% - Ênfase1 8 3 10" xfId="43239" xr:uid="{E32A7F55-F341-4AB5-9490-B88A097BAFAB}"/>
    <cellStyle name="20% - Ênfase1 8 3 11" xfId="17365" xr:uid="{B97159C3-25B9-44C1-B2DC-74E8CE1B53F2}"/>
    <cellStyle name="20% - Ênfase1 8 3 2" xfId="7403" xr:uid="{8EB10E92-E376-4886-90B0-74C1C709D238}"/>
    <cellStyle name="20% - Ênfase1 8 3 2 10" xfId="18945" xr:uid="{7B61A3C4-B468-4012-9632-53DBA9ECFEA6}"/>
    <cellStyle name="20% - Ênfase1 8 3 2 2" xfId="9390" xr:uid="{B3942B1E-7CE1-4984-AD9D-8577D4732C70}"/>
    <cellStyle name="20% - Ênfase1 8 3 2 2 2" xfId="31877" xr:uid="{E10859A8-1825-4654-A112-82170AA9B211}"/>
    <cellStyle name="20% - Ênfase1 8 3 2 2 3" xfId="20894" xr:uid="{E048A5F4-7D2D-43CB-A630-202CC6A4D36B}"/>
    <cellStyle name="20% - Ênfase1 8 3 2 3" xfId="12789" xr:uid="{F2A9EE07-4E19-4C30-98A9-632320D1C21D}"/>
    <cellStyle name="20% - Ênfase1 8 3 2 3 2" xfId="34850" xr:uid="{A2006C58-43B1-4F97-A198-FF5B03B7E4E8}"/>
    <cellStyle name="20% - Ênfase1 8 3 2 3 3" xfId="23867" xr:uid="{BE9C1AA6-4D35-4428-8341-B008BF5581ED}"/>
    <cellStyle name="20% - Ênfase1 8 3 2 4" xfId="15231" xr:uid="{AD0FCAE5-A9B5-4F74-BB6C-E7E02364A5E6}"/>
    <cellStyle name="20% - Ênfase1 8 3 2 4 2" xfId="37013" xr:uid="{7183BA32-B44A-4082-A190-2714AE88B73F}"/>
    <cellStyle name="20% - Ênfase1 8 3 2 4 3" xfId="26030" xr:uid="{5A4E23E9-C598-4AB4-AD45-38E9652F4D97}"/>
    <cellStyle name="20% - Ênfase1 8 3 2 5" xfId="27980" xr:uid="{C885077D-BF0C-43B8-A99F-55B0C5E02626}"/>
    <cellStyle name="20% - Ênfase1 8 3 2 5 2" xfId="38963" xr:uid="{3C550CA0-13ED-4862-89A4-FADF5690C346}"/>
    <cellStyle name="20% - Ênfase1 8 3 2 6" xfId="29928" xr:uid="{6CCBB0C8-EE98-4948-812B-1A3B838F612F}"/>
    <cellStyle name="20% - Ênfase1 8 3 2 7" xfId="40911" xr:uid="{550BBB5A-5CB7-4007-A357-6A62902951FD}"/>
    <cellStyle name="20% - Ênfase1 8 3 2 8" xfId="42858" xr:uid="{3CDE546C-7974-42E8-AAB8-86F5209EAD65}"/>
    <cellStyle name="20% - Ênfase1 8 3 2 9" xfId="44818" xr:uid="{F5F4771B-3D22-450D-A1F6-C98710605EB9}"/>
    <cellStyle name="20% - Ênfase1 8 3 3" xfId="7810" xr:uid="{F799818B-48D8-44EE-86A7-C1AEF3680CD3}"/>
    <cellStyle name="20% - Ênfase1 8 3 3 2" xfId="11652" xr:uid="{44AACCD4-C5F8-41EC-8C95-229A84AEE554}"/>
    <cellStyle name="20% - Ênfase1 8 3 3 2 2" xfId="33715" xr:uid="{D85709BF-AC00-4514-957A-A8DAD4E53EDA}"/>
    <cellStyle name="20% - Ênfase1 8 3 3 2 3" xfId="22732" xr:uid="{39067B48-12C7-42AB-BEAA-8ABFACF29905}"/>
    <cellStyle name="20% - Ênfase1 8 3 3 3" xfId="30297" xr:uid="{08D5D8BC-0325-4240-9809-B4892F14215B}"/>
    <cellStyle name="20% - Ênfase1 8 3 3 4" xfId="19314" xr:uid="{768AB38B-8867-4CD0-823B-8CD8EA0974F5}"/>
    <cellStyle name="20% - Ênfase1 8 3 4" xfId="10656" xr:uid="{78FAEC3D-DA41-472C-822B-AF4D4BF89CAE}"/>
    <cellStyle name="20% - Ênfase1 8 3 4 2" xfId="32783" xr:uid="{E9DD5D9B-6DD3-468E-BD24-8093EF1BBEB4}"/>
    <cellStyle name="20% - Ênfase1 8 3 4 3" xfId="21800" xr:uid="{6445975A-67AF-41A3-A0F2-66FA26132650}"/>
    <cellStyle name="20% - Ênfase1 8 3 5" xfId="13570" xr:uid="{F7578CD4-06EB-480A-AA50-9F5E02F60B98}"/>
    <cellStyle name="20% - Ênfase1 8 3 5 2" xfId="35434" xr:uid="{481608E7-7D09-4EBC-87BA-A73297583311}"/>
    <cellStyle name="20% - Ênfase1 8 3 5 3" xfId="24451" xr:uid="{27FBF645-7981-44F7-9519-E46E5794CA89}"/>
    <cellStyle name="20% - Ênfase1 8 3 6" xfId="26401" xr:uid="{7365CC75-EE8D-46C9-85AF-CDBFEA237D92}"/>
    <cellStyle name="20% - Ênfase1 8 3 6 2" xfId="37384" xr:uid="{247F2D2E-5486-48DE-8113-FC4D4FFA8EA2}"/>
    <cellStyle name="20% - Ênfase1 8 3 7" xfId="28349" xr:uid="{E7E35D42-463A-4390-ABA0-6C310B57C7F8}"/>
    <cellStyle name="20% - Ênfase1 8 3 8" xfId="39332" xr:uid="{6CC03F09-75FE-4DC2-AA97-02573250448F}"/>
    <cellStyle name="20% - Ênfase1 8 3 9" xfId="41279" xr:uid="{5AE2BD31-365B-4819-8E4A-7A930F80E4D6}"/>
    <cellStyle name="20% - Ênfase1 8 4" xfId="6836" xr:uid="{A48EB83F-C2C9-4952-A2AC-98C8881FE08A}"/>
    <cellStyle name="20% - Ênfase1 8 4 10" xfId="18381" xr:uid="{061FBA5E-A924-4F75-8859-718E6CF2F951}"/>
    <cellStyle name="20% - Ênfase1 8 4 2" xfId="8826" xr:uid="{6556438B-52F4-4C1C-8247-C7D0D87E57DE}"/>
    <cellStyle name="20% - Ênfase1 8 4 2 2" xfId="31313" xr:uid="{A38A00A7-3318-4FF5-9976-87EBA3A5FDA0}"/>
    <cellStyle name="20% - Ênfase1 8 4 2 3" xfId="20330" xr:uid="{1697A007-2ED2-4267-AF6C-F451EDE71E24}"/>
    <cellStyle name="20% - Ênfase1 8 4 3" xfId="12207" xr:uid="{B8DCF669-B48C-4208-A342-E6EC6CF24F87}"/>
    <cellStyle name="20% - Ênfase1 8 4 3 2" xfId="34268" xr:uid="{4695268E-02C6-4ED2-8B09-48D80490FF2B}"/>
    <cellStyle name="20% - Ênfase1 8 4 3 3" xfId="23285" xr:uid="{397C3553-21CE-42EA-90E0-B923E46FB794}"/>
    <cellStyle name="20% - Ênfase1 8 4 4" xfId="14667" xr:uid="{2F8D232F-B350-450D-A22B-4F9B6EA058BB}"/>
    <cellStyle name="20% - Ênfase1 8 4 4 2" xfId="36449" xr:uid="{539B8B4D-382E-4364-8323-4BF1217B8324}"/>
    <cellStyle name="20% - Ênfase1 8 4 4 3" xfId="25466" xr:uid="{6F089734-AB5F-4C85-8FED-6E301D72CBDD}"/>
    <cellStyle name="20% - Ênfase1 8 4 5" xfId="27416" xr:uid="{76AA9655-12F0-4A3F-B9C0-544852F72CE9}"/>
    <cellStyle name="20% - Ênfase1 8 4 5 2" xfId="38399" xr:uid="{E4067143-AB38-43DC-BD3A-BD98123CA948}"/>
    <cellStyle name="20% - Ênfase1 8 4 6" xfId="29364" xr:uid="{69E215E7-DFA3-40DE-9EE7-1195C5916CEA}"/>
    <cellStyle name="20% - Ênfase1 8 4 7" xfId="40347" xr:uid="{99B20E0E-BEA0-4819-933A-1D2638CD71B2}"/>
    <cellStyle name="20% - Ênfase1 8 4 8" xfId="42294" xr:uid="{902DBB36-6F09-4596-84C9-172D8DDA09BC}"/>
    <cellStyle name="20% - Ênfase1 8 4 9" xfId="44254" xr:uid="{99DFAA35-D63A-4498-922E-D9EC739A4DAD}"/>
    <cellStyle name="20% - Ênfase1 8 5" xfId="7808" xr:uid="{3150C188-3B0D-421A-B84E-3C856A9C1F6D}"/>
    <cellStyle name="20% - Ênfase1 8 5 2" xfId="11069" xr:uid="{0658CAB1-A110-4250-9D32-272BCA635CDA}"/>
    <cellStyle name="20% - Ênfase1 8 5 2 2" xfId="33133" xr:uid="{728033D8-4922-45E7-B5A4-BCDA0D1DCFC5}"/>
    <cellStyle name="20% - Ênfase1 8 5 2 3" xfId="22150" xr:uid="{C4040562-5D26-4528-994A-54A0751668FB}"/>
    <cellStyle name="20% - Ênfase1 8 5 3" xfId="30295" xr:uid="{2CE07495-07FF-43A1-8355-EF7DD67B5358}"/>
    <cellStyle name="20% - Ênfase1 8 5 4" xfId="19312" xr:uid="{85642707-CCA4-4B2F-82E6-AF4CF435A1DD}"/>
    <cellStyle name="20% - Ênfase1 8 6" xfId="10032" xr:uid="{036D32B2-875D-4CFA-9187-1FE9064D2A33}"/>
    <cellStyle name="20% - Ênfase1 8 6 2" xfId="32219" xr:uid="{7B2B3D5A-A81E-46AF-B973-13FC1A8375D1}"/>
    <cellStyle name="20% - Ênfase1 8 6 3" xfId="21236" xr:uid="{74D979B0-1EE6-431A-93EA-128294B9CD44}"/>
    <cellStyle name="20% - Ênfase1 8 7" xfId="13568" xr:uid="{70FF6B66-6742-489E-821C-9BE49A13C158}"/>
    <cellStyle name="20% - Ênfase1 8 7 2" xfId="35432" xr:uid="{5C411CDA-BF42-4399-9EEE-4AB0DBC2F28B}"/>
    <cellStyle name="20% - Ênfase1 8 7 3" xfId="24449" xr:uid="{E4C1C3F1-A24E-44F5-894D-F61E2C680299}"/>
    <cellStyle name="20% - Ênfase1 8 8" xfId="26399" xr:uid="{9F73DA86-8697-4587-AD21-50D6BAF8064E}"/>
    <cellStyle name="20% - Ênfase1 8 8 2" xfId="37382" xr:uid="{2423393C-E047-4C53-B99E-4521B85634EB}"/>
    <cellStyle name="20% - Ênfase1 8 9" xfId="28347" xr:uid="{3F5737C3-E9F2-4039-8D34-9DE3E7336A03}"/>
    <cellStyle name="20% - Ênfase1 9" xfId="6681" xr:uid="{C8DB3765-40BB-4848-AEB8-B1B205AAAB2B}"/>
    <cellStyle name="20% - Ênfase1 9 2" xfId="13089" xr:uid="{7A6488D9-2F62-4650-A3B3-898C33471B98}"/>
    <cellStyle name="20% - Ênfase1 9 2 2" xfId="35099" xr:uid="{F337A980-2EFB-4D46-8175-F50193E494A1}"/>
    <cellStyle name="20% - Ênfase1 9 2 3" xfId="24116" xr:uid="{68BE6DEB-319B-4541-BA7C-FDA5D9A2ECB3}"/>
    <cellStyle name="20% - Ênfase1 9 3" xfId="11903" xr:uid="{A557589A-C63F-4233-8D2E-E53803BD4D7F}"/>
    <cellStyle name="20% - Ênfase1 9 3 2" xfId="33964" xr:uid="{195357DF-8ADE-41B8-A468-7152AE465D13}"/>
    <cellStyle name="20% - Ênfase1 9 3 3" xfId="22981" xr:uid="{40E3367E-EB54-45FA-A227-0A1A18ECFA0F}"/>
    <cellStyle name="20% - Ênfase2" xfId="2140" builtinId="34" customBuiltin="1"/>
    <cellStyle name="20% - Ênfase2 2" xfId="3365" xr:uid="{00000000-0005-0000-0000-000061080000}"/>
    <cellStyle name="20% - Ênfase2 2 2" xfId="4936" xr:uid="{103387FD-04A3-4A43-8837-BFC2F0792668}"/>
    <cellStyle name="20% - Ênfase2 2 2 10" xfId="13571" xr:uid="{531C0FDA-B98E-4ACE-B6FD-4E61548F224E}"/>
    <cellStyle name="20% - Ênfase2 2 2 10 2" xfId="35435" xr:uid="{50548B3B-07AC-4455-B856-7197227172F9}"/>
    <cellStyle name="20% - Ênfase2 2 2 10 3" xfId="24452" xr:uid="{9AAC37A1-6883-430E-8367-4519881EDDC3}"/>
    <cellStyle name="20% - Ênfase2 2 2 11" xfId="26402" xr:uid="{FE040B78-32B9-4F66-85D2-90CBEB4CDE73}"/>
    <cellStyle name="20% - Ênfase2 2 2 11 2" xfId="37385" xr:uid="{86AF51F0-DC02-41FD-B942-B471180C9F46}"/>
    <cellStyle name="20% - Ênfase2 2 2 12" xfId="28350" xr:uid="{B1C124EB-2D1E-42D4-95F0-3290539E8897}"/>
    <cellStyle name="20% - Ênfase2 2 2 13" xfId="39333" xr:uid="{82B13BD8-AB2E-4C85-BEBD-D7ACA3397BE5}"/>
    <cellStyle name="20% - Ênfase2 2 2 14" xfId="41280" xr:uid="{E498E08A-0AAC-49CB-9B65-A2B761DCDD15}"/>
    <cellStyle name="20% - Ênfase2 2 2 15" xfId="43240" xr:uid="{F4835B7D-9121-4F52-9458-693C0F046F04}"/>
    <cellStyle name="20% - Ênfase2 2 2 16" xfId="17366" xr:uid="{49E9DDEA-532B-4ABB-B0BC-62BE8A7606A0}"/>
    <cellStyle name="20% - Ênfase2 2 2 2" xfId="4937" xr:uid="{5D53FD0F-8AE3-44B9-9384-F9795708F3BA}"/>
    <cellStyle name="20% - Ênfase2 2 2 2 10" xfId="39334" xr:uid="{00888F27-0F20-42BE-B5B7-59D20C6B461C}"/>
    <cellStyle name="20% - Ênfase2 2 2 2 11" xfId="41281" xr:uid="{C2D85E72-11CB-44CB-B61B-3BA9137AF248}"/>
    <cellStyle name="20% - Ênfase2 2 2 2 12" xfId="43241" xr:uid="{2301F4DE-3689-4D2D-86EF-134E1524859B}"/>
    <cellStyle name="20% - Ênfase2 2 2 2 13" xfId="17367" xr:uid="{5C6D68F2-FD65-49F7-B402-C18DC64C5F24}"/>
    <cellStyle name="20% - Ênfase2 2 2 2 2" xfId="4938" xr:uid="{57BD6AC5-54B3-43D7-AF0F-8D984B83B107}"/>
    <cellStyle name="20% - Ênfase2 2 2 2 2 10" xfId="43242" xr:uid="{3CC040D7-FE8A-4EEC-9DF6-EDC3B1B70434}"/>
    <cellStyle name="20% - Ênfase2 2 2 2 2 11" xfId="17368" xr:uid="{FD45733D-1FFC-4402-9569-C0CBA87BC4DA}"/>
    <cellStyle name="20% - Ênfase2 2 2 2 2 2" xfId="7196" xr:uid="{E9A68B11-6326-4FDC-A88F-F0C23CF4C2AA}"/>
    <cellStyle name="20% - Ênfase2 2 2 2 2 2 10" xfId="18738" xr:uid="{9D8AAB4A-556C-4B85-9F4B-868118DF29A2}"/>
    <cellStyle name="20% - Ênfase2 2 2 2 2 2 2" xfId="9183" xr:uid="{9B10A898-4ACA-4C02-B5A0-6082D69B2032}"/>
    <cellStyle name="20% - Ênfase2 2 2 2 2 2 2 2" xfId="31670" xr:uid="{4F947683-C8DA-408C-8588-30AEDCA99223}"/>
    <cellStyle name="20% - Ênfase2 2 2 2 2 2 2 3" xfId="20687" xr:uid="{F4BAA529-9C49-4810-A6BB-28AFA10C35B2}"/>
    <cellStyle name="20% - Ênfase2 2 2 2 2 2 3" xfId="12582" xr:uid="{DF7E64CF-8A73-4BB8-A33E-7CF9F8EFBEB8}"/>
    <cellStyle name="20% - Ênfase2 2 2 2 2 2 3 2" xfId="34643" xr:uid="{027DC911-8151-4BA2-B73F-471DA84B6E0E}"/>
    <cellStyle name="20% - Ênfase2 2 2 2 2 2 3 3" xfId="23660" xr:uid="{3BCF2D4C-C01C-4640-A892-0F98D4C7C7E9}"/>
    <cellStyle name="20% - Ênfase2 2 2 2 2 2 4" xfId="15024" xr:uid="{3F8D0F83-ED98-4713-AFBE-42EF3BC23DE5}"/>
    <cellStyle name="20% - Ênfase2 2 2 2 2 2 4 2" xfId="36806" xr:uid="{4DEA5304-4386-4613-9ED5-68992B4A2500}"/>
    <cellStyle name="20% - Ênfase2 2 2 2 2 2 4 3" xfId="25823" xr:uid="{A2DAE078-22AB-470D-868C-377B85591B39}"/>
    <cellStyle name="20% - Ênfase2 2 2 2 2 2 5" xfId="27773" xr:uid="{AA929333-B440-4C5D-9CCF-092B114E980F}"/>
    <cellStyle name="20% - Ênfase2 2 2 2 2 2 5 2" xfId="38756" xr:uid="{0EE7C309-E035-48CE-8167-41C1D0FF47C8}"/>
    <cellStyle name="20% - Ênfase2 2 2 2 2 2 6" xfId="29721" xr:uid="{71CE9CEC-05BB-4671-B745-898D56D2793B}"/>
    <cellStyle name="20% - Ênfase2 2 2 2 2 2 7" xfId="40704" xr:uid="{CFAA5C13-4E00-4290-BCAD-102D2182131D}"/>
    <cellStyle name="20% - Ênfase2 2 2 2 2 2 8" xfId="42651" xr:uid="{B0C417AF-D040-4694-923F-755D306A19A4}"/>
    <cellStyle name="20% - Ênfase2 2 2 2 2 2 9" xfId="44611" xr:uid="{DD3C1A0F-95F5-4200-9E18-CFE0C894F49D}"/>
    <cellStyle name="20% - Ênfase2 2 2 2 2 3" xfId="7813" xr:uid="{3630CECE-EAD6-440B-BAD0-2B667D2B6C38}"/>
    <cellStyle name="20% - Ênfase2 2 2 2 2 3 2" xfId="11445" xr:uid="{F901DB7C-959A-4151-9B19-444FADE45B83}"/>
    <cellStyle name="20% - Ênfase2 2 2 2 2 3 2 2" xfId="33508" xr:uid="{4833B673-7B88-4AC6-9C1A-1AA530023415}"/>
    <cellStyle name="20% - Ênfase2 2 2 2 2 3 2 3" xfId="22525" xr:uid="{FF386D7A-7EA0-466F-8BCB-D257815D5B4F}"/>
    <cellStyle name="20% - Ênfase2 2 2 2 2 3 3" xfId="30300" xr:uid="{D1A8FCBD-1D70-46AC-ADEA-92FCC16A9889}"/>
    <cellStyle name="20% - Ênfase2 2 2 2 2 3 4" xfId="19317" xr:uid="{9C279EB0-BD5F-4D80-9403-4FA9BAA1D913}"/>
    <cellStyle name="20% - Ênfase2 2 2 2 2 4" xfId="10449" xr:uid="{A23491E0-A56F-4BF3-9E15-FD54659BE52D}"/>
    <cellStyle name="20% - Ênfase2 2 2 2 2 4 2" xfId="32576" xr:uid="{E0B2139E-E72A-4880-A0E5-03C998623B07}"/>
    <cellStyle name="20% - Ênfase2 2 2 2 2 4 3" xfId="21593" xr:uid="{787A24BC-6AB7-4FE9-B2AD-EF9C61C0A0BC}"/>
    <cellStyle name="20% - Ênfase2 2 2 2 2 5" xfId="13573" xr:uid="{1A7B25BB-C7DB-4B9D-8CE4-07D15EAF9B35}"/>
    <cellStyle name="20% - Ênfase2 2 2 2 2 5 2" xfId="35437" xr:uid="{204A681E-25C8-46CB-8AB6-795BAA4E6B00}"/>
    <cellStyle name="20% - Ênfase2 2 2 2 2 5 3" xfId="24454" xr:uid="{87B6014E-B8E7-4BDA-926E-5328B6529188}"/>
    <cellStyle name="20% - Ênfase2 2 2 2 2 6" xfId="26404" xr:uid="{51BAEF5E-AF95-49BD-BA7D-BEB4BCEB5B3D}"/>
    <cellStyle name="20% - Ênfase2 2 2 2 2 6 2" xfId="37387" xr:uid="{6C1806F3-9643-4D93-905C-AE723F37952A}"/>
    <cellStyle name="20% - Ênfase2 2 2 2 2 7" xfId="28352" xr:uid="{D73A0A42-C307-442E-9AAF-83E329C43131}"/>
    <cellStyle name="20% - Ênfase2 2 2 2 2 8" xfId="39335" xr:uid="{C5440BA6-1C30-4148-8C70-279CB5769B4E}"/>
    <cellStyle name="20% - Ênfase2 2 2 2 2 9" xfId="41282" xr:uid="{A5AD1B0A-BC3C-40F0-8FC3-3C98EF593CA1}"/>
    <cellStyle name="20% - Ênfase2 2 2 2 3" xfId="4939" xr:uid="{C75F4FD5-FF5F-41F9-9AA9-A26BE1C2D46F}"/>
    <cellStyle name="20% - Ênfase2 2 2 2 3 10" xfId="43243" xr:uid="{E97CBB64-6389-4BEE-BFFE-497F97C4515D}"/>
    <cellStyle name="20% - Ênfase2 2 2 2 3 11" xfId="17369" xr:uid="{B931219C-279B-4351-BA0B-E2C9E6CE8AA0}"/>
    <cellStyle name="20% - Ênfase2 2 2 2 3 2" xfId="7478" xr:uid="{6FEF2622-A6B9-4B4D-8A11-D4E8BDFFA0A6}"/>
    <cellStyle name="20% - Ênfase2 2 2 2 3 2 10" xfId="19020" xr:uid="{83F306EC-54BF-48F9-B6D3-6691B24EFDFA}"/>
    <cellStyle name="20% - Ênfase2 2 2 2 3 2 2" xfId="9465" xr:uid="{CC1D4D25-7575-485C-A154-FE86655F5AB7}"/>
    <cellStyle name="20% - Ênfase2 2 2 2 3 2 2 2" xfId="31952" xr:uid="{40C7013B-CA74-4513-9497-E47F146A49B4}"/>
    <cellStyle name="20% - Ênfase2 2 2 2 3 2 2 3" xfId="20969" xr:uid="{0D096C6F-87F6-464F-A51C-70586709D65F}"/>
    <cellStyle name="20% - Ênfase2 2 2 2 3 2 3" xfId="12864" xr:uid="{935FE82B-2518-4A71-B385-E1FA0BD8FC13}"/>
    <cellStyle name="20% - Ênfase2 2 2 2 3 2 3 2" xfId="34925" xr:uid="{5C591686-B84A-4459-BF6A-85A8B074446E}"/>
    <cellStyle name="20% - Ênfase2 2 2 2 3 2 3 3" xfId="23942" xr:uid="{860AEA1C-D644-4377-BAEA-682642E3E760}"/>
    <cellStyle name="20% - Ênfase2 2 2 2 3 2 4" xfId="15306" xr:uid="{450DA8C0-DCEE-4B8D-B683-AC144B1B6269}"/>
    <cellStyle name="20% - Ênfase2 2 2 2 3 2 4 2" xfId="37088" xr:uid="{F8878E31-9232-40B5-B0B7-1AC50A1BB794}"/>
    <cellStyle name="20% - Ênfase2 2 2 2 3 2 4 3" xfId="26105" xr:uid="{E682986A-5762-4CFE-9EB3-CF71405307B5}"/>
    <cellStyle name="20% - Ênfase2 2 2 2 3 2 5" xfId="28055" xr:uid="{56018AA5-B183-4E8F-B6F9-3AC73E500B26}"/>
    <cellStyle name="20% - Ênfase2 2 2 2 3 2 5 2" xfId="39038" xr:uid="{6778EB7A-1B01-430F-BCB5-FC7E753955AE}"/>
    <cellStyle name="20% - Ênfase2 2 2 2 3 2 6" xfId="30003" xr:uid="{99B41CA3-07B4-4ACA-8F03-2A6B91FF11A4}"/>
    <cellStyle name="20% - Ênfase2 2 2 2 3 2 7" xfId="40986" xr:uid="{0B6E1EF4-F386-4667-84C4-0F0BF759EAD7}"/>
    <cellStyle name="20% - Ênfase2 2 2 2 3 2 8" xfId="42933" xr:uid="{E7188BCA-D064-4659-86C4-7A66947F48D9}"/>
    <cellStyle name="20% - Ênfase2 2 2 2 3 2 9" xfId="44893" xr:uid="{DBB1DCFB-ED5E-4193-B072-C4C83966C9B3}"/>
    <cellStyle name="20% - Ênfase2 2 2 2 3 3" xfId="7814" xr:uid="{6AA59625-8CF7-447F-AD85-D24EAF195DCF}"/>
    <cellStyle name="20% - Ênfase2 2 2 2 3 3 2" xfId="11727" xr:uid="{B69ACE45-F1AF-42AE-BF11-49DA05A19E78}"/>
    <cellStyle name="20% - Ênfase2 2 2 2 3 3 2 2" xfId="33790" xr:uid="{DC2E281B-BDEF-49FE-AF46-DB3E679BFB75}"/>
    <cellStyle name="20% - Ênfase2 2 2 2 3 3 2 3" xfId="22807" xr:uid="{32B4B29B-5120-4F77-B248-A82AA5550615}"/>
    <cellStyle name="20% - Ênfase2 2 2 2 3 3 3" xfId="30301" xr:uid="{AEC64975-B458-48ED-94B6-57629FFB23FD}"/>
    <cellStyle name="20% - Ênfase2 2 2 2 3 3 4" xfId="19318" xr:uid="{B165234C-C014-4972-BABD-7C57997CBBB1}"/>
    <cellStyle name="20% - Ênfase2 2 2 2 3 4" xfId="10731" xr:uid="{4C90F3D3-4793-4419-8BC3-494E8B926669}"/>
    <cellStyle name="20% - Ênfase2 2 2 2 3 4 2" xfId="32858" xr:uid="{504FF14B-34E9-4976-9CE3-7461C97B1E13}"/>
    <cellStyle name="20% - Ênfase2 2 2 2 3 4 3" xfId="21875" xr:uid="{01A9ED83-82B1-4060-B67A-C91E4E28CAAD}"/>
    <cellStyle name="20% - Ênfase2 2 2 2 3 5" xfId="13574" xr:uid="{0966E73C-5DD1-44FD-95C6-B00E73C01DAE}"/>
    <cellStyle name="20% - Ênfase2 2 2 2 3 5 2" xfId="35438" xr:uid="{882CE3D9-F3DF-445C-B1C5-AC5848AEA917}"/>
    <cellStyle name="20% - Ênfase2 2 2 2 3 5 3" xfId="24455" xr:uid="{A0B7F5B0-393E-43C3-99A6-04F125FB1B6A}"/>
    <cellStyle name="20% - Ênfase2 2 2 2 3 6" xfId="26405" xr:uid="{A9FE252F-8011-42E6-B5F3-F159B6224E17}"/>
    <cellStyle name="20% - Ênfase2 2 2 2 3 6 2" xfId="37388" xr:uid="{13E63CE1-817A-4578-A92C-8D2B0858FECA}"/>
    <cellStyle name="20% - Ênfase2 2 2 2 3 7" xfId="28353" xr:uid="{0F7FE274-9617-44BD-B00D-2EC962A6D064}"/>
    <cellStyle name="20% - Ênfase2 2 2 2 3 8" xfId="39336" xr:uid="{975F0665-EDFA-469B-B9AA-F587FB02252E}"/>
    <cellStyle name="20% - Ênfase2 2 2 2 3 9" xfId="41283" xr:uid="{E48054C0-D2A2-46DB-B16D-107F5DFDB354}"/>
    <cellStyle name="20% - Ênfase2 2 2 2 4" xfId="6912" xr:uid="{3D7B59F1-A9F3-4B37-88B3-C951056C0D9D}"/>
    <cellStyle name="20% - Ênfase2 2 2 2 4 10" xfId="18456" xr:uid="{530ED5DC-0EAE-49D4-9BFA-66EC7CDD9B07}"/>
    <cellStyle name="20% - Ênfase2 2 2 2 4 2" xfId="8901" xr:uid="{F7BD7E70-29B6-42CB-8AEF-60845A9B7048}"/>
    <cellStyle name="20% - Ênfase2 2 2 2 4 2 2" xfId="31388" xr:uid="{788C9EBE-2517-4FBB-8257-318351243812}"/>
    <cellStyle name="20% - Ênfase2 2 2 2 4 2 3" xfId="20405" xr:uid="{E82ADC58-66DA-4140-8AED-A300E5C6F706}"/>
    <cellStyle name="20% - Ênfase2 2 2 2 4 3" xfId="12286" xr:uid="{982CFF21-959A-46D9-9EF6-DF5CF1F1B74A}"/>
    <cellStyle name="20% - Ênfase2 2 2 2 4 3 2" xfId="34347" xr:uid="{D29E3654-0C51-48E3-8408-109C4BA505E6}"/>
    <cellStyle name="20% - Ênfase2 2 2 2 4 3 3" xfId="23364" xr:uid="{3B8AE039-5BE4-4556-AA6C-781A846FDEE5}"/>
    <cellStyle name="20% - Ênfase2 2 2 2 4 4" xfId="14742" xr:uid="{7C1CC7FD-4706-48DF-A6E1-31A97B190EA9}"/>
    <cellStyle name="20% - Ênfase2 2 2 2 4 4 2" xfId="36524" xr:uid="{66A76490-60AD-4E9C-B388-C202B2383E1B}"/>
    <cellStyle name="20% - Ênfase2 2 2 2 4 4 3" xfId="25541" xr:uid="{9E24557C-78BE-4E06-8511-0022081CCF98}"/>
    <cellStyle name="20% - Ênfase2 2 2 2 4 5" xfId="27491" xr:uid="{D074C35C-F0B9-41FD-8AEF-159514804137}"/>
    <cellStyle name="20% - Ênfase2 2 2 2 4 5 2" xfId="38474" xr:uid="{9C6804F8-5D38-4A80-A674-2CBC299EE9FE}"/>
    <cellStyle name="20% - Ênfase2 2 2 2 4 6" xfId="29439" xr:uid="{5F715B2A-93D3-49E2-9063-B7B81AB8CF69}"/>
    <cellStyle name="20% - Ênfase2 2 2 2 4 7" xfId="40422" xr:uid="{3A6DBE9C-7AB5-449E-9205-80AA2676C0D8}"/>
    <cellStyle name="20% - Ênfase2 2 2 2 4 8" xfId="42369" xr:uid="{EB7E307A-973E-4EB2-88C4-0D7FAF157C61}"/>
    <cellStyle name="20% - Ênfase2 2 2 2 4 9" xfId="44329" xr:uid="{5E0EF2CC-252E-447B-AF56-A75AF9468702}"/>
    <cellStyle name="20% - Ênfase2 2 2 2 5" xfId="7812" xr:uid="{CAD95E2F-1EBB-4DC3-9536-C15B4A1A0DBE}"/>
    <cellStyle name="20% - Ênfase2 2 2 2 5 2" xfId="11149" xr:uid="{F4C069C6-DFE6-400A-8B80-06243CB6412A}"/>
    <cellStyle name="20% - Ênfase2 2 2 2 5 2 2" xfId="33212" xr:uid="{A011512D-965A-471F-8C94-607B72445F49}"/>
    <cellStyle name="20% - Ênfase2 2 2 2 5 2 3" xfId="22229" xr:uid="{E74B0FC9-D1C0-40CA-A282-54951D13E3E9}"/>
    <cellStyle name="20% - Ênfase2 2 2 2 5 3" xfId="30299" xr:uid="{2E4A25D7-FD9C-4CF6-973E-A153B8E46885}"/>
    <cellStyle name="20% - Ênfase2 2 2 2 5 4" xfId="19316" xr:uid="{F2FC136E-D497-4FDC-AB66-3699F690C51A}"/>
    <cellStyle name="20% - Ênfase2 2 2 2 6" xfId="10167" xr:uid="{B148A63F-2B78-4B55-BD09-556ACC0902D9}"/>
    <cellStyle name="20% - Ênfase2 2 2 2 6 2" xfId="32294" xr:uid="{B45D7A48-ED3A-49BF-ABDE-42A0781022BA}"/>
    <cellStyle name="20% - Ênfase2 2 2 2 6 3" xfId="21311" xr:uid="{2E567C91-5E50-4A1D-B73B-6DA90834FBA0}"/>
    <cellStyle name="20% - Ênfase2 2 2 2 7" xfId="13572" xr:uid="{FD8236F1-8E2A-4190-B1FD-EFCC865613AD}"/>
    <cellStyle name="20% - Ênfase2 2 2 2 7 2" xfId="35436" xr:uid="{992B55FC-5690-4394-8891-D66125FD4328}"/>
    <cellStyle name="20% - Ênfase2 2 2 2 7 3" xfId="24453" xr:uid="{E4CC478E-4565-4F6E-973B-7AE76394A30B}"/>
    <cellStyle name="20% - Ênfase2 2 2 2 8" xfId="26403" xr:uid="{443DB7D9-3D0E-4D56-AB1D-41AC247BF2CF}"/>
    <cellStyle name="20% - Ênfase2 2 2 2 8 2" xfId="37386" xr:uid="{8245FB7C-2A1F-4DEA-A429-FCA8FC0D152C}"/>
    <cellStyle name="20% - Ênfase2 2 2 2 9" xfId="28351" xr:uid="{9EB66A3B-080E-4FD8-A307-E5A9DE1A3A33}"/>
    <cellStyle name="20% - Ênfase2 2 2 3" xfId="4940" xr:uid="{E7D6E33F-8E1D-43EC-9DA1-57D79194A174}"/>
    <cellStyle name="20% - Ênfase2 2 2 3 10" xfId="43244" xr:uid="{EC8418ED-3DBC-4E71-9CC8-18E6D7BCCE33}"/>
    <cellStyle name="20% - Ênfase2 2 2 3 11" xfId="17370" xr:uid="{9124853B-5AD7-4E3C-992C-6F47FE19DDFF}"/>
    <cellStyle name="20% - Ênfase2 2 2 3 2" xfId="7027" xr:uid="{217C0406-354C-4728-9DFC-8BB279D04B89}"/>
    <cellStyle name="20% - Ênfase2 2 2 3 2 10" xfId="18569" xr:uid="{482A4088-894A-4096-BD89-7B0CE5F684B3}"/>
    <cellStyle name="20% - Ênfase2 2 2 3 2 2" xfId="9014" xr:uid="{3EC3770E-DCCE-4A07-ABE6-D990AD61C527}"/>
    <cellStyle name="20% - Ênfase2 2 2 3 2 2 2" xfId="31501" xr:uid="{31661E3D-664C-457E-ABDD-32F17832A416}"/>
    <cellStyle name="20% - Ênfase2 2 2 3 2 2 3" xfId="20518" xr:uid="{A18B5A3B-5D02-4A2C-9CC5-3BA8B5748D63}"/>
    <cellStyle name="20% - Ênfase2 2 2 3 2 3" xfId="12409" xr:uid="{A9818DF7-78D9-4BCB-87B4-CAD3CF267B7C}"/>
    <cellStyle name="20% - Ênfase2 2 2 3 2 3 2" xfId="34470" xr:uid="{F94EE6A1-C2EB-4918-A67D-8166C021A5DE}"/>
    <cellStyle name="20% - Ênfase2 2 2 3 2 3 3" xfId="23487" xr:uid="{C73E32D7-9DD6-44B7-9802-DC274FEFBD6B}"/>
    <cellStyle name="20% - Ênfase2 2 2 3 2 4" xfId="14855" xr:uid="{93C36B1C-062F-4668-83A3-8B8FE892A144}"/>
    <cellStyle name="20% - Ênfase2 2 2 3 2 4 2" xfId="36637" xr:uid="{A1F9BD38-C02D-4EDE-A931-519A262EA0F8}"/>
    <cellStyle name="20% - Ênfase2 2 2 3 2 4 3" xfId="25654" xr:uid="{CC72C86C-F919-43E3-B477-948B54BE63A9}"/>
    <cellStyle name="20% - Ênfase2 2 2 3 2 5" xfId="27604" xr:uid="{70BCDFF0-15D1-47C7-A477-EDE65BC3F0C6}"/>
    <cellStyle name="20% - Ênfase2 2 2 3 2 5 2" xfId="38587" xr:uid="{3360CC6B-30E3-41FF-8E71-37AB960DBA91}"/>
    <cellStyle name="20% - Ênfase2 2 2 3 2 6" xfId="29552" xr:uid="{C5A50571-DA90-4EA1-836F-5BB8CD2B24F0}"/>
    <cellStyle name="20% - Ênfase2 2 2 3 2 7" xfId="40535" xr:uid="{D2E15F9E-EE9A-437C-A2B0-068A8822428B}"/>
    <cellStyle name="20% - Ênfase2 2 2 3 2 8" xfId="42482" xr:uid="{96C59DD1-33AE-4505-8D35-0E8080706B6E}"/>
    <cellStyle name="20% - Ênfase2 2 2 3 2 9" xfId="44442" xr:uid="{8BAD23FA-3668-4030-A434-252B62B74592}"/>
    <cellStyle name="20% - Ênfase2 2 2 3 3" xfId="7815" xr:uid="{75F0B5DC-5F95-4FFE-BFCD-950C8D96E1A2}"/>
    <cellStyle name="20% - Ênfase2 2 2 3 3 2" xfId="11272" xr:uid="{16A0B1A2-630A-4EFD-8732-6C617C0BF348}"/>
    <cellStyle name="20% - Ênfase2 2 2 3 3 2 2" xfId="33335" xr:uid="{0004FC5B-E7A9-4820-98F1-F266A4219606}"/>
    <cellStyle name="20% - Ênfase2 2 2 3 3 2 3" xfId="22352" xr:uid="{4BF6EDB9-EE00-468E-B173-A4B858D2B162}"/>
    <cellStyle name="20% - Ênfase2 2 2 3 3 3" xfId="30302" xr:uid="{2E93D562-9952-413A-8433-6A8AE79A73AD}"/>
    <cellStyle name="20% - Ênfase2 2 2 3 3 4" xfId="19319" xr:uid="{DE92B86E-6CA1-4C9B-AC11-6B32BA93B7C3}"/>
    <cellStyle name="20% - Ênfase2 2 2 3 4" xfId="10280" xr:uid="{FE300028-8C15-4B1C-9828-3DDCD4C3F9CF}"/>
    <cellStyle name="20% - Ênfase2 2 2 3 4 2" xfId="32407" xr:uid="{FB358682-5B2D-4270-BD36-D9398585EB52}"/>
    <cellStyle name="20% - Ênfase2 2 2 3 4 3" xfId="21424" xr:uid="{72C9C5C3-23BE-443C-AF3C-402F59E97A1F}"/>
    <cellStyle name="20% - Ênfase2 2 2 3 5" xfId="13575" xr:uid="{C6B9A307-A74A-4AD2-8B12-7C0BAE2A053D}"/>
    <cellStyle name="20% - Ênfase2 2 2 3 5 2" xfId="35439" xr:uid="{0347B55B-5EBE-4098-82C7-F20687A10DBF}"/>
    <cellStyle name="20% - Ênfase2 2 2 3 5 3" xfId="24456" xr:uid="{5F439ED7-9549-444B-AD48-438F806BF2FB}"/>
    <cellStyle name="20% - Ênfase2 2 2 3 6" xfId="26406" xr:uid="{65BC06A0-7483-4691-8F00-B5CFCFA94259}"/>
    <cellStyle name="20% - Ênfase2 2 2 3 6 2" xfId="37389" xr:uid="{BE8AF460-462F-4D7E-BE57-EB20B2272081}"/>
    <cellStyle name="20% - Ênfase2 2 2 3 7" xfId="28354" xr:uid="{1E988211-758C-4B20-BC7C-A40F66FEF7DC}"/>
    <cellStyle name="20% - Ênfase2 2 2 3 8" xfId="39337" xr:uid="{6D588BA2-683A-4CC2-9D61-95CD9DC25F11}"/>
    <cellStyle name="20% - Ênfase2 2 2 3 9" xfId="41284" xr:uid="{EBDA3611-6D62-47EB-89E2-81E952D57DCF}"/>
    <cellStyle name="20% - Ênfase2 2 2 4" xfId="4941" xr:uid="{4D3C9B4C-A72E-4248-BD25-406470C90840}"/>
    <cellStyle name="20% - Ênfase2 2 2 4 10" xfId="43245" xr:uid="{D43865DD-3730-4B71-96F0-3043F32A5CF6}"/>
    <cellStyle name="20% - Ênfase2 2 2 4 11" xfId="17371" xr:uid="{5AC0C5BE-8B20-4152-935F-F312064AB116}"/>
    <cellStyle name="20% - Ênfase2 2 2 4 2" xfId="7309" xr:uid="{40379683-775A-48B3-9A67-700D2CF37CDB}"/>
    <cellStyle name="20% - Ênfase2 2 2 4 2 10" xfId="18851" xr:uid="{C2CE4BE9-2A3C-448C-BD21-772E3569ABB4}"/>
    <cellStyle name="20% - Ênfase2 2 2 4 2 2" xfId="9296" xr:uid="{4E9B7FB7-3847-45AC-B4ED-2F673F1884AD}"/>
    <cellStyle name="20% - Ênfase2 2 2 4 2 2 2" xfId="31783" xr:uid="{AD169A34-1039-447A-9EFE-1DC3DE33BB1B}"/>
    <cellStyle name="20% - Ênfase2 2 2 4 2 2 3" xfId="20800" xr:uid="{74C125C8-1CCC-4AF2-86C5-3E3F13CDD3B7}"/>
    <cellStyle name="20% - Ênfase2 2 2 4 2 3" xfId="12695" xr:uid="{F7250A4A-EDFF-4132-B796-23AF9D829FAD}"/>
    <cellStyle name="20% - Ênfase2 2 2 4 2 3 2" xfId="34756" xr:uid="{F6047BD3-8F26-4722-A2CF-AFD823C7B854}"/>
    <cellStyle name="20% - Ênfase2 2 2 4 2 3 3" xfId="23773" xr:uid="{B1179B0A-A335-4495-A58D-5E9DE74F0399}"/>
    <cellStyle name="20% - Ênfase2 2 2 4 2 4" xfId="15137" xr:uid="{E05C6F46-CDDC-43A9-812E-65699A7F19E0}"/>
    <cellStyle name="20% - Ênfase2 2 2 4 2 4 2" xfId="36919" xr:uid="{8833CA1A-C28E-4B21-A92D-B8BA40E2BE77}"/>
    <cellStyle name="20% - Ênfase2 2 2 4 2 4 3" xfId="25936" xr:uid="{152FA959-B912-4D40-A9FC-2B76C38D77AD}"/>
    <cellStyle name="20% - Ênfase2 2 2 4 2 5" xfId="27886" xr:uid="{37CB6E17-CA35-4732-AD9B-8BC5D07FE3BD}"/>
    <cellStyle name="20% - Ênfase2 2 2 4 2 5 2" xfId="38869" xr:uid="{37DEF54C-8B75-44ED-A086-EEFF6F258B64}"/>
    <cellStyle name="20% - Ênfase2 2 2 4 2 6" xfId="29834" xr:uid="{48E52A67-40FB-4C0E-91B2-0D7BC081BCF9}"/>
    <cellStyle name="20% - Ênfase2 2 2 4 2 7" xfId="40817" xr:uid="{E57CEE0A-F09F-4EF0-87A7-F7975DDA311B}"/>
    <cellStyle name="20% - Ênfase2 2 2 4 2 8" xfId="42764" xr:uid="{38408182-419D-4540-BCE5-62C7B1FBE76F}"/>
    <cellStyle name="20% - Ênfase2 2 2 4 2 9" xfId="44724" xr:uid="{8BADD361-63BF-4C2E-BDB1-8553B3611615}"/>
    <cellStyle name="20% - Ênfase2 2 2 4 3" xfId="7816" xr:uid="{23F8F547-B00E-4D7C-972F-165690CA393E}"/>
    <cellStyle name="20% - Ênfase2 2 2 4 3 2" xfId="11558" xr:uid="{10FCF96C-344C-4CFA-9DE3-2B3C8E101902}"/>
    <cellStyle name="20% - Ênfase2 2 2 4 3 2 2" xfId="33621" xr:uid="{3B15719B-70E5-4EE7-AD0B-08797448B4E8}"/>
    <cellStyle name="20% - Ênfase2 2 2 4 3 2 3" xfId="22638" xr:uid="{9D445829-2129-4F6F-967C-12DC9A1FF18F}"/>
    <cellStyle name="20% - Ênfase2 2 2 4 3 3" xfId="30303" xr:uid="{F08149F5-8931-48B1-B0D5-0AF3C048AC12}"/>
    <cellStyle name="20% - Ênfase2 2 2 4 3 4" xfId="19320" xr:uid="{7178AD20-EACF-4876-976A-DDD2D408E80D}"/>
    <cellStyle name="20% - Ênfase2 2 2 4 4" xfId="10562" xr:uid="{BBA921DA-E265-442D-BAF8-2698F4016274}"/>
    <cellStyle name="20% - Ênfase2 2 2 4 4 2" xfId="32689" xr:uid="{CC900040-BEFA-463D-8344-B77EAF4C0BA9}"/>
    <cellStyle name="20% - Ênfase2 2 2 4 4 3" xfId="21706" xr:uid="{360A93B5-006C-48C8-A12E-3994B5669BDC}"/>
    <cellStyle name="20% - Ênfase2 2 2 4 5" xfId="13576" xr:uid="{D2311B83-6580-46EF-BEF1-DFBE2B560F52}"/>
    <cellStyle name="20% - Ênfase2 2 2 4 5 2" xfId="35440" xr:uid="{37FABCE1-46A2-4E31-9C43-2CBCC056A1C4}"/>
    <cellStyle name="20% - Ênfase2 2 2 4 5 3" xfId="24457" xr:uid="{1D729F0B-A3D8-4280-817E-1E12A7A2EA7D}"/>
    <cellStyle name="20% - Ênfase2 2 2 4 6" xfId="26407" xr:uid="{A4BD4C8E-C0C4-4BBE-AFC8-2C99B3E8AA54}"/>
    <cellStyle name="20% - Ênfase2 2 2 4 6 2" xfId="37390" xr:uid="{70401FB2-FF61-4AEF-A9CC-F526EA021DE1}"/>
    <cellStyle name="20% - Ênfase2 2 2 4 7" xfId="28355" xr:uid="{ACBF3021-3C2E-41D4-9A48-2A1558E1F178}"/>
    <cellStyle name="20% - Ênfase2 2 2 4 8" xfId="39338" xr:uid="{27434FC6-7711-4156-AD8A-90FB3DF5AD28}"/>
    <cellStyle name="20% - Ênfase2 2 2 4 9" xfId="41285" xr:uid="{9DDFA9BF-5006-490C-BCD9-DCCAE3C6A3E0}"/>
    <cellStyle name="20% - Ênfase2 2 2 5" xfId="4942" xr:uid="{719D7259-1F0D-4F00-BAD1-891760E8E512}"/>
    <cellStyle name="20% - Ênfase2 2 2 5 10" xfId="43246" xr:uid="{50741213-2747-4103-B663-C70AD23B0A70}"/>
    <cellStyle name="20% - Ênfase2 2 2 5 11" xfId="17372" xr:uid="{D727B7C8-4CB3-4EA5-BB56-81549C6DE149}"/>
    <cellStyle name="20% - Ênfase2 2 2 5 2" xfId="7591" xr:uid="{476B7587-7E9A-4076-A192-DF50C5F6901A}"/>
    <cellStyle name="20% - Ênfase2 2 2 5 2 10" xfId="19133" xr:uid="{150EBFF0-5D8B-4D98-B184-B51CAF98CAF8}"/>
    <cellStyle name="20% - Ênfase2 2 2 5 2 2" xfId="9578" xr:uid="{BA6B481F-22FB-46A9-8031-93C796856FFC}"/>
    <cellStyle name="20% - Ênfase2 2 2 5 2 2 2" xfId="32065" xr:uid="{682D6949-CD2A-43C5-8CAD-CAA7452D1D2B}"/>
    <cellStyle name="20% - Ênfase2 2 2 5 2 2 3" xfId="21082" xr:uid="{E40E9430-24AD-4E70-91BF-073FAD4114BB}"/>
    <cellStyle name="20% - Ênfase2 2 2 5 2 3" xfId="12977" xr:uid="{02EFFEF4-15B1-46AC-AB17-FE087DC4291B}"/>
    <cellStyle name="20% - Ênfase2 2 2 5 2 3 2" xfId="35038" xr:uid="{C71CEF59-DDB8-4455-A30C-70928A98CB7A}"/>
    <cellStyle name="20% - Ênfase2 2 2 5 2 3 3" xfId="24055" xr:uid="{918BBCD9-90F6-4F2B-83FD-9AAE0A75D1B0}"/>
    <cellStyle name="20% - Ênfase2 2 2 5 2 4" xfId="15419" xr:uid="{E06E5F08-589E-46FA-8B2A-99A432DB7043}"/>
    <cellStyle name="20% - Ênfase2 2 2 5 2 4 2" xfId="37201" xr:uid="{F68DB6AA-1312-427E-A33C-0940BE3A9934}"/>
    <cellStyle name="20% - Ênfase2 2 2 5 2 4 3" xfId="26218" xr:uid="{2D550310-2387-4BB5-A29D-28A41FDEB3D9}"/>
    <cellStyle name="20% - Ênfase2 2 2 5 2 5" xfId="28168" xr:uid="{F5E802AE-BC25-43C6-A1B5-53AC15A9AA22}"/>
    <cellStyle name="20% - Ênfase2 2 2 5 2 5 2" xfId="39151" xr:uid="{71C8C7DF-718A-42CC-BCE2-05B21646A5A3}"/>
    <cellStyle name="20% - Ênfase2 2 2 5 2 6" xfId="30116" xr:uid="{DB2B6AA2-1CA9-4F65-8DA0-04EC7AD1440E}"/>
    <cellStyle name="20% - Ênfase2 2 2 5 2 7" xfId="41099" xr:uid="{20ECB2D4-1532-44B4-ACFB-1F56C5ADB678}"/>
    <cellStyle name="20% - Ênfase2 2 2 5 2 8" xfId="43046" xr:uid="{2E2DAA4C-E59A-4418-9517-8F82FE5AB585}"/>
    <cellStyle name="20% - Ênfase2 2 2 5 2 9" xfId="45006" xr:uid="{B65AA7B6-8674-4B09-8C4F-E32D24BB0FB1}"/>
    <cellStyle name="20% - Ênfase2 2 2 5 3" xfId="7817" xr:uid="{0B533EB2-4EC9-48AE-B990-E4F6A62F994F}"/>
    <cellStyle name="20% - Ênfase2 2 2 5 3 2" xfId="11840" xr:uid="{7C8E0576-51E0-4C6E-B7E9-A45385C4999B}"/>
    <cellStyle name="20% - Ênfase2 2 2 5 3 2 2" xfId="33903" xr:uid="{A5FC9B26-7AB1-44CC-A9CD-4BD09D355145}"/>
    <cellStyle name="20% - Ênfase2 2 2 5 3 2 3" xfId="22920" xr:uid="{D85D08ED-0FFB-41B2-9F86-82CFC477348E}"/>
    <cellStyle name="20% - Ênfase2 2 2 5 3 3" xfId="30304" xr:uid="{8BA0BDC5-B1C5-4365-A796-D34DC3442848}"/>
    <cellStyle name="20% - Ênfase2 2 2 5 3 4" xfId="19321" xr:uid="{FCF23EBF-6C42-44F1-B8EE-C57D87D418E8}"/>
    <cellStyle name="20% - Ênfase2 2 2 5 4" xfId="10844" xr:uid="{B33B49CF-22CB-4C60-B785-864A92749D45}"/>
    <cellStyle name="20% - Ênfase2 2 2 5 4 2" xfId="32971" xr:uid="{DC7EA148-104D-43E1-859B-0BE46D1ED1E9}"/>
    <cellStyle name="20% - Ênfase2 2 2 5 4 3" xfId="21988" xr:uid="{ED2D8072-4A49-4E2F-9F8D-C095887786AD}"/>
    <cellStyle name="20% - Ênfase2 2 2 5 5" xfId="13577" xr:uid="{94D12E9F-6D04-4FEE-B1A9-AD2EEB434269}"/>
    <cellStyle name="20% - Ênfase2 2 2 5 5 2" xfId="35441" xr:uid="{CE547C16-C30E-4949-8CF3-C8A142DD703E}"/>
    <cellStyle name="20% - Ênfase2 2 2 5 5 3" xfId="24458" xr:uid="{DE134063-30A7-423A-81F6-C2B4FDAEC4BC}"/>
    <cellStyle name="20% - Ênfase2 2 2 5 6" xfId="26408" xr:uid="{20956D85-BB5E-4E0A-AD0E-A0B60F0230C8}"/>
    <cellStyle name="20% - Ênfase2 2 2 5 6 2" xfId="37391" xr:uid="{BD5978CA-270A-469A-996A-19A69E51538C}"/>
    <cellStyle name="20% - Ênfase2 2 2 5 7" xfId="28356" xr:uid="{0F5C25FA-8383-4DC0-AA80-DB9AA13C3B48}"/>
    <cellStyle name="20% - Ênfase2 2 2 5 8" xfId="39339" xr:uid="{4D355303-17FB-49D6-BC40-FC9F0A6863B1}"/>
    <cellStyle name="20% - Ênfase2 2 2 5 9" xfId="41286" xr:uid="{6A789516-73DA-4F6E-858A-0D467A0CD417}"/>
    <cellStyle name="20% - Ênfase2 2 2 6" xfId="6742" xr:uid="{9D752DA9-5814-4E6A-95F6-40D97333294F}"/>
    <cellStyle name="20% - Ênfase2 2 2 6 10" xfId="18287" xr:uid="{8ECAB1F1-E0B7-4058-AAD3-2CDD21128673}"/>
    <cellStyle name="20% - Ênfase2 2 2 6 2" xfId="8732" xr:uid="{D3AFD754-3C78-4CF1-B301-307388F98BAC}"/>
    <cellStyle name="20% - Ênfase2 2 2 6 2 2" xfId="13176" xr:uid="{A0CC344E-6D83-4ADC-91EA-42F7A08B9E31}"/>
    <cellStyle name="20% - Ênfase2 2 2 6 2 2 2" xfId="35185" xr:uid="{6EC581C9-A3D4-42D2-9823-2AC2AB95B96F}"/>
    <cellStyle name="20% - Ênfase2 2 2 6 2 2 3" xfId="24202" xr:uid="{C7D9BC5E-3924-407A-9B4C-F32D1389C169}"/>
    <cellStyle name="20% - Ênfase2 2 2 6 2 3" xfId="31219" xr:uid="{611CB57E-A314-4AAF-B171-D15DA89512E5}"/>
    <cellStyle name="20% - Ênfase2 2 2 6 2 4" xfId="20236" xr:uid="{822F4D83-1960-4867-972E-6AB021C7C22A}"/>
    <cellStyle name="20% - Ênfase2 2 2 6 3" xfId="11989" xr:uid="{7FCCBAC5-1F71-41F1-AE36-5062357428F4}"/>
    <cellStyle name="20% - Ênfase2 2 2 6 3 2" xfId="34050" xr:uid="{8AD3D057-CCFD-49DC-9035-7C0AD1E98316}"/>
    <cellStyle name="20% - Ênfase2 2 2 6 3 3" xfId="23067" xr:uid="{05FF46C8-92C7-4ED1-B47B-634A92009E9F}"/>
    <cellStyle name="20% - Ênfase2 2 2 6 4" xfId="14573" xr:uid="{221B52AF-2278-4905-9223-D9EA117E234E}"/>
    <cellStyle name="20% - Ênfase2 2 2 6 4 2" xfId="36355" xr:uid="{D77049F2-CB93-48DD-B6CC-D31AE05029B3}"/>
    <cellStyle name="20% - Ênfase2 2 2 6 4 3" xfId="25372" xr:uid="{AC0943DA-FA8B-4561-80C5-DED331E79159}"/>
    <cellStyle name="20% - Ênfase2 2 2 6 5" xfId="27322" xr:uid="{DB770EA7-F865-4C72-BC7A-AA908A88F7F6}"/>
    <cellStyle name="20% - Ênfase2 2 2 6 5 2" xfId="38305" xr:uid="{DFCF2FE9-4609-419F-A9C2-789F6FD7FD08}"/>
    <cellStyle name="20% - Ênfase2 2 2 6 6" xfId="29270" xr:uid="{A01461F1-EACE-45A3-9E87-79D48A3BBC32}"/>
    <cellStyle name="20% - Ênfase2 2 2 6 7" xfId="40253" xr:uid="{00274E49-B1F3-4285-8BBF-F83D84998C6D}"/>
    <cellStyle name="20% - Ênfase2 2 2 6 8" xfId="42200" xr:uid="{6220F64C-B56A-4528-8BFD-7F23F3B582CB}"/>
    <cellStyle name="20% - Ênfase2 2 2 6 9" xfId="44160" xr:uid="{7E5EA252-F05D-4E01-BA8D-5AD089E748E8}"/>
    <cellStyle name="20% - Ênfase2 2 2 7" xfId="7811" xr:uid="{080DE9BA-2157-416A-AF9F-EAF0AA507562}"/>
    <cellStyle name="20% - Ênfase2 2 2 7 2" xfId="12113" xr:uid="{788493CB-DE93-4966-AC83-97285D545332}"/>
    <cellStyle name="20% - Ênfase2 2 2 7 2 2" xfId="34174" xr:uid="{4A66BB7C-C1F3-41FD-93AB-63C7110CAE5F}"/>
    <cellStyle name="20% - Ênfase2 2 2 7 2 3" xfId="23191" xr:uid="{4920D7DC-0975-48CE-8E81-EFBC18B120C3}"/>
    <cellStyle name="20% - Ênfase2 2 2 7 3" xfId="30298" xr:uid="{73ABBDA8-E7B1-4B4C-9B32-8924AB3D28D5}"/>
    <cellStyle name="20% - Ênfase2 2 2 7 4" xfId="19315" xr:uid="{21AE86BA-5E73-49F6-8368-234D3DE30AA5}"/>
    <cellStyle name="20% - Ênfase2 2 2 8" xfId="10974" xr:uid="{99F6B0B9-8828-4BCE-8339-2EB20BA65941}"/>
    <cellStyle name="20% - Ênfase2 2 2 8 2" xfId="33039" xr:uid="{6315D2C6-897D-4AD4-87F6-B2F59A82BD6C}"/>
    <cellStyle name="20% - Ênfase2 2 2 8 3" xfId="22056" xr:uid="{C8745624-846A-49B6-8199-62C59A9740A7}"/>
    <cellStyle name="20% - Ênfase2 2 2 9" xfId="9917" xr:uid="{BC6E273D-A33F-4C8B-BD1F-118C04EC75A3}"/>
    <cellStyle name="20% - Ênfase2 2 2 9 2" xfId="32125" xr:uid="{4EBACA4C-6038-4CA5-B1CA-7506165A66F0}"/>
    <cellStyle name="20% - Ênfase2 2 2 9 3" xfId="21142" xr:uid="{429E3C38-BC4A-4FC4-96E7-98A752CF87AB}"/>
    <cellStyle name="20% - Ênfase2 2 3" xfId="4943" xr:uid="{297A3A6B-5D61-4E98-80C2-754FA5FF5B2F}"/>
    <cellStyle name="20% - Ênfase2 2 3 10" xfId="26409" xr:uid="{4FFD2381-A980-4CA0-A4C7-C7B43470107C}"/>
    <cellStyle name="20% - Ênfase2 2 3 10 2" xfId="37392" xr:uid="{2A88BD0B-A1B2-465A-8BA1-8E11FC1BC5E6}"/>
    <cellStyle name="20% - Ênfase2 2 3 11" xfId="28357" xr:uid="{5F9C0248-60E5-46E0-B16E-FB4857D3E40E}"/>
    <cellStyle name="20% - Ênfase2 2 3 12" xfId="39340" xr:uid="{F2E19EF9-EA77-4DF4-9897-04784C395D08}"/>
    <cellStyle name="20% - Ênfase2 2 3 13" xfId="41287" xr:uid="{AD3CEEA4-F835-427C-A2BB-740A045995AA}"/>
    <cellStyle name="20% - Ênfase2 2 3 14" xfId="43247" xr:uid="{3284A528-4AE9-44CD-A5D4-4C64106FB2C9}"/>
    <cellStyle name="20% - Ênfase2 2 3 15" xfId="17373" xr:uid="{36F14579-C43F-4162-9690-3C3868A5BF7C}"/>
    <cellStyle name="20% - Ênfase2 2 3 2" xfId="4944" xr:uid="{6FDA536F-C52C-4A04-B9A7-B81999ADF616}"/>
    <cellStyle name="20% - Ênfase2 2 3 2 10" xfId="39341" xr:uid="{9D29C3C3-FD5B-478C-AF4C-614D654D1CF1}"/>
    <cellStyle name="20% - Ênfase2 2 3 2 11" xfId="41288" xr:uid="{957309CF-0076-4679-8F32-35E3E44AF169}"/>
    <cellStyle name="20% - Ênfase2 2 3 2 12" xfId="43248" xr:uid="{02BACB7B-54BA-4A7A-8641-74CF194F6224}"/>
    <cellStyle name="20% - Ênfase2 2 3 2 13" xfId="17374" xr:uid="{D61BFB05-D4E8-44E4-98B1-35CA588CFF74}"/>
    <cellStyle name="20% - Ênfase2 2 3 2 2" xfId="4945" xr:uid="{51548FF1-88D2-437A-BDDA-4A6804C5545A}"/>
    <cellStyle name="20% - Ênfase2 2 3 2 2 10" xfId="43249" xr:uid="{F6F5ED1B-BB80-46AD-B725-B8FF0F6066A5}"/>
    <cellStyle name="20% - Ênfase2 2 3 2 2 11" xfId="17375" xr:uid="{4A6AD245-E3B3-4647-9E9E-B10D4462B965}"/>
    <cellStyle name="20% - Ênfase2 2 3 2 2 2" xfId="7252" xr:uid="{EB60DF11-EB32-43BC-8A57-6D8101DE631D}"/>
    <cellStyle name="20% - Ênfase2 2 3 2 2 2 10" xfId="18794" xr:uid="{D9D5278F-0725-4992-9631-EA7C7B0000C5}"/>
    <cellStyle name="20% - Ênfase2 2 3 2 2 2 2" xfId="9239" xr:uid="{E103FA6E-B3D0-4DB9-9EE5-C84A223A6E01}"/>
    <cellStyle name="20% - Ênfase2 2 3 2 2 2 2 2" xfId="31726" xr:uid="{8DB5658C-EDC2-4B0B-AE5C-E337C660FFC6}"/>
    <cellStyle name="20% - Ênfase2 2 3 2 2 2 2 3" xfId="20743" xr:uid="{0AC0A898-57A7-4968-AC4A-345EC75A1A95}"/>
    <cellStyle name="20% - Ênfase2 2 3 2 2 2 3" xfId="12638" xr:uid="{FCAA6952-CFC4-4178-92A7-22BABF7E1D62}"/>
    <cellStyle name="20% - Ênfase2 2 3 2 2 2 3 2" xfId="34699" xr:uid="{82E11C40-E606-4C0B-BD36-2DB9554DD035}"/>
    <cellStyle name="20% - Ênfase2 2 3 2 2 2 3 3" xfId="23716" xr:uid="{3D831603-BF61-4384-B2E6-11C8ED8A5475}"/>
    <cellStyle name="20% - Ênfase2 2 3 2 2 2 4" xfId="15080" xr:uid="{1B6900ED-1AE1-4F1D-8A2C-9ADB29D927E6}"/>
    <cellStyle name="20% - Ênfase2 2 3 2 2 2 4 2" xfId="36862" xr:uid="{AE12D540-23AD-4D82-9929-615DD17B617A}"/>
    <cellStyle name="20% - Ênfase2 2 3 2 2 2 4 3" xfId="25879" xr:uid="{3B4F6C56-6075-4705-9CF8-48D825933930}"/>
    <cellStyle name="20% - Ênfase2 2 3 2 2 2 5" xfId="27829" xr:uid="{C6E696BE-97DD-4A71-8AED-F350A00035CD}"/>
    <cellStyle name="20% - Ênfase2 2 3 2 2 2 5 2" xfId="38812" xr:uid="{C9508372-E595-4ED9-8A36-23C7DC3CB246}"/>
    <cellStyle name="20% - Ênfase2 2 3 2 2 2 6" xfId="29777" xr:uid="{89C1E43D-9674-4433-8892-D27D990C9F09}"/>
    <cellStyle name="20% - Ênfase2 2 3 2 2 2 7" xfId="40760" xr:uid="{6D3548AE-E832-4D69-8F6F-F0A9CD6A7C45}"/>
    <cellStyle name="20% - Ênfase2 2 3 2 2 2 8" xfId="42707" xr:uid="{947CEC96-BF3E-440B-BCEF-7EF43A1CD6E6}"/>
    <cellStyle name="20% - Ênfase2 2 3 2 2 2 9" xfId="44667" xr:uid="{551BB61B-7ED0-4F1A-8206-63BAB9E044A6}"/>
    <cellStyle name="20% - Ênfase2 2 3 2 2 3" xfId="7820" xr:uid="{55FB1F0F-149D-4C89-B4DB-F1FBC122D6AE}"/>
    <cellStyle name="20% - Ênfase2 2 3 2 2 3 2" xfId="11501" xr:uid="{804263F1-D055-425F-96A6-7A4C2FCC0819}"/>
    <cellStyle name="20% - Ênfase2 2 3 2 2 3 2 2" xfId="33564" xr:uid="{81113296-B3FB-4128-8A98-2608D4FD8852}"/>
    <cellStyle name="20% - Ênfase2 2 3 2 2 3 2 3" xfId="22581" xr:uid="{F6F18C6A-B213-4338-AA89-0AE8F0F4D911}"/>
    <cellStyle name="20% - Ênfase2 2 3 2 2 3 3" xfId="30307" xr:uid="{8C2711E8-93AA-4125-A709-120EAC55CBAF}"/>
    <cellStyle name="20% - Ênfase2 2 3 2 2 3 4" xfId="19324" xr:uid="{E9D0512C-8CD9-409F-A092-8648165AFDEB}"/>
    <cellStyle name="20% - Ênfase2 2 3 2 2 4" xfId="10505" xr:uid="{1ED9DB0E-0C4C-4522-A780-F684AA6B8D3C}"/>
    <cellStyle name="20% - Ênfase2 2 3 2 2 4 2" xfId="32632" xr:uid="{D8D4C790-8CF6-40BA-A78F-87DC2C620FF5}"/>
    <cellStyle name="20% - Ênfase2 2 3 2 2 4 3" xfId="21649" xr:uid="{77DEF401-51BC-433D-81D6-D0EF60B53D08}"/>
    <cellStyle name="20% - Ênfase2 2 3 2 2 5" xfId="13580" xr:uid="{49CA83BF-5E32-4865-A9CF-165CF0F0E97D}"/>
    <cellStyle name="20% - Ênfase2 2 3 2 2 5 2" xfId="35444" xr:uid="{132EAC0A-05ED-497C-8919-A7EEBA7770FA}"/>
    <cellStyle name="20% - Ênfase2 2 3 2 2 5 3" xfId="24461" xr:uid="{59B1B8DC-7408-4B94-8E40-F730A70D42C8}"/>
    <cellStyle name="20% - Ênfase2 2 3 2 2 6" xfId="26411" xr:uid="{E3F0D472-7C81-4CE9-AF2C-4331FEDE27F4}"/>
    <cellStyle name="20% - Ênfase2 2 3 2 2 6 2" xfId="37394" xr:uid="{B6FCE7DD-D376-4B57-856C-515632C986F5}"/>
    <cellStyle name="20% - Ênfase2 2 3 2 2 7" xfId="28359" xr:uid="{5534C738-D185-4F7A-A4EA-E90147E6ECEC}"/>
    <cellStyle name="20% - Ênfase2 2 3 2 2 8" xfId="39342" xr:uid="{E7D37FF2-91BD-4DA6-A909-7674F1A1E73F}"/>
    <cellStyle name="20% - Ênfase2 2 3 2 2 9" xfId="41289" xr:uid="{D946E7A1-1D6F-44B5-8CD1-0C635113727C}"/>
    <cellStyle name="20% - Ênfase2 2 3 2 3" xfId="4946" xr:uid="{A06C3A72-DB67-46D5-8873-A9C346684329}"/>
    <cellStyle name="20% - Ênfase2 2 3 2 3 10" xfId="43250" xr:uid="{D01AA136-64F8-40F2-A0DD-30EBA340E917}"/>
    <cellStyle name="20% - Ênfase2 2 3 2 3 11" xfId="17376" xr:uid="{DBC8DED6-9D50-4ECE-AF1E-4433E649F697}"/>
    <cellStyle name="20% - Ênfase2 2 3 2 3 2" xfId="7534" xr:uid="{CC0AD919-AF4C-4107-8DBA-C1E92956162F}"/>
    <cellStyle name="20% - Ênfase2 2 3 2 3 2 10" xfId="19076" xr:uid="{59DA6603-1A9A-46BB-9E85-F3704ADE4240}"/>
    <cellStyle name="20% - Ênfase2 2 3 2 3 2 2" xfId="9521" xr:uid="{04FAC747-5062-40A2-882D-0B38A83DE7DE}"/>
    <cellStyle name="20% - Ênfase2 2 3 2 3 2 2 2" xfId="32008" xr:uid="{0E334ED5-5152-4276-8047-7D9C6D2B4580}"/>
    <cellStyle name="20% - Ênfase2 2 3 2 3 2 2 3" xfId="21025" xr:uid="{4AD2A543-8E7C-4593-92CA-70EB72C7C640}"/>
    <cellStyle name="20% - Ênfase2 2 3 2 3 2 3" xfId="12920" xr:uid="{208BCDE9-B1F7-4119-BB9E-4468E44EBF30}"/>
    <cellStyle name="20% - Ênfase2 2 3 2 3 2 3 2" xfId="34981" xr:uid="{2C89424C-544B-43FE-BA06-6CEB09424110}"/>
    <cellStyle name="20% - Ênfase2 2 3 2 3 2 3 3" xfId="23998" xr:uid="{B3307A5F-17A5-4E23-9F04-EAEE8121EA10}"/>
    <cellStyle name="20% - Ênfase2 2 3 2 3 2 4" xfId="15362" xr:uid="{F4C2C95E-5660-4E17-9709-F0D645606E35}"/>
    <cellStyle name="20% - Ênfase2 2 3 2 3 2 4 2" xfId="37144" xr:uid="{34AFB068-A14F-4B3E-BA59-2D5FFFDA86C0}"/>
    <cellStyle name="20% - Ênfase2 2 3 2 3 2 4 3" xfId="26161" xr:uid="{33A67250-CAB7-4F1E-B6AA-C49F4DAC4BCA}"/>
    <cellStyle name="20% - Ênfase2 2 3 2 3 2 5" xfId="28111" xr:uid="{63917C04-D938-4FC1-8B74-FEF19F64F198}"/>
    <cellStyle name="20% - Ênfase2 2 3 2 3 2 5 2" xfId="39094" xr:uid="{E0B20B08-1889-4363-935D-EAB4FCE05338}"/>
    <cellStyle name="20% - Ênfase2 2 3 2 3 2 6" xfId="30059" xr:uid="{610C3FBB-90C7-44EE-8948-D8A67DEB6A0D}"/>
    <cellStyle name="20% - Ênfase2 2 3 2 3 2 7" xfId="41042" xr:uid="{CFD94C33-329F-4DC2-89EA-CCD61F282663}"/>
    <cellStyle name="20% - Ênfase2 2 3 2 3 2 8" xfId="42989" xr:uid="{385B38A9-7270-4ACB-96FE-02E393F3E2A1}"/>
    <cellStyle name="20% - Ênfase2 2 3 2 3 2 9" xfId="44949" xr:uid="{25732CD5-E822-4F62-81FA-F839584B4E80}"/>
    <cellStyle name="20% - Ênfase2 2 3 2 3 3" xfId="7821" xr:uid="{06AE9527-586C-4A40-B7C0-981544B268D9}"/>
    <cellStyle name="20% - Ênfase2 2 3 2 3 3 2" xfId="11783" xr:uid="{F09E1938-19FF-4E5D-9CF5-65605449BD12}"/>
    <cellStyle name="20% - Ênfase2 2 3 2 3 3 2 2" xfId="33846" xr:uid="{FD9FF696-6243-48DC-B515-4A52304AF25C}"/>
    <cellStyle name="20% - Ênfase2 2 3 2 3 3 2 3" xfId="22863" xr:uid="{FDCB11A7-74E5-4CC9-AC67-42814F06725E}"/>
    <cellStyle name="20% - Ênfase2 2 3 2 3 3 3" xfId="30308" xr:uid="{27D2BC8D-C4AB-48F7-8E05-7362C4493779}"/>
    <cellStyle name="20% - Ênfase2 2 3 2 3 3 4" xfId="19325" xr:uid="{8FD39512-2B8F-44ED-8A96-5524D4798BAF}"/>
    <cellStyle name="20% - Ênfase2 2 3 2 3 4" xfId="10787" xr:uid="{6EAC864C-8C21-4ED6-B65B-845A1C18A81E}"/>
    <cellStyle name="20% - Ênfase2 2 3 2 3 4 2" xfId="32914" xr:uid="{27892087-2CE6-4C22-BA33-79E85EE9144B}"/>
    <cellStyle name="20% - Ênfase2 2 3 2 3 4 3" xfId="21931" xr:uid="{9223496D-4F50-49D9-9EE7-C888DC4C0EB3}"/>
    <cellStyle name="20% - Ênfase2 2 3 2 3 5" xfId="13581" xr:uid="{16853068-0024-4077-B473-6A5CD1FA00FE}"/>
    <cellStyle name="20% - Ênfase2 2 3 2 3 5 2" xfId="35445" xr:uid="{59EA7A2D-203C-4558-AEB2-3906DE0C0178}"/>
    <cellStyle name="20% - Ênfase2 2 3 2 3 5 3" xfId="24462" xr:uid="{E06892B7-D2D4-4F9E-8DC6-9449F1A93F2C}"/>
    <cellStyle name="20% - Ênfase2 2 3 2 3 6" xfId="26412" xr:uid="{B78F546D-5A98-4260-8452-E166B4C5E1BA}"/>
    <cellStyle name="20% - Ênfase2 2 3 2 3 6 2" xfId="37395" xr:uid="{3644D3B9-457B-43FD-B640-414F0D351804}"/>
    <cellStyle name="20% - Ênfase2 2 3 2 3 7" xfId="28360" xr:uid="{AA6600C3-C8AB-4E32-8A6F-46ACB197C057}"/>
    <cellStyle name="20% - Ênfase2 2 3 2 3 8" xfId="39343" xr:uid="{16AA5989-AD98-41EC-A16C-63DB68BA173B}"/>
    <cellStyle name="20% - Ênfase2 2 3 2 3 9" xfId="41290" xr:uid="{D5D18534-6536-414F-BB5F-121655BD5456}"/>
    <cellStyle name="20% - Ênfase2 2 3 2 4" xfId="6968" xr:uid="{B08BABD8-B7DB-4EF5-B61C-609B6D80F95D}"/>
    <cellStyle name="20% - Ênfase2 2 3 2 4 10" xfId="18512" xr:uid="{6856F2B2-50F9-4EA8-8925-20C4809F07CA}"/>
    <cellStyle name="20% - Ênfase2 2 3 2 4 2" xfId="8957" xr:uid="{6B4C7533-BB4F-408D-9BBD-2C03A515D577}"/>
    <cellStyle name="20% - Ênfase2 2 3 2 4 2 2" xfId="31444" xr:uid="{084B6A6C-3764-4AB4-ABA2-398F686B380B}"/>
    <cellStyle name="20% - Ênfase2 2 3 2 4 2 3" xfId="20461" xr:uid="{DF9052B5-0110-481B-B7DF-2DEC9CDC536A}"/>
    <cellStyle name="20% - Ênfase2 2 3 2 4 3" xfId="12342" xr:uid="{DEF600C4-51B3-4525-ADEE-97FE6C26CB1A}"/>
    <cellStyle name="20% - Ênfase2 2 3 2 4 3 2" xfId="34403" xr:uid="{58D1D2B2-79CD-4FE6-B0F4-4198CC044727}"/>
    <cellStyle name="20% - Ênfase2 2 3 2 4 3 3" xfId="23420" xr:uid="{4075A74F-FF11-4A13-9F66-07AF6D648BD7}"/>
    <cellStyle name="20% - Ênfase2 2 3 2 4 4" xfId="14798" xr:uid="{51D8AE6A-FFC3-408D-B587-0D955B7D8807}"/>
    <cellStyle name="20% - Ênfase2 2 3 2 4 4 2" xfId="36580" xr:uid="{14403333-970F-44D7-9586-72D47BC54463}"/>
    <cellStyle name="20% - Ênfase2 2 3 2 4 4 3" xfId="25597" xr:uid="{1EFF3408-14FA-4562-B440-2546D87AE38D}"/>
    <cellStyle name="20% - Ênfase2 2 3 2 4 5" xfId="27547" xr:uid="{7DA780F2-FDF7-4A25-8215-72CDEB605A80}"/>
    <cellStyle name="20% - Ênfase2 2 3 2 4 5 2" xfId="38530" xr:uid="{D00723E0-BE20-4304-AEB7-5D0F243A1F29}"/>
    <cellStyle name="20% - Ênfase2 2 3 2 4 6" xfId="29495" xr:uid="{B317A371-6F73-4972-88FB-41962056848D}"/>
    <cellStyle name="20% - Ênfase2 2 3 2 4 7" xfId="40478" xr:uid="{451A38DD-CF8F-4EBA-A342-A792D5D7C597}"/>
    <cellStyle name="20% - Ênfase2 2 3 2 4 8" xfId="42425" xr:uid="{4FD63942-63FA-4FFB-9EE5-CAA2E081F7C4}"/>
    <cellStyle name="20% - Ênfase2 2 3 2 4 9" xfId="44385" xr:uid="{0CA579FF-7AAF-4E8F-B50F-B04DA1E60CCE}"/>
    <cellStyle name="20% - Ênfase2 2 3 2 5" xfId="7819" xr:uid="{C23450AF-825A-4191-B4E1-CBB803B693E4}"/>
    <cellStyle name="20% - Ênfase2 2 3 2 5 2" xfId="11205" xr:uid="{868D5B89-D801-47A6-9D75-E81E644E90A2}"/>
    <cellStyle name="20% - Ênfase2 2 3 2 5 2 2" xfId="33268" xr:uid="{8ADFB650-4FB8-4D41-BED3-5D72F72AFC7D}"/>
    <cellStyle name="20% - Ênfase2 2 3 2 5 2 3" xfId="22285" xr:uid="{176A75C7-9A0F-4979-855D-C13186C84150}"/>
    <cellStyle name="20% - Ênfase2 2 3 2 5 3" xfId="30306" xr:uid="{00468866-8FD9-4F5C-A28F-D598068246D8}"/>
    <cellStyle name="20% - Ênfase2 2 3 2 5 4" xfId="19323" xr:uid="{81A3254C-8F9F-4890-AD0B-A389BF7B7D34}"/>
    <cellStyle name="20% - Ênfase2 2 3 2 6" xfId="10223" xr:uid="{F01FCE26-66D2-431F-9CF4-204C90EE5353}"/>
    <cellStyle name="20% - Ênfase2 2 3 2 6 2" xfId="32350" xr:uid="{9A64A1AF-C9E5-4774-AD6A-ACAE8A2EF32A}"/>
    <cellStyle name="20% - Ênfase2 2 3 2 6 3" xfId="21367" xr:uid="{15418E89-CB68-40AF-8253-D82FA074CDBF}"/>
    <cellStyle name="20% - Ênfase2 2 3 2 7" xfId="13579" xr:uid="{92A4B7F9-5048-4999-9AC9-3EDC19C9C05D}"/>
    <cellStyle name="20% - Ênfase2 2 3 2 7 2" xfId="35443" xr:uid="{DFD222EA-C930-454C-8E84-317CFE7C2E05}"/>
    <cellStyle name="20% - Ênfase2 2 3 2 7 3" xfId="24460" xr:uid="{70EB279E-1587-4BBF-A5CE-0B6969FD0AA3}"/>
    <cellStyle name="20% - Ênfase2 2 3 2 8" xfId="26410" xr:uid="{C6DF677F-909F-4015-B3D8-A851AF6170AF}"/>
    <cellStyle name="20% - Ênfase2 2 3 2 8 2" xfId="37393" xr:uid="{12C6424A-34D1-4BA7-9933-CD5487B6170F}"/>
    <cellStyle name="20% - Ênfase2 2 3 2 9" xfId="28358" xr:uid="{44F27194-2DFE-4BFF-BD93-62A7D77A60C3}"/>
    <cellStyle name="20% - Ênfase2 2 3 3" xfId="4947" xr:uid="{CBB39D2F-5B58-4E41-88F7-3755D81AC546}"/>
    <cellStyle name="20% - Ênfase2 2 3 3 10" xfId="43251" xr:uid="{3860499F-AB85-44A8-A688-0BB6795AA1ED}"/>
    <cellStyle name="20% - Ênfase2 2 3 3 11" xfId="17377" xr:uid="{D4A27CF2-1C99-40E7-9FAD-A7B9FC30101B}"/>
    <cellStyle name="20% - Ênfase2 2 3 3 2" xfId="7083" xr:uid="{2A8FB289-6B5E-4A98-8AAB-60BA16F9B395}"/>
    <cellStyle name="20% - Ênfase2 2 3 3 2 10" xfId="18625" xr:uid="{4575FC62-816E-4D3D-85E1-F59F9F7C356F}"/>
    <cellStyle name="20% - Ênfase2 2 3 3 2 2" xfId="9070" xr:uid="{6BCFD253-7617-48E9-A3F9-429A141E8FC5}"/>
    <cellStyle name="20% - Ênfase2 2 3 3 2 2 2" xfId="31557" xr:uid="{C3207651-3630-4660-A760-84153F7DC8CA}"/>
    <cellStyle name="20% - Ênfase2 2 3 3 2 2 3" xfId="20574" xr:uid="{43E81938-AD78-46E2-9093-A0F084F6D1E5}"/>
    <cellStyle name="20% - Ênfase2 2 3 3 2 3" xfId="12465" xr:uid="{4FF9942E-27AE-424B-9D6B-46380146509B}"/>
    <cellStyle name="20% - Ênfase2 2 3 3 2 3 2" xfId="34526" xr:uid="{192F178F-9AEE-4926-9DDB-9FB4CAED2FC6}"/>
    <cellStyle name="20% - Ênfase2 2 3 3 2 3 3" xfId="23543" xr:uid="{09005608-70F0-4F49-9D22-52E7B9255330}"/>
    <cellStyle name="20% - Ênfase2 2 3 3 2 4" xfId="14911" xr:uid="{040F0155-1FEB-437A-8748-61FED0E830EF}"/>
    <cellStyle name="20% - Ênfase2 2 3 3 2 4 2" xfId="36693" xr:uid="{E580C4D6-EF69-47AE-A29E-87B46C74359D}"/>
    <cellStyle name="20% - Ênfase2 2 3 3 2 4 3" xfId="25710" xr:uid="{624AC0D1-6A15-41C0-ABCC-D65C4C985B02}"/>
    <cellStyle name="20% - Ênfase2 2 3 3 2 5" xfId="27660" xr:uid="{FC5A9423-2439-46C6-A4A7-9D96C220D0FD}"/>
    <cellStyle name="20% - Ênfase2 2 3 3 2 5 2" xfId="38643" xr:uid="{D53C48AB-3D63-44D2-811C-7A4C34F3C12D}"/>
    <cellStyle name="20% - Ênfase2 2 3 3 2 6" xfId="29608" xr:uid="{C9823820-8EC4-492D-BE16-3242F47350D8}"/>
    <cellStyle name="20% - Ênfase2 2 3 3 2 7" xfId="40591" xr:uid="{C4F65082-53D1-49AF-97C5-441C0D3D9185}"/>
    <cellStyle name="20% - Ênfase2 2 3 3 2 8" xfId="42538" xr:uid="{D17630D6-12FE-4C24-9A85-45D16EE634AC}"/>
    <cellStyle name="20% - Ênfase2 2 3 3 2 9" xfId="44498" xr:uid="{BAA7FE1C-696B-41B0-B6BF-B84DE7F44AED}"/>
    <cellStyle name="20% - Ênfase2 2 3 3 3" xfId="7822" xr:uid="{D568E441-1D99-4448-B803-F71A5702A9D3}"/>
    <cellStyle name="20% - Ênfase2 2 3 3 3 2" xfId="11328" xr:uid="{AA65E246-C9E8-4A88-97CA-9F620378E2B3}"/>
    <cellStyle name="20% - Ênfase2 2 3 3 3 2 2" xfId="33391" xr:uid="{2EB79F04-76E2-4937-A360-225DF3000DA1}"/>
    <cellStyle name="20% - Ênfase2 2 3 3 3 2 3" xfId="22408" xr:uid="{B89D9E29-DA32-4F3F-AD4F-F2A22479501E}"/>
    <cellStyle name="20% - Ênfase2 2 3 3 3 3" xfId="30309" xr:uid="{E2E4EA6F-834F-4CDF-A591-CED813DE78BE}"/>
    <cellStyle name="20% - Ênfase2 2 3 3 3 4" xfId="19326" xr:uid="{C843E7D6-5645-4B75-94E5-BAB9DC6FD3DD}"/>
    <cellStyle name="20% - Ênfase2 2 3 3 4" xfId="10336" xr:uid="{14EC5BE7-9108-43C8-BD7A-11731CD043AE}"/>
    <cellStyle name="20% - Ênfase2 2 3 3 4 2" xfId="32463" xr:uid="{689E2542-9034-4DBC-8D19-E2FC55F9EE4C}"/>
    <cellStyle name="20% - Ênfase2 2 3 3 4 3" xfId="21480" xr:uid="{3D91803E-D081-4FB4-BD89-753A264BBE51}"/>
    <cellStyle name="20% - Ênfase2 2 3 3 5" xfId="13582" xr:uid="{67A2082A-23C2-479E-959D-683077849D96}"/>
    <cellStyle name="20% - Ênfase2 2 3 3 5 2" xfId="35446" xr:uid="{A53E8EF7-B9E3-47C8-9C1A-AD4CC2134836}"/>
    <cellStyle name="20% - Ênfase2 2 3 3 5 3" xfId="24463" xr:uid="{CE7F10B3-5172-464C-8A00-D3AB8C35CF2C}"/>
    <cellStyle name="20% - Ênfase2 2 3 3 6" xfId="26413" xr:uid="{C541C1EC-5C38-4FE8-A8D9-CCD6C1EF43E2}"/>
    <cellStyle name="20% - Ênfase2 2 3 3 6 2" xfId="37396" xr:uid="{5E8AA6BD-1E52-4717-8244-B14ECAEC2195}"/>
    <cellStyle name="20% - Ênfase2 2 3 3 7" xfId="28361" xr:uid="{EC7D9048-B37D-4DDB-B99F-3CE0CF1F9C2D}"/>
    <cellStyle name="20% - Ênfase2 2 3 3 8" xfId="39344" xr:uid="{03AA9A37-33E3-4BCF-9AD0-B9BCED577052}"/>
    <cellStyle name="20% - Ênfase2 2 3 3 9" xfId="41291" xr:uid="{B3342EF7-3010-4A42-8B28-3EF05654AAB4}"/>
    <cellStyle name="20% - Ênfase2 2 3 4" xfId="4948" xr:uid="{CB482908-4508-4288-8B51-64170CD0A27C}"/>
    <cellStyle name="20% - Ênfase2 2 3 4 10" xfId="43252" xr:uid="{F52B37D7-0D90-4BAB-AD4C-C4ABF5AB0218}"/>
    <cellStyle name="20% - Ênfase2 2 3 4 11" xfId="17378" xr:uid="{7DE68DB6-F2D0-4676-AC48-BC2F39931D8B}"/>
    <cellStyle name="20% - Ênfase2 2 3 4 2" xfId="7365" xr:uid="{99767A54-9F92-4912-8290-0DC143AAAE3A}"/>
    <cellStyle name="20% - Ênfase2 2 3 4 2 10" xfId="18907" xr:uid="{DCAB7F16-09A3-450F-8B8C-F322886E49DA}"/>
    <cellStyle name="20% - Ênfase2 2 3 4 2 2" xfId="9352" xr:uid="{CF662A67-F0AB-4A9D-A536-6F639D15622D}"/>
    <cellStyle name="20% - Ênfase2 2 3 4 2 2 2" xfId="31839" xr:uid="{66E9E4C5-188E-4F89-A69D-FC6B8AB5C951}"/>
    <cellStyle name="20% - Ênfase2 2 3 4 2 2 3" xfId="20856" xr:uid="{16D1A0AF-2493-49D0-A7D4-58A5C1200AAD}"/>
    <cellStyle name="20% - Ênfase2 2 3 4 2 3" xfId="12751" xr:uid="{BC92E60F-DD5A-44F8-8A81-1A1AF1E24E4C}"/>
    <cellStyle name="20% - Ênfase2 2 3 4 2 3 2" xfId="34812" xr:uid="{7CF7CCB8-68FE-431C-87EA-89DA6274EFF3}"/>
    <cellStyle name="20% - Ênfase2 2 3 4 2 3 3" xfId="23829" xr:uid="{ADD56B1B-C2E0-4911-8859-6F517E1D0E1A}"/>
    <cellStyle name="20% - Ênfase2 2 3 4 2 4" xfId="15193" xr:uid="{0C453F29-B473-4F54-83D4-411F1C1A8D00}"/>
    <cellStyle name="20% - Ênfase2 2 3 4 2 4 2" xfId="36975" xr:uid="{090FC2D9-6F5F-439B-8398-CDC13210564F}"/>
    <cellStyle name="20% - Ênfase2 2 3 4 2 4 3" xfId="25992" xr:uid="{3F6AEBDC-9E3C-40BA-AC3F-25F474B24081}"/>
    <cellStyle name="20% - Ênfase2 2 3 4 2 5" xfId="27942" xr:uid="{F56DAA16-54CC-4CF3-B91E-F66198D0396D}"/>
    <cellStyle name="20% - Ênfase2 2 3 4 2 5 2" xfId="38925" xr:uid="{EEA7E223-42D9-46C7-B643-2EC5FD6BCFA6}"/>
    <cellStyle name="20% - Ênfase2 2 3 4 2 6" xfId="29890" xr:uid="{E3137B42-2057-43D5-B029-CCA489720DB5}"/>
    <cellStyle name="20% - Ênfase2 2 3 4 2 7" xfId="40873" xr:uid="{9E173409-FAB7-4B11-9D53-80698D515088}"/>
    <cellStyle name="20% - Ênfase2 2 3 4 2 8" xfId="42820" xr:uid="{13A9B023-B681-4271-B6CB-200A0D0C547D}"/>
    <cellStyle name="20% - Ênfase2 2 3 4 2 9" xfId="44780" xr:uid="{21EB50B1-37FA-46E4-BAA8-54637B055182}"/>
    <cellStyle name="20% - Ênfase2 2 3 4 3" xfId="7823" xr:uid="{59750DF1-A2FA-40C1-8CCB-B6C23E2077B3}"/>
    <cellStyle name="20% - Ênfase2 2 3 4 3 2" xfId="11614" xr:uid="{56E438AF-169C-41B9-B268-880738A8489D}"/>
    <cellStyle name="20% - Ênfase2 2 3 4 3 2 2" xfId="33677" xr:uid="{39537341-2A57-4A3E-87A8-46E27399B4A6}"/>
    <cellStyle name="20% - Ênfase2 2 3 4 3 2 3" xfId="22694" xr:uid="{817CF4C4-F66B-4D7B-A290-42ACA303D3BC}"/>
    <cellStyle name="20% - Ênfase2 2 3 4 3 3" xfId="30310" xr:uid="{15FC7CCD-2EBD-492A-8A4F-7003CCC4C987}"/>
    <cellStyle name="20% - Ênfase2 2 3 4 3 4" xfId="19327" xr:uid="{E3266556-BABC-4874-8360-C1793D13EFDC}"/>
    <cellStyle name="20% - Ênfase2 2 3 4 4" xfId="10618" xr:uid="{7BEC1929-1C6D-4EE2-9E88-114EA1464623}"/>
    <cellStyle name="20% - Ênfase2 2 3 4 4 2" xfId="32745" xr:uid="{726A9D2D-696F-4338-A102-238C310E54B7}"/>
    <cellStyle name="20% - Ênfase2 2 3 4 4 3" xfId="21762" xr:uid="{46A2CBFC-2B0F-4A32-B979-27216E1AE412}"/>
    <cellStyle name="20% - Ênfase2 2 3 4 5" xfId="13583" xr:uid="{AAAD945A-8C18-46F0-9696-2DA3631EE182}"/>
    <cellStyle name="20% - Ênfase2 2 3 4 5 2" xfId="35447" xr:uid="{D5C70E18-6EA7-431B-9063-9721CE08E262}"/>
    <cellStyle name="20% - Ênfase2 2 3 4 5 3" xfId="24464" xr:uid="{9C9D87FB-0A8E-4993-ADA5-246E6D4221E2}"/>
    <cellStyle name="20% - Ênfase2 2 3 4 6" xfId="26414" xr:uid="{78A16823-4199-4DE1-BD13-1B59E2D93CC8}"/>
    <cellStyle name="20% - Ênfase2 2 3 4 6 2" xfId="37397" xr:uid="{3A425F54-BD3C-4880-8B24-D61A8C9420D3}"/>
    <cellStyle name="20% - Ênfase2 2 3 4 7" xfId="28362" xr:uid="{3D6B4536-B2F4-4EC3-9517-C53FFB8CC607}"/>
    <cellStyle name="20% - Ênfase2 2 3 4 8" xfId="39345" xr:uid="{5E26B5CE-25FD-4549-85C8-184CCE947485}"/>
    <cellStyle name="20% - Ênfase2 2 3 4 9" xfId="41292" xr:uid="{03078649-D936-49C0-B419-0D6D414EA199}"/>
    <cellStyle name="20% - Ênfase2 2 3 5" xfId="6798" xr:uid="{E32A40BC-A483-46B6-8FBD-58DA0708FA93}"/>
    <cellStyle name="20% - Ênfase2 2 3 5 10" xfId="18343" xr:uid="{E5645151-9C90-430A-A874-B86AA2CC0FEB}"/>
    <cellStyle name="20% - Ênfase2 2 3 5 2" xfId="8788" xr:uid="{30A5BAD2-024F-4A37-A879-05F9A0E9EEAA}"/>
    <cellStyle name="20% - Ênfase2 2 3 5 2 2" xfId="13232" xr:uid="{70C94005-FCAC-498F-A66D-0E82663AE38A}"/>
    <cellStyle name="20% - Ênfase2 2 3 5 2 2 2" xfId="35241" xr:uid="{B4E53168-E56F-4570-8E29-AFF2A8AD329E}"/>
    <cellStyle name="20% - Ênfase2 2 3 5 2 2 3" xfId="24258" xr:uid="{2C3865C0-0991-4315-8834-0F85386F04F0}"/>
    <cellStyle name="20% - Ênfase2 2 3 5 2 3" xfId="31275" xr:uid="{2DD73C66-AAFE-4E26-A57A-867B191E18A0}"/>
    <cellStyle name="20% - Ênfase2 2 3 5 2 4" xfId="20292" xr:uid="{2D003A7B-83E2-4BD5-B0BD-4B29D5490F75}"/>
    <cellStyle name="20% - Ênfase2 2 3 5 3" xfId="12045" xr:uid="{8BD27CEE-639C-459B-922F-028A155ECB75}"/>
    <cellStyle name="20% - Ênfase2 2 3 5 3 2" xfId="34106" xr:uid="{C8D34A12-1E8C-4828-9655-AE67128BF182}"/>
    <cellStyle name="20% - Ênfase2 2 3 5 3 3" xfId="23123" xr:uid="{2F708EB7-1A6B-48D7-9B8C-BBC58C4706CA}"/>
    <cellStyle name="20% - Ênfase2 2 3 5 4" xfId="14629" xr:uid="{E7DDCA21-317C-4A49-87D5-95A0F530FEE3}"/>
    <cellStyle name="20% - Ênfase2 2 3 5 4 2" xfId="36411" xr:uid="{6EB2BC63-BFF6-4AFE-BF46-21C9D878D172}"/>
    <cellStyle name="20% - Ênfase2 2 3 5 4 3" xfId="25428" xr:uid="{CBB2BF4A-7979-4D52-AE94-0352E1222B24}"/>
    <cellStyle name="20% - Ênfase2 2 3 5 5" xfId="27378" xr:uid="{1CAF4AB9-760E-4D36-9BB6-A43D93BFE34D}"/>
    <cellStyle name="20% - Ênfase2 2 3 5 5 2" xfId="38361" xr:uid="{582861FE-296E-4F91-B37C-04D1AD6BDFC1}"/>
    <cellStyle name="20% - Ênfase2 2 3 5 6" xfId="29326" xr:uid="{C2F47C21-F143-4F11-89F1-1630C358611E}"/>
    <cellStyle name="20% - Ênfase2 2 3 5 7" xfId="40309" xr:uid="{0E0BC964-9234-4305-9784-08A9F9AE6948}"/>
    <cellStyle name="20% - Ênfase2 2 3 5 8" xfId="42256" xr:uid="{312869A0-A73E-4ADF-BBD8-A0690534E54E}"/>
    <cellStyle name="20% - Ênfase2 2 3 5 9" xfId="44216" xr:uid="{70084255-17B6-47EC-BF09-E5CD8E5DAF31}"/>
    <cellStyle name="20% - Ênfase2 2 3 6" xfId="7818" xr:uid="{BEA64F22-FC1E-49D5-A9CB-07AAB486A186}"/>
    <cellStyle name="20% - Ênfase2 2 3 6 2" xfId="12169" xr:uid="{423D47CA-44BF-4D70-ADBD-8F2CAE7E2270}"/>
    <cellStyle name="20% - Ênfase2 2 3 6 2 2" xfId="34230" xr:uid="{1F2D80A6-36C3-4A54-9B2D-55A112FE2836}"/>
    <cellStyle name="20% - Ênfase2 2 3 6 2 3" xfId="23247" xr:uid="{B65A4B08-CB03-48F9-B171-C632D19AFA64}"/>
    <cellStyle name="20% - Ênfase2 2 3 6 3" xfId="30305" xr:uid="{FFF25859-1911-429F-895C-4E8D1D858B19}"/>
    <cellStyle name="20% - Ênfase2 2 3 6 4" xfId="19322" xr:uid="{24211DB7-FE78-4999-AC56-D0D32B1E191A}"/>
    <cellStyle name="20% - Ênfase2 2 3 7" xfId="11031" xr:uid="{0E5B5715-0752-4C2A-A907-32E4F255525D}"/>
    <cellStyle name="20% - Ênfase2 2 3 7 2" xfId="33095" xr:uid="{3342EB90-A177-4BC3-A5AF-A00CD73972F2}"/>
    <cellStyle name="20% - Ênfase2 2 3 7 3" xfId="22112" xr:uid="{7640C482-207E-4327-A048-02BB49D91B23}"/>
    <cellStyle name="20% - Ênfase2 2 3 8" xfId="9994" xr:uid="{B4AE93E6-F047-422E-96F2-2DD6C0FAE63D}"/>
    <cellStyle name="20% - Ênfase2 2 3 8 2" xfId="32181" xr:uid="{E2F05645-A54A-47DF-BB05-82730F7EB004}"/>
    <cellStyle name="20% - Ênfase2 2 3 8 3" xfId="21198" xr:uid="{2592757A-565D-49C8-B6CC-FB2769908ED3}"/>
    <cellStyle name="20% - Ênfase2 2 3 9" xfId="13578" xr:uid="{5AFC63E3-ED2B-4D7D-8A8D-19B6B2552377}"/>
    <cellStyle name="20% - Ênfase2 2 3 9 2" xfId="35442" xr:uid="{DC07EA1B-A12B-460A-B378-C9D0AAC644EF}"/>
    <cellStyle name="20% - Ênfase2 2 3 9 3" xfId="24459" xr:uid="{0D1AC35A-6257-4922-9FE0-E70F42B17D4A}"/>
    <cellStyle name="20% - Ênfase2 2 4" xfId="4949" xr:uid="{F420A007-9F5A-4076-9F84-FF4BB2D4A809}"/>
    <cellStyle name="20% - Ênfase2 2 5" xfId="4950" xr:uid="{40EDA9E0-6FAC-4631-A355-E36398C15E62}"/>
    <cellStyle name="20% - Ênfase2 2 5 10" xfId="39346" xr:uid="{1A4B244B-B306-4AD9-AAB5-7EDF90BED6A2}"/>
    <cellStyle name="20% - Ênfase2 2 5 11" xfId="41293" xr:uid="{88FC6D60-1435-4352-A2B4-997AE896504D}"/>
    <cellStyle name="20% - Ênfase2 2 5 12" xfId="43253" xr:uid="{6650883B-83B4-41B4-887A-834EC49A3E1C}"/>
    <cellStyle name="20% - Ênfase2 2 5 13" xfId="17379" xr:uid="{94FEFD94-5B4A-4D16-B62F-179D385A6655}"/>
    <cellStyle name="20% - Ênfase2 2 5 2" xfId="4951" xr:uid="{38D3B353-DFD2-4F8F-A2F4-5FE0AC3474D9}"/>
    <cellStyle name="20% - Ênfase2 2 5 2 10" xfId="43254" xr:uid="{02FBDD59-3C19-4838-914F-645C99738EC4}"/>
    <cellStyle name="20% - Ênfase2 2 5 2 11" xfId="17380" xr:uid="{24FC845F-A3F2-49A0-8456-381C9B0E40EB}"/>
    <cellStyle name="20% - Ênfase2 2 5 2 2" xfId="7139" xr:uid="{B37B8B49-2A48-4CD6-AC23-07EA42259CFD}"/>
    <cellStyle name="20% - Ênfase2 2 5 2 2 10" xfId="18681" xr:uid="{6157775E-C012-4FE6-B1EE-1EC49D6AC346}"/>
    <cellStyle name="20% - Ênfase2 2 5 2 2 2" xfId="9126" xr:uid="{8D43AEBD-7188-4F85-B2BC-271BC49ABFF3}"/>
    <cellStyle name="20% - Ênfase2 2 5 2 2 2 2" xfId="31613" xr:uid="{A9557E0C-29D5-410E-8D5F-6C5F072103F0}"/>
    <cellStyle name="20% - Ênfase2 2 5 2 2 2 3" xfId="20630" xr:uid="{D5778AD0-F495-4FA1-944E-35018A2C51B3}"/>
    <cellStyle name="20% - Ênfase2 2 5 2 2 3" xfId="12521" xr:uid="{7BEFCB07-1E4C-4131-B709-8DE1AEB31FDB}"/>
    <cellStyle name="20% - Ênfase2 2 5 2 2 3 2" xfId="34582" xr:uid="{843582E5-ED4C-416B-BE01-081EF8DEE55A}"/>
    <cellStyle name="20% - Ênfase2 2 5 2 2 3 3" xfId="23599" xr:uid="{901D2189-BAAD-41FA-BC47-8D67593972D0}"/>
    <cellStyle name="20% - Ênfase2 2 5 2 2 4" xfId="14967" xr:uid="{551DF0B0-10C7-409E-B2E4-2AC46F0D1C78}"/>
    <cellStyle name="20% - Ênfase2 2 5 2 2 4 2" xfId="36749" xr:uid="{634807F7-97EA-4E48-A2A7-4DC18FB9DF3C}"/>
    <cellStyle name="20% - Ênfase2 2 5 2 2 4 3" xfId="25766" xr:uid="{179AB9EC-63A8-4946-B1E7-875E4D62B528}"/>
    <cellStyle name="20% - Ênfase2 2 5 2 2 5" xfId="27716" xr:uid="{D5C4BA74-DC04-47BF-B68F-82B7382F0330}"/>
    <cellStyle name="20% - Ênfase2 2 5 2 2 5 2" xfId="38699" xr:uid="{80C09353-6211-48E9-85F7-D0279BB786D5}"/>
    <cellStyle name="20% - Ênfase2 2 5 2 2 6" xfId="29664" xr:uid="{CCB78676-3C68-4E35-A929-679BD436F28A}"/>
    <cellStyle name="20% - Ênfase2 2 5 2 2 7" xfId="40647" xr:uid="{BD3E9B7C-2695-45B3-BBF4-1697880C9F89}"/>
    <cellStyle name="20% - Ênfase2 2 5 2 2 8" xfId="42594" xr:uid="{044E1E53-371D-4ABF-BBE9-E398E637844F}"/>
    <cellStyle name="20% - Ênfase2 2 5 2 2 9" xfId="44554" xr:uid="{DEE62BFD-A684-4565-BB77-FE53375A7786}"/>
    <cellStyle name="20% - Ênfase2 2 5 2 3" xfId="7825" xr:uid="{8AE1710C-2D9A-4268-9F3F-19F8BACAD1B3}"/>
    <cellStyle name="20% - Ênfase2 2 5 2 3 2" xfId="11384" xr:uid="{2FB615C7-990C-48D1-B887-6160FD57684A}"/>
    <cellStyle name="20% - Ênfase2 2 5 2 3 2 2" xfId="33447" xr:uid="{346D2B84-3659-481B-B269-DC055E6611F9}"/>
    <cellStyle name="20% - Ênfase2 2 5 2 3 2 3" xfId="22464" xr:uid="{9397B380-9331-4352-A51E-DCFD09957C1E}"/>
    <cellStyle name="20% - Ênfase2 2 5 2 3 3" xfId="30312" xr:uid="{D131502D-97DC-4F50-87D2-ADAB1565F860}"/>
    <cellStyle name="20% - Ênfase2 2 5 2 3 4" xfId="19329" xr:uid="{1E5158F8-F2D1-4814-9597-BD76167CF5B8}"/>
    <cellStyle name="20% - Ênfase2 2 5 2 4" xfId="10392" xr:uid="{4BDB97A8-3DA4-402E-9452-2E3009170EAB}"/>
    <cellStyle name="20% - Ênfase2 2 5 2 4 2" xfId="32519" xr:uid="{8DC00D91-531A-46C0-A322-09502803B9A7}"/>
    <cellStyle name="20% - Ênfase2 2 5 2 4 3" xfId="21536" xr:uid="{FBBC7685-299E-4A58-965E-1D6DC498E15F}"/>
    <cellStyle name="20% - Ênfase2 2 5 2 5" xfId="13585" xr:uid="{7CD6A513-3204-4EB9-AA23-61BC942E3D34}"/>
    <cellStyle name="20% - Ênfase2 2 5 2 5 2" xfId="35449" xr:uid="{3D283DBA-91EE-4713-96F2-80E43A5BB54D}"/>
    <cellStyle name="20% - Ênfase2 2 5 2 5 3" xfId="24466" xr:uid="{98A003BE-70F5-408E-9D75-B2BC57A90295}"/>
    <cellStyle name="20% - Ênfase2 2 5 2 6" xfId="26416" xr:uid="{119E5515-3442-4401-A9AD-31036F016499}"/>
    <cellStyle name="20% - Ênfase2 2 5 2 6 2" xfId="37399" xr:uid="{4CD566E1-F23C-47F7-826A-DEB811DE76CE}"/>
    <cellStyle name="20% - Ênfase2 2 5 2 7" xfId="28364" xr:uid="{781C6A4D-03DA-456F-BE03-1685F10C7DA0}"/>
    <cellStyle name="20% - Ênfase2 2 5 2 8" xfId="39347" xr:uid="{B53E04A8-22D3-4136-8AE2-FA355FEB633F}"/>
    <cellStyle name="20% - Ênfase2 2 5 2 9" xfId="41294" xr:uid="{F822D379-D17E-4232-97EE-159978759AD5}"/>
    <cellStyle name="20% - Ênfase2 2 5 3" xfId="4952" xr:uid="{5C3920CE-5192-41D1-ACDA-3D5D8AB65BA1}"/>
    <cellStyle name="20% - Ênfase2 2 5 3 10" xfId="43255" xr:uid="{D82877DE-968A-470C-8CAC-8618B9107E55}"/>
    <cellStyle name="20% - Ênfase2 2 5 3 11" xfId="17381" xr:uid="{2F4F09E3-B652-4909-A849-B90E1938D705}"/>
    <cellStyle name="20% - Ênfase2 2 5 3 2" xfId="7421" xr:uid="{6238EB13-FF43-4A93-8435-481855958D12}"/>
    <cellStyle name="20% - Ênfase2 2 5 3 2 10" xfId="18963" xr:uid="{D3FFB958-91AF-4677-94EC-04769E0C9D10}"/>
    <cellStyle name="20% - Ênfase2 2 5 3 2 2" xfId="9408" xr:uid="{08122345-001B-4903-B332-4EF20061B4FE}"/>
    <cellStyle name="20% - Ênfase2 2 5 3 2 2 2" xfId="31895" xr:uid="{BD46BD3F-CEB8-446A-89D4-512076EF6242}"/>
    <cellStyle name="20% - Ênfase2 2 5 3 2 2 3" xfId="20912" xr:uid="{6066E1D3-FA57-4B8B-8D57-F75E62DCB59F}"/>
    <cellStyle name="20% - Ênfase2 2 5 3 2 3" xfId="12807" xr:uid="{46D79C1F-7DB5-44EE-9099-115E6F37133F}"/>
    <cellStyle name="20% - Ênfase2 2 5 3 2 3 2" xfId="34868" xr:uid="{42C785FA-528C-4FB7-9F5F-531F0BE8C302}"/>
    <cellStyle name="20% - Ênfase2 2 5 3 2 3 3" xfId="23885" xr:uid="{7B5B0095-8161-420D-93B9-1CDFF9B99040}"/>
    <cellStyle name="20% - Ênfase2 2 5 3 2 4" xfId="15249" xr:uid="{8F229B23-A647-4C2A-8ABE-CBEB97311532}"/>
    <cellStyle name="20% - Ênfase2 2 5 3 2 4 2" xfId="37031" xr:uid="{7F9535DA-0D67-4D1E-A65A-C550BFB1A02F}"/>
    <cellStyle name="20% - Ênfase2 2 5 3 2 4 3" xfId="26048" xr:uid="{FB20A681-8857-4B68-8B68-990548E0E46E}"/>
    <cellStyle name="20% - Ênfase2 2 5 3 2 5" xfId="27998" xr:uid="{68C02B74-F3B4-40DA-8FAD-E7B2BDB05075}"/>
    <cellStyle name="20% - Ênfase2 2 5 3 2 5 2" xfId="38981" xr:uid="{F3381B4F-3BD5-4C5C-9036-A5680065B579}"/>
    <cellStyle name="20% - Ênfase2 2 5 3 2 6" xfId="29946" xr:uid="{2CA87CFC-1791-45C1-A8D4-F2D525425C90}"/>
    <cellStyle name="20% - Ênfase2 2 5 3 2 7" xfId="40929" xr:uid="{7EB67455-3CD0-4EFD-BE20-87AE000777C5}"/>
    <cellStyle name="20% - Ênfase2 2 5 3 2 8" xfId="42876" xr:uid="{93196931-3FC9-436C-8F7E-ED84738552CC}"/>
    <cellStyle name="20% - Ênfase2 2 5 3 2 9" xfId="44836" xr:uid="{35DAA4EA-A4BD-40DE-8B8C-C6D0591EE22B}"/>
    <cellStyle name="20% - Ênfase2 2 5 3 3" xfId="7826" xr:uid="{EAF3F591-0FD8-4772-983F-FDF2A002B81D}"/>
    <cellStyle name="20% - Ênfase2 2 5 3 3 2" xfId="11670" xr:uid="{34DC6229-E954-4F78-83B7-EA15614E7BD3}"/>
    <cellStyle name="20% - Ênfase2 2 5 3 3 2 2" xfId="33733" xr:uid="{1C919224-3BD6-41F2-9D18-25E5E781E5E2}"/>
    <cellStyle name="20% - Ênfase2 2 5 3 3 2 3" xfId="22750" xr:uid="{65DFE75D-1064-4AC5-8D8E-9AD5552C491C}"/>
    <cellStyle name="20% - Ênfase2 2 5 3 3 3" xfId="30313" xr:uid="{366B4E3F-77BE-411B-AB77-0FE1A2EAA82F}"/>
    <cellStyle name="20% - Ênfase2 2 5 3 3 4" xfId="19330" xr:uid="{4D80F8AE-ECA0-49BE-A8C7-682CF892C5BE}"/>
    <cellStyle name="20% - Ênfase2 2 5 3 4" xfId="10674" xr:uid="{D72D6B6B-6696-48C5-86F0-400E3C314AD6}"/>
    <cellStyle name="20% - Ênfase2 2 5 3 4 2" xfId="32801" xr:uid="{6EDA928B-5015-44E8-A2C3-4410CEDDF9C4}"/>
    <cellStyle name="20% - Ênfase2 2 5 3 4 3" xfId="21818" xr:uid="{143BAB12-AD7D-4593-AE2D-771B268E3405}"/>
    <cellStyle name="20% - Ênfase2 2 5 3 5" xfId="13586" xr:uid="{0C546A07-AE34-40FB-8B97-993F34E706E6}"/>
    <cellStyle name="20% - Ênfase2 2 5 3 5 2" xfId="35450" xr:uid="{8E07FE84-84D5-4793-A28A-25E0EDCCDE9E}"/>
    <cellStyle name="20% - Ênfase2 2 5 3 5 3" xfId="24467" xr:uid="{24B8A2C9-5B5B-4ADE-9F05-5227CCA09A52}"/>
    <cellStyle name="20% - Ênfase2 2 5 3 6" xfId="26417" xr:uid="{5CA958D4-C822-49AB-9629-93FE79135E4A}"/>
    <cellStyle name="20% - Ênfase2 2 5 3 6 2" xfId="37400" xr:uid="{73985A33-5515-46E9-847E-3BA01A38B8A1}"/>
    <cellStyle name="20% - Ênfase2 2 5 3 7" xfId="28365" xr:uid="{3F7AC721-294B-48B3-8A3F-B864F735C747}"/>
    <cellStyle name="20% - Ênfase2 2 5 3 8" xfId="39348" xr:uid="{2E8F6E81-59A5-4CEB-9321-0F01BE893A16}"/>
    <cellStyle name="20% - Ênfase2 2 5 3 9" xfId="41295" xr:uid="{3BC134C1-27A3-4746-B818-05BEABB3E208}"/>
    <cellStyle name="20% - Ênfase2 2 5 4" xfId="6854" xr:uid="{03AF1C62-17DB-4C07-B14C-11E49507B91B}"/>
    <cellStyle name="20% - Ênfase2 2 5 4 10" xfId="18399" xr:uid="{1A13FF64-8763-4A8B-BED3-0D14658548AA}"/>
    <cellStyle name="20% - Ênfase2 2 5 4 2" xfId="8844" xr:uid="{9914BA8E-A960-4C0C-AB61-285A3E362F49}"/>
    <cellStyle name="20% - Ênfase2 2 5 4 2 2" xfId="31331" xr:uid="{6EDA4543-8027-48B1-881F-FA40DFF53F6F}"/>
    <cellStyle name="20% - Ênfase2 2 5 4 2 3" xfId="20348" xr:uid="{BB0A64DE-C92F-4B27-81E2-589D1214594A}"/>
    <cellStyle name="20% - Ênfase2 2 5 4 3" xfId="12225" xr:uid="{32BA0ED2-FE53-4054-AEFE-2BF5E68C943B}"/>
    <cellStyle name="20% - Ênfase2 2 5 4 3 2" xfId="34286" xr:uid="{5D953E4C-7B7B-4A29-8F09-BB1F6F806FE5}"/>
    <cellStyle name="20% - Ênfase2 2 5 4 3 3" xfId="23303" xr:uid="{994AF844-73E1-46FC-A624-A0377E3E9A03}"/>
    <cellStyle name="20% - Ênfase2 2 5 4 4" xfId="14685" xr:uid="{10912C02-FD84-4A2D-B3D6-53CC7231CA9C}"/>
    <cellStyle name="20% - Ênfase2 2 5 4 4 2" xfId="36467" xr:uid="{E504E8F7-8FEF-4F84-A251-D6FE7847820C}"/>
    <cellStyle name="20% - Ênfase2 2 5 4 4 3" xfId="25484" xr:uid="{1026A3C0-4BB4-402E-BDDA-986AB0C59F46}"/>
    <cellStyle name="20% - Ênfase2 2 5 4 5" xfId="27434" xr:uid="{A128E444-B0A8-46C2-B12F-EEE87A5291AF}"/>
    <cellStyle name="20% - Ênfase2 2 5 4 5 2" xfId="38417" xr:uid="{3C6174F6-76D7-4400-881D-C4E403A9A6BA}"/>
    <cellStyle name="20% - Ênfase2 2 5 4 6" xfId="29382" xr:uid="{B5C8F450-9798-4C5B-91DC-B6FD2461EC32}"/>
    <cellStyle name="20% - Ênfase2 2 5 4 7" xfId="40365" xr:uid="{325EF936-3BC1-4C3C-87D0-3790FE62D406}"/>
    <cellStyle name="20% - Ênfase2 2 5 4 8" xfId="42312" xr:uid="{6F172F19-917B-430E-A757-9319D7447775}"/>
    <cellStyle name="20% - Ênfase2 2 5 4 9" xfId="44272" xr:uid="{BAB3EDAC-772A-41F2-85D0-343E7B67195D}"/>
    <cellStyle name="20% - Ênfase2 2 5 5" xfId="7824" xr:uid="{59258AD6-3511-49BA-828D-6A432053D015}"/>
    <cellStyle name="20% - Ênfase2 2 5 5 2" xfId="11087" xr:uid="{8504A59D-4AF4-4B06-B5D5-CD5398CFBB03}"/>
    <cellStyle name="20% - Ênfase2 2 5 5 2 2" xfId="33151" xr:uid="{94A6A842-723F-47FE-865D-CE6359C6EDE5}"/>
    <cellStyle name="20% - Ênfase2 2 5 5 2 3" xfId="22168" xr:uid="{DC5F493F-AEEB-44D0-B249-4817E04805E6}"/>
    <cellStyle name="20% - Ênfase2 2 5 5 3" xfId="30311" xr:uid="{64869437-52B7-444C-A11A-3053B581653C}"/>
    <cellStyle name="20% - Ênfase2 2 5 5 4" xfId="19328" xr:uid="{C64001B3-CB8B-43E0-9430-D3F3618E2DE3}"/>
    <cellStyle name="20% - Ênfase2 2 5 6" xfId="10050" xr:uid="{C31C773D-0EE6-47FA-8E12-8D629947FC09}"/>
    <cellStyle name="20% - Ênfase2 2 5 6 2" xfId="32237" xr:uid="{BA47F16E-F0AE-4D25-B15B-707D024263BD}"/>
    <cellStyle name="20% - Ênfase2 2 5 6 3" xfId="21254" xr:uid="{04439B4C-BEF7-4A3D-9C05-D1AD1F373461}"/>
    <cellStyle name="20% - Ênfase2 2 5 7" xfId="13584" xr:uid="{94F2DCE7-DC7C-4E19-BF43-361EEDCCB28D}"/>
    <cellStyle name="20% - Ênfase2 2 5 7 2" xfId="35448" xr:uid="{457B6720-CDBA-4AAC-A166-8D3FD6F238C5}"/>
    <cellStyle name="20% - Ênfase2 2 5 7 3" xfId="24465" xr:uid="{DF5CF903-1014-4A93-981A-ECD61D7EBC8E}"/>
    <cellStyle name="20% - Ênfase2 2 5 8" xfId="26415" xr:uid="{9FC58649-A886-4538-8094-51F18E5828D1}"/>
    <cellStyle name="20% - Ênfase2 2 5 8 2" xfId="37398" xr:uid="{34C7E790-8C4B-4E5E-B932-07EC0910AA78}"/>
    <cellStyle name="20% - Ênfase2 2 5 9" xfId="28363" xr:uid="{875E15B4-D353-4EF0-AC5E-2F3270DE3CD1}"/>
    <cellStyle name="20% - Ênfase2 2 6" xfId="11921" xr:uid="{B016D28A-E775-4EF5-BF17-19770C33E357}"/>
    <cellStyle name="20% - Ênfase2 2 6 2" xfId="13107" xr:uid="{69415797-C3B4-469A-B6B4-5505746969BE}"/>
    <cellStyle name="20% - Ênfase2 2 6 2 2" xfId="35117" xr:uid="{4A3A5798-3073-4E83-92B2-AA523027F105}"/>
    <cellStyle name="20% - Ênfase2 2 6 2 3" xfId="24134" xr:uid="{56C74509-DAFF-41D9-A9F1-B79B2D029FA6}"/>
    <cellStyle name="20% - Ênfase2 2 6 3" xfId="33982" xr:uid="{4815B11C-E2B9-491A-A6DE-52ADFB4A149F}"/>
    <cellStyle name="20% - Ênfase2 2 6 4" xfId="22999" xr:uid="{55E14440-4CF3-452D-B1E2-CB02177F487E}"/>
    <cellStyle name="20% - Ênfase2 3" xfId="4953" xr:uid="{1CF4DFE7-2136-4A3C-AE67-917F1095A315}"/>
    <cellStyle name="20% - Ênfase2 3 10" xfId="10989" xr:uid="{A92B6ADE-9E7A-4ACE-81DF-E75D3929BD1F}"/>
    <cellStyle name="20% - Ênfase2 3 10 2" xfId="33053" xr:uid="{FF5951B0-C0A4-41E2-902E-36D91486390D}"/>
    <cellStyle name="20% - Ênfase2 3 10 3" xfId="22070" xr:uid="{702FDEC3-0219-42FD-B8CE-A2A758205763}"/>
    <cellStyle name="20% - Ênfase2 3 11" xfId="9952" xr:uid="{EF92A18B-B488-4940-9892-BE909325DE40}"/>
    <cellStyle name="20% - Ênfase2 3 11 2" xfId="32139" xr:uid="{FB2F8190-9383-4111-B25A-43A9D48195AA}"/>
    <cellStyle name="20% - Ênfase2 3 11 3" xfId="21156" xr:uid="{5517BA07-F84F-4CCC-9CC4-A21927436E1D}"/>
    <cellStyle name="20% - Ênfase2 3 12" xfId="13587" xr:uid="{8451A5A5-9EDE-410D-BFEB-D4AB72F1EAEF}"/>
    <cellStyle name="20% - Ênfase2 3 12 2" xfId="35451" xr:uid="{929000D6-1F3A-4202-B1D9-63E787BCAF36}"/>
    <cellStyle name="20% - Ênfase2 3 12 3" xfId="24468" xr:uid="{06E83586-B205-48CC-B201-7FCEF1D072BC}"/>
    <cellStyle name="20% - Ênfase2 3 13" xfId="26418" xr:uid="{98FF3817-DC81-4D48-BA8A-A09F0F8F7A8A}"/>
    <cellStyle name="20% - Ênfase2 3 13 2" xfId="37401" xr:uid="{331AA2B8-B86B-449D-BDB2-ECE2FCD2D576}"/>
    <cellStyle name="20% - Ênfase2 3 14" xfId="28366" xr:uid="{37B40661-82B8-4234-996D-A5F978B66888}"/>
    <cellStyle name="20% - Ênfase2 3 15" xfId="39349" xr:uid="{817F81F6-0950-47AD-83EC-7A038778AC82}"/>
    <cellStyle name="20% - Ênfase2 3 16" xfId="41296" xr:uid="{E0150E17-5024-41A1-8366-952C298375BB}"/>
    <cellStyle name="20% - Ênfase2 3 17" xfId="43256" xr:uid="{4A56C899-8B8E-4452-902D-B8B73806A9E9}"/>
    <cellStyle name="20% - Ênfase2 3 18" xfId="17382" xr:uid="{9B2FC4E0-72A0-4DFD-8AEA-6F5A6097A06E}"/>
    <cellStyle name="20% - Ênfase2 3 2" xfId="4954" xr:uid="{6BC7152B-E024-4273-A1F1-4EDFC2541503}"/>
    <cellStyle name="20% - Ênfase2 3 2 10" xfId="26419" xr:uid="{7F337D3E-E1A3-4473-A0A5-B05B47B2290F}"/>
    <cellStyle name="20% - Ênfase2 3 2 10 2" xfId="37402" xr:uid="{7E6C911D-22A9-4974-AD77-E3B19CE0F98C}"/>
    <cellStyle name="20% - Ênfase2 3 2 11" xfId="28367" xr:uid="{12AF4602-B919-4060-BAAE-0537E7478977}"/>
    <cellStyle name="20% - Ênfase2 3 2 12" xfId="39350" xr:uid="{16057CBF-B3C9-4550-9D39-B9F784714BD2}"/>
    <cellStyle name="20% - Ênfase2 3 2 13" xfId="41297" xr:uid="{6EB6E3C1-3A44-4ABF-8F9A-70042EA03EE7}"/>
    <cellStyle name="20% - Ênfase2 3 2 14" xfId="43257" xr:uid="{11E51393-3E26-4307-A15D-E28462FEF02B}"/>
    <cellStyle name="20% - Ênfase2 3 2 15" xfId="17383" xr:uid="{8A977AFD-73F3-4A2D-BF9C-E246B01AFC15}"/>
    <cellStyle name="20% - Ênfase2 3 2 2" xfId="4955" xr:uid="{E2B04AE1-D8FE-44D2-9235-EB33E22694D0}"/>
    <cellStyle name="20% - Ênfase2 3 2 2 10" xfId="39351" xr:uid="{6671C0EB-BB25-4E32-A188-61D060AAF349}"/>
    <cellStyle name="20% - Ênfase2 3 2 2 11" xfId="41298" xr:uid="{F925E294-28BC-42E7-8344-F201395633CD}"/>
    <cellStyle name="20% - Ênfase2 3 2 2 12" xfId="43258" xr:uid="{50B2F402-2067-4C82-BF87-1BD789186AD6}"/>
    <cellStyle name="20% - Ênfase2 3 2 2 13" xfId="17384" xr:uid="{95728D8F-C0CA-4AC5-824A-BBE14122B65B}"/>
    <cellStyle name="20% - Ênfase2 3 2 2 2" xfId="4956" xr:uid="{89886F5F-D290-4A92-A306-C7F0296017E9}"/>
    <cellStyle name="20% - Ênfase2 3 2 2 2 10" xfId="43259" xr:uid="{B1105CAB-FDAF-44AF-94DB-9922DDD83963}"/>
    <cellStyle name="20% - Ênfase2 3 2 2 2 11" xfId="17385" xr:uid="{89C402A3-72D9-411A-831C-027A0CFB57E6}"/>
    <cellStyle name="20% - Ênfase2 3 2 2 2 2" xfId="7266" xr:uid="{CD064FF1-F8C7-4F36-AE7D-DEB99CE4CA28}"/>
    <cellStyle name="20% - Ênfase2 3 2 2 2 2 10" xfId="18808" xr:uid="{A8E8740C-FDEA-4CE4-BE7A-3F13004FE094}"/>
    <cellStyle name="20% - Ênfase2 3 2 2 2 2 2" xfId="9253" xr:uid="{332D1CC8-12E5-4457-A306-7ADA8CC33629}"/>
    <cellStyle name="20% - Ênfase2 3 2 2 2 2 2 2" xfId="31740" xr:uid="{B95B1F6B-5887-49B9-8B69-1B0617A33A35}"/>
    <cellStyle name="20% - Ênfase2 3 2 2 2 2 2 3" xfId="20757" xr:uid="{054E2243-07FA-4A31-8F64-F467C5BF2E81}"/>
    <cellStyle name="20% - Ênfase2 3 2 2 2 2 3" xfId="12652" xr:uid="{05E93B00-7AB4-4E34-834F-3C229457ECA7}"/>
    <cellStyle name="20% - Ênfase2 3 2 2 2 2 3 2" xfId="34713" xr:uid="{189C41C9-866C-4CCA-9923-C2D6D0BEB0C7}"/>
    <cellStyle name="20% - Ênfase2 3 2 2 2 2 3 3" xfId="23730" xr:uid="{37B4DC56-9AAF-4BD0-9B9E-3CE37D22081E}"/>
    <cellStyle name="20% - Ênfase2 3 2 2 2 2 4" xfId="15094" xr:uid="{E70CE8C8-2AA9-4648-B28B-F71A0EE30203}"/>
    <cellStyle name="20% - Ênfase2 3 2 2 2 2 4 2" xfId="36876" xr:uid="{5E7F6B09-36D5-45DD-B499-32F03F711E52}"/>
    <cellStyle name="20% - Ênfase2 3 2 2 2 2 4 3" xfId="25893" xr:uid="{B269E01D-9E24-4BC7-8C2C-9C62AD1B301F}"/>
    <cellStyle name="20% - Ênfase2 3 2 2 2 2 5" xfId="27843" xr:uid="{C046C559-9490-4023-A0BA-EF6D1E95A64D}"/>
    <cellStyle name="20% - Ênfase2 3 2 2 2 2 5 2" xfId="38826" xr:uid="{E6CF233E-ADF8-4752-A3F7-5CCB6C7C3A06}"/>
    <cellStyle name="20% - Ênfase2 3 2 2 2 2 6" xfId="29791" xr:uid="{A48C1DA1-DD9F-4E0C-BF96-DBFBD5EC97F5}"/>
    <cellStyle name="20% - Ênfase2 3 2 2 2 2 7" xfId="40774" xr:uid="{7D4F5942-D6D9-435C-928B-791D9B52F106}"/>
    <cellStyle name="20% - Ênfase2 3 2 2 2 2 8" xfId="42721" xr:uid="{C70C317B-DDDD-494C-98A8-3412D51B77C3}"/>
    <cellStyle name="20% - Ênfase2 3 2 2 2 2 9" xfId="44681" xr:uid="{D3827B72-F552-4688-B097-AF66E2C57B26}"/>
    <cellStyle name="20% - Ênfase2 3 2 2 2 3" xfId="7830" xr:uid="{734800B2-471B-440B-8C1D-C09F30F23C2D}"/>
    <cellStyle name="20% - Ênfase2 3 2 2 2 3 2" xfId="11515" xr:uid="{B8095B74-163F-4F2F-B893-BF15BEA292E6}"/>
    <cellStyle name="20% - Ênfase2 3 2 2 2 3 2 2" xfId="33578" xr:uid="{E08C7738-614F-4AEA-9F38-86405F3F68EE}"/>
    <cellStyle name="20% - Ênfase2 3 2 2 2 3 2 3" xfId="22595" xr:uid="{FFC6D477-FA6C-4534-927C-5939F542930A}"/>
    <cellStyle name="20% - Ênfase2 3 2 2 2 3 3" xfId="30317" xr:uid="{0B6AB6B2-C510-4A6C-9F8F-69B77C2B8506}"/>
    <cellStyle name="20% - Ênfase2 3 2 2 2 3 4" xfId="19334" xr:uid="{B5AC1BE0-7542-4C67-A7F7-909CCFACD2AF}"/>
    <cellStyle name="20% - Ênfase2 3 2 2 2 4" xfId="10519" xr:uid="{7D274C2D-D1F1-4408-B4F1-6856A902D8E9}"/>
    <cellStyle name="20% - Ênfase2 3 2 2 2 4 2" xfId="32646" xr:uid="{526491E0-2511-41DE-9D2E-816279A70F3E}"/>
    <cellStyle name="20% - Ênfase2 3 2 2 2 4 3" xfId="21663" xr:uid="{951A0AF4-655C-4709-B2E7-3544D009F300}"/>
    <cellStyle name="20% - Ênfase2 3 2 2 2 5" xfId="13590" xr:uid="{8530539C-57BE-4DA7-B5B2-AE5DE1BF87B4}"/>
    <cellStyle name="20% - Ênfase2 3 2 2 2 5 2" xfId="35454" xr:uid="{02FCCBA8-80C5-4A11-9237-117F75C5D01A}"/>
    <cellStyle name="20% - Ênfase2 3 2 2 2 5 3" xfId="24471" xr:uid="{DCE91A54-BEBA-47AF-8A19-82FBE56C57EA}"/>
    <cellStyle name="20% - Ênfase2 3 2 2 2 6" xfId="26421" xr:uid="{5AB7E5FF-261C-446C-ACEA-CEB3414822CE}"/>
    <cellStyle name="20% - Ênfase2 3 2 2 2 6 2" xfId="37404" xr:uid="{3AD1E7A0-C896-402D-B4CB-1AD93F769D37}"/>
    <cellStyle name="20% - Ênfase2 3 2 2 2 7" xfId="28369" xr:uid="{29FCE159-2661-4B75-B1A6-3707C2C6E862}"/>
    <cellStyle name="20% - Ênfase2 3 2 2 2 8" xfId="39352" xr:uid="{290D2FB6-DF4B-418E-9BFC-26F677FEC99F}"/>
    <cellStyle name="20% - Ênfase2 3 2 2 2 9" xfId="41299" xr:uid="{D4038D2E-441D-4B33-B1E7-D1956F77D351}"/>
    <cellStyle name="20% - Ênfase2 3 2 2 3" xfId="4957" xr:uid="{FF1C3D41-4DED-4A0F-ACC5-62A8C56E579F}"/>
    <cellStyle name="20% - Ênfase2 3 2 2 3 10" xfId="43260" xr:uid="{3436DA43-15E6-4D43-B636-527557F2814C}"/>
    <cellStyle name="20% - Ênfase2 3 2 2 3 11" xfId="17386" xr:uid="{7B40F963-43E5-4DEC-9D16-80DC88883EE2}"/>
    <cellStyle name="20% - Ênfase2 3 2 2 3 2" xfId="7548" xr:uid="{3A246F93-3E26-4E7E-8221-27B2F6638122}"/>
    <cellStyle name="20% - Ênfase2 3 2 2 3 2 10" xfId="19090" xr:uid="{53E6CD91-3A84-48D3-A74F-FF734805B028}"/>
    <cellStyle name="20% - Ênfase2 3 2 2 3 2 2" xfId="9535" xr:uid="{64BE3AE6-76F0-42CA-9E1C-E5D26F790D03}"/>
    <cellStyle name="20% - Ênfase2 3 2 2 3 2 2 2" xfId="32022" xr:uid="{3BFEF7C4-6991-4A13-8B76-27296BCC4CDA}"/>
    <cellStyle name="20% - Ênfase2 3 2 2 3 2 2 3" xfId="21039" xr:uid="{BDDEF660-5742-497A-A2EA-4FB781040F99}"/>
    <cellStyle name="20% - Ênfase2 3 2 2 3 2 3" xfId="12934" xr:uid="{5D2DF824-F6EA-455E-9011-4D903E5F53AE}"/>
    <cellStyle name="20% - Ênfase2 3 2 2 3 2 3 2" xfId="34995" xr:uid="{543F011E-3A4B-48DA-8AE0-A738C11F2F9F}"/>
    <cellStyle name="20% - Ênfase2 3 2 2 3 2 3 3" xfId="24012" xr:uid="{92C60783-225C-48AB-92DA-8A154AA6D913}"/>
    <cellStyle name="20% - Ênfase2 3 2 2 3 2 4" xfId="15376" xr:uid="{9E839B3A-B838-4565-8252-7A3AAC10B252}"/>
    <cellStyle name="20% - Ênfase2 3 2 2 3 2 4 2" xfId="37158" xr:uid="{BFD488FB-D9AA-4344-9D59-810CEA5874B5}"/>
    <cellStyle name="20% - Ênfase2 3 2 2 3 2 4 3" xfId="26175" xr:uid="{9A11C1F6-575B-461C-A628-6D57CC390E29}"/>
    <cellStyle name="20% - Ênfase2 3 2 2 3 2 5" xfId="28125" xr:uid="{28055049-5043-445D-8973-1A9E2DA7D2A3}"/>
    <cellStyle name="20% - Ênfase2 3 2 2 3 2 5 2" xfId="39108" xr:uid="{F1EAE3A7-F276-4AAB-8A8A-24FC20C84B7A}"/>
    <cellStyle name="20% - Ênfase2 3 2 2 3 2 6" xfId="30073" xr:uid="{57E9997F-FA49-4B88-B277-A08649955AB9}"/>
    <cellStyle name="20% - Ênfase2 3 2 2 3 2 7" xfId="41056" xr:uid="{C61F9C95-F83E-440D-AFA9-0E20FCB038E1}"/>
    <cellStyle name="20% - Ênfase2 3 2 2 3 2 8" xfId="43003" xr:uid="{9ADB05F0-B4CE-4B69-AFAC-1E51F4C25847}"/>
    <cellStyle name="20% - Ênfase2 3 2 2 3 2 9" xfId="44963" xr:uid="{4A3DDEA8-0429-44B0-9E7E-375AC5D320AE}"/>
    <cellStyle name="20% - Ênfase2 3 2 2 3 3" xfId="7831" xr:uid="{BB1AC590-644E-46AD-B783-4BA9FF584D79}"/>
    <cellStyle name="20% - Ênfase2 3 2 2 3 3 2" xfId="11797" xr:uid="{564928C6-37E4-4FFC-8914-6925959ACE2E}"/>
    <cellStyle name="20% - Ênfase2 3 2 2 3 3 2 2" xfId="33860" xr:uid="{A5029544-C71E-4F60-94AB-6AA71E38EE93}"/>
    <cellStyle name="20% - Ênfase2 3 2 2 3 3 2 3" xfId="22877" xr:uid="{DFE1BFCE-B84E-451B-929B-81733591B557}"/>
    <cellStyle name="20% - Ênfase2 3 2 2 3 3 3" xfId="30318" xr:uid="{C52AAFDC-F55A-4103-A4B9-ADA225F057C7}"/>
    <cellStyle name="20% - Ênfase2 3 2 2 3 3 4" xfId="19335" xr:uid="{65A7A8E4-F96B-4A7A-AD93-5E669B7D2465}"/>
    <cellStyle name="20% - Ênfase2 3 2 2 3 4" xfId="10801" xr:uid="{61536F35-53FA-46CC-98A7-ACB915ADAA1D}"/>
    <cellStyle name="20% - Ênfase2 3 2 2 3 4 2" xfId="32928" xr:uid="{3464CAE2-7FCF-4516-9917-15EE14C2ADD3}"/>
    <cellStyle name="20% - Ênfase2 3 2 2 3 4 3" xfId="21945" xr:uid="{70B6B9E5-DE32-4826-AF30-16D018840339}"/>
    <cellStyle name="20% - Ênfase2 3 2 2 3 5" xfId="13591" xr:uid="{5DD44CC6-65EF-45DA-B73D-E3B957966D19}"/>
    <cellStyle name="20% - Ênfase2 3 2 2 3 5 2" xfId="35455" xr:uid="{2265E426-FB02-4E97-B90A-6D17F74CD624}"/>
    <cellStyle name="20% - Ênfase2 3 2 2 3 5 3" xfId="24472" xr:uid="{80F606D8-39A8-4014-ADDB-3A219F3FA994}"/>
    <cellStyle name="20% - Ênfase2 3 2 2 3 6" xfId="26422" xr:uid="{1B13C922-C34C-453A-A8A5-E7AA6D963107}"/>
    <cellStyle name="20% - Ênfase2 3 2 2 3 6 2" xfId="37405" xr:uid="{4D17EDE1-91A9-45AC-97E6-164456CEAD63}"/>
    <cellStyle name="20% - Ênfase2 3 2 2 3 7" xfId="28370" xr:uid="{7B5EBDE4-F154-4C23-9A80-0677F3ED5139}"/>
    <cellStyle name="20% - Ênfase2 3 2 2 3 8" xfId="39353" xr:uid="{79B1D73C-188E-4D12-93A6-6A2D71128094}"/>
    <cellStyle name="20% - Ênfase2 3 2 2 3 9" xfId="41300" xr:uid="{FD880D7F-A26B-4155-89A2-48CA888A56DF}"/>
    <cellStyle name="20% - Ênfase2 3 2 2 4" xfId="6982" xr:uid="{63EE8C16-F57C-4B7E-88EF-AFCF9B276C61}"/>
    <cellStyle name="20% - Ênfase2 3 2 2 4 10" xfId="18526" xr:uid="{B888E90D-B851-48CD-97AD-25F17862AF98}"/>
    <cellStyle name="20% - Ênfase2 3 2 2 4 2" xfId="8971" xr:uid="{E9835BFD-CEC3-49EF-A463-6A8CE68CD56F}"/>
    <cellStyle name="20% - Ênfase2 3 2 2 4 2 2" xfId="31458" xr:uid="{A9F6CA76-592F-4E83-AB40-0FC1E98DEB7D}"/>
    <cellStyle name="20% - Ênfase2 3 2 2 4 2 3" xfId="20475" xr:uid="{68837428-1D0D-43EC-AC03-75929D6AB610}"/>
    <cellStyle name="20% - Ênfase2 3 2 2 4 3" xfId="12356" xr:uid="{AA958928-D109-4B66-BA19-14C237D6EEB4}"/>
    <cellStyle name="20% - Ênfase2 3 2 2 4 3 2" xfId="34417" xr:uid="{15925EB1-F07D-470B-A594-C28BA815A2AF}"/>
    <cellStyle name="20% - Ênfase2 3 2 2 4 3 3" xfId="23434" xr:uid="{92D49702-2008-45F0-A161-06A365DCDE79}"/>
    <cellStyle name="20% - Ênfase2 3 2 2 4 4" xfId="14812" xr:uid="{E412F700-B09C-4839-9028-CB567C82A427}"/>
    <cellStyle name="20% - Ênfase2 3 2 2 4 4 2" xfId="36594" xr:uid="{094667FA-D2FE-450F-99AB-AF46B8C0E961}"/>
    <cellStyle name="20% - Ênfase2 3 2 2 4 4 3" xfId="25611" xr:uid="{76D29827-A3C8-42E1-A82E-90166207ECCB}"/>
    <cellStyle name="20% - Ênfase2 3 2 2 4 5" xfId="27561" xr:uid="{06188A90-7D71-42DE-B3BD-645EBB4E83A4}"/>
    <cellStyle name="20% - Ênfase2 3 2 2 4 5 2" xfId="38544" xr:uid="{6C7714E9-7D65-468B-8C5A-5FD150B51C13}"/>
    <cellStyle name="20% - Ênfase2 3 2 2 4 6" xfId="29509" xr:uid="{A7C08845-9EF9-4922-B068-7025A053CCC3}"/>
    <cellStyle name="20% - Ênfase2 3 2 2 4 7" xfId="40492" xr:uid="{C5BAD08E-4664-40EB-90CA-3D2C5D3719FE}"/>
    <cellStyle name="20% - Ênfase2 3 2 2 4 8" xfId="42439" xr:uid="{C56FB2F6-0557-4DD9-85D5-91582E377A5C}"/>
    <cellStyle name="20% - Ênfase2 3 2 2 4 9" xfId="44399" xr:uid="{542168D0-1761-4E54-961C-D87787E24030}"/>
    <cellStyle name="20% - Ênfase2 3 2 2 5" xfId="7829" xr:uid="{FF958519-AC73-49C7-B06C-F1532A21FFE1}"/>
    <cellStyle name="20% - Ênfase2 3 2 2 5 2" xfId="11219" xr:uid="{182C9C56-634C-4BFB-B39D-6008D32B03FC}"/>
    <cellStyle name="20% - Ênfase2 3 2 2 5 2 2" xfId="33282" xr:uid="{CAF4EA8F-01C8-4FB3-BAE5-64FC7BC9AB3A}"/>
    <cellStyle name="20% - Ênfase2 3 2 2 5 2 3" xfId="22299" xr:uid="{13C56674-8B07-4838-BC34-93B627AE8726}"/>
    <cellStyle name="20% - Ênfase2 3 2 2 5 3" xfId="30316" xr:uid="{A1C8AE3B-C76F-44A4-831D-9BAA758C26CC}"/>
    <cellStyle name="20% - Ênfase2 3 2 2 5 4" xfId="19333" xr:uid="{BF810786-A9EC-4366-BFC3-EEB323E38B8A}"/>
    <cellStyle name="20% - Ênfase2 3 2 2 6" xfId="10237" xr:uid="{C4910CB9-DB0D-41BB-85AF-B8EC27CE2639}"/>
    <cellStyle name="20% - Ênfase2 3 2 2 6 2" xfId="32364" xr:uid="{D5320C4B-E51F-41E2-ACDF-96F6C91C9DE1}"/>
    <cellStyle name="20% - Ênfase2 3 2 2 6 3" xfId="21381" xr:uid="{B72732F3-4B69-4E6F-BA1C-AF3D5D821372}"/>
    <cellStyle name="20% - Ênfase2 3 2 2 7" xfId="13589" xr:uid="{B6DF4EF6-73C2-4BA9-AC8E-FA8B0BDD5BA8}"/>
    <cellStyle name="20% - Ênfase2 3 2 2 7 2" xfId="35453" xr:uid="{58E3609D-419E-4AE6-891B-FC5775E049AA}"/>
    <cellStyle name="20% - Ênfase2 3 2 2 7 3" xfId="24470" xr:uid="{B2DAE655-9CCC-46CF-8E0A-DB4D7A317B77}"/>
    <cellStyle name="20% - Ênfase2 3 2 2 8" xfId="26420" xr:uid="{FAAD84C0-B190-4B19-9806-C1DCF1B9BE31}"/>
    <cellStyle name="20% - Ênfase2 3 2 2 8 2" xfId="37403" xr:uid="{1932DDD5-B32E-4854-BF17-221C00652107}"/>
    <cellStyle name="20% - Ênfase2 3 2 2 9" xfId="28368" xr:uid="{50924DDE-F9C5-4A6F-B81D-0FE97566CFC6}"/>
    <cellStyle name="20% - Ênfase2 3 2 3" xfId="4958" xr:uid="{B17BBCF9-D931-4DD0-BDA1-926598613B1C}"/>
    <cellStyle name="20% - Ênfase2 3 2 3 10" xfId="43261" xr:uid="{2A384972-1AC2-434D-838E-513BE6AAF5AD}"/>
    <cellStyle name="20% - Ênfase2 3 2 3 11" xfId="17387" xr:uid="{FFE79ACD-FADB-4183-A0C9-AAAD97F1A318}"/>
    <cellStyle name="20% - Ênfase2 3 2 3 2" xfId="7097" xr:uid="{057FBF48-09E5-4AD8-952E-A5B8EB411424}"/>
    <cellStyle name="20% - Ênfase2 3 2 3 2 10" xfId="18639" xr:uid="{5A0E82B7-E694-4AF7-9A3F-C0B032447C90}"/>
    <cellStyle name="20% - Ênfase2 3 2 3 2 2" xfId="9084" xr:uid="{71BEBF83-FCB3-4B96-AA26-484DEEB13F2A}"/>
    <cellStyle name="20% - Ênfase2 3 2 3 2 2 2" xfId="31571" xr:uid="{DC61E8D8-5354-40A1-B200-5EDCD4C0922A}"/>
    <cellStyle name="20% - Ênfase2 3 2 3 2 2 3" xfId="20588" xr:uid="{5123B96A-AD23-4DF6-8FDE-C10059AD3E66}"/>
    <cellStyle name="20% - Ênfase2 3 2 3 2 3" xfId="12479" xr:uid="{FF15D76E-3D91-4D2D-9439-B441279C06E1}"/>
    <cellStyle name="20% - Ênfase2 3 2 3 2 3 2" xfId="34540" xr:uid="{406FF07F-8707-43F8-8C62-7D452A1ABE8B}"/>
    <cellStyle name="20% - Ênfase2 3 2 3 2 3 3" xfId="23557" xr:uid="{03F7B245-F301-4F9F-B60E-9C86307E99F0}"/>
    <cellStyle name="20% - Ênfase2 3 2 3 2 4" xfId="14925" xr:uid="{7F728AD1-FDD8-4B06-B6FE-7DEBC271C615}"/>
    <cellStyle name="20% - Ênfase2 3 2 3 2 4 2" xfId="36707" xr:uid="{6ED6F30E-ED3C-48C4-B317-FFE01E7632F8}"/>
    <cellStyle name="20% - Ênfase2 3 2 3 2 4 3" xfId="25724" xr:uid="{CB32B1D5-8638-47CC-98C2-5E609B18390C}"/>
    <cellStyle name="20% - Ênfase2 3 2 3 2 5" xfId="27674" xr:uid="{BFAEED8F-85F5-4AF8-9525-F5A2E9BDBEA5}"/>
    <cellStyle name="20% - Ênfase2 3 2 3 2 5 2" xfId="38657" xr:uid="{6443D796-292B-441C-9811-1ED80E896C20}"/>
    <cellStyle name="20% - Ênfase2 3 2 3 2 6" xfId="29622" xr:uid="{A55F33FA-0E7B-4286-AEA3-9683869B984B}"/>
    <cellStyle name="20% - Ênfase2 3 2 3 2 7" xfId="40605" xr:uid="{B36F42EB-19E7-4E54-9AA4-A186C686C6CF}"/>
    <cellStyle name="20% - Ênfase2 3 2 3 2 8" xfId="42552" xr:uid="{71DF94C0-8F90-4BE3-BA40-29371B132523}"/>
    <cellStyle name="20% - Ênfase2 3 2 3 2 9" xfId="44512" xr:uid="{00A6F9D7-6E4A-486C-A1AB-98DF823C028C}"/>
    <cellStyle name="20% - Ênfase2 3 2 3 3" xfId="7832" xr:uid="{A7671B40-B575-478A-849B-6BC91D0A9E3B}"/>
    <cellStyle name="20% - Ênfase2 3 2 3 3 2" xfId="11342" xr:uid="{2142163D-C06C-4874-83C4-DF2E6E7CFE4A}"/>
    <cellStyle name="20% - Ênfase2 3 2 3 3 2 2" xfId="33405" xr:uid="{4F28BCB8-DAD0-4D3F-A822-BA1238777A94}"/>
    <cellStyle name="20% - Ênfase2 3 2 3 3 2 3" xfId="22422" xr:uid="{35934700-E279-4707-B85E-01751BBB6FE0}"/>
    <cellStyle name="20% - Ênfase2 3 2 3 3 3" xfId="30319" xr:uid="{72B35603-3CC1-4252-92C4-D69DF73886B6}"/>
    <cellStyle name="20% - Ênfase2 3 2 3 3 4" xfId="19336" xr:uid="{FDD2FCD5-545C-4A24-949F-70236E222CF7}"/>
    <cellStyle name="20% - Ênfase2 3 2 3 4" xfId="10350" xr:uid="{9D989099-AAA0-4055-8617-60E803745CD1}"/>
    <cellStyle name="20% - Ênfase2 3 2 3 4 2" xfId="32477" xr:uid="{5569E20F-B94E-45B0-B299-1AD054F9C480}"/>
    <cellStyle name="20% - Ênfase2 3 2 3 4 3" xfId="21494" xr:uid="{989028C0-B0EB-4066-825B-7665F76FEC67}"/>
    <cellStyle name="20% - Ênfase2 3 2 3 5" xfId="13592" xr:uid="{CBB91F10-15B1-4612-96FA-72E126A5E705}"/>
    <cellStyle name="20% - Ênfase2 3 2 3 5 2" xfId="35456" xr:uid="{9589B033-FFBE-409F-AA21-6AAD6BD9E5F0}"/>
    <cellStyle name="20% - Ênfase2 3 2 3 5 3" xfId="24473" xr:uid="{DF952CBE-F1D8-4E89-BB89-00E60A9A0CDF}"/>
    <cellStyle name="20% - Ênfase2 3 2 3 6" xfId="26423" xr:uid="{7BC2A125-A107-4945-9A43-172C62CAA680}"/>
    <cellStyle name="20% - Ênfase2 3 2 3 6 2" xfId="37406" xr:uid="{8764E153-2F1B-4F29-B3BB-6D441EBCEFE0}"/>
    <cellStyle name="20% - Ênfase2 3 2 3 7" xfId="28371" xr:uid="{90321B36-39FA-4108-9C5F-7B9FEF29A252}"/>
    <cellStyle name="20% - Ênfase2 3 2 3 8" xfId="39354" xr:uid="{848AD728-0E7F-476D-9288-691C656E41E1}"/>
    <cellStyle name="20% - Ênfase2 3 2 3 9" xfId="41301" xr:uid="{AEFFEA42-D6E2-4A26-AB55-03D752D4E0B1}"/>
    <cellStyle name="20% - Ênfase2 3 2 4" xfId="4959" xr:uid="{6ECFF266-F532-42E9-9D54-BEAC85A58F4A}"/>
    <cellStyle name="20% - Ênfase2 3 2 4 10" xfId="43262" xr:uid="{F6A53A5B-2AB7-4328-B4D7-C81A91D1BA54}"/>
    <cellStyle name="20% - Ênfase2 3 2 4 11" xfId="17388" xr:uid="{7876C8A8-CA96-411E-A231-88BD97C44744}"/>
    <cellStyle name="20% - Ênfase2 3 2 4 2" xfId="7379" xr:uid="{5C51EC62-8177-4190-A428-A5D12318EE12}"/>
    <cellStyle name="20% - Ênfase2 3 2 4 2 10" xfId="18921" xr:uid="{124CE6DA-B754-4ABC-BDD0-80369315C983}"/>
    <cellStyle name="20% - Ênfase2 3 2 4 2 2" xfId="9366" xr:uid="{8629F006-9E1C-4FEF-85D6-22CAF6A791AC}"/>
    <cellStyle name="20% - Ênfase2 3 2 4 2 2 2" xfId="31853" xr:uid="{B5D66291-E190-47C0-BA27-FD28455D9648}"/>
    <cellStyle name="20% - Ênfase2 3 2 4 2 2 3" xfId="20870" xr:uid="{84C13021-F1DC-435B-B0C9-17A63A9AB281}"/>
    <cellStyle name="20% - Ênfase2 3 2 4 2 3" xfId="12765" xr:uid="{5DB24D94-19D4-4E38-8C47-495B5B2F37D3}"/>
    <cellStyle name="20% - Ênfase2 3 2 4 2 3 2" xfId="34826" xr:uid="{6281D7EF-CDF2-429C-B4A4-AFC2EEB18559}"/>
    <cellStyle name="20% - Ênfase2 3 2 4 2 3 3" xfId="23843" xr:uid="{B0C03AF7-6BBF-42DA-BA02-5827AA818D6E}"/>
    <cellStyle name="20% - Ênfase2 3 2 4 2 4" xfId="15207" xr:uid="{F4623D87-5EEC-4E9E-90EC-94312185DC9A}"/>
    <cellStyle name="20% - Ênfase2 3 2 4 2 4 2" xfId="36989" xr:uid="{F6F72DCA-3149-48C8-BBED-7D5B8BBDC176}"/>
    <cellStyle name="20% - Ênfase2 3 2 4 2 4 3" xfId="26006" xr:uid="{9480B271-6933-4735-8B6A-E8CE33566D2F}"/>
    <cellStyle name="20% - Ênfase2 3 2 4 2 5" xfId="27956" xr:uid="{668CC8A2-8228-4E5C-9011-5DF8EDF9800F}"/>
    <cellStyle name="20% - Ênfase2 3 2 4 2 5 2" xfId="38939" xr:uid="{9AD352D6-E814-4EA4-B48D-0FF59F855C4F}"/>
    <cellStyle name="20% - Ênfase2 3 2 4 2 6" xfId="29904" xr:uid="{C8DD733B-5F09-4E45-8E9A-EEE014A64630}"/>
    <cellStyle name="20% - Ênfase2 3 2 4 2 7" xfId="40887" xr:uid="{46A8EFE4-00C3-4E4D-A8F1-E5714FF00A11}"/>
    <cellStyle name="20% - Ênfase2 3 2 4 2 8" xfId="42834" xr:uid="{A7E5D1DE-5ED8-43DB-8C7B-430615167EBA}"/>
    <cellStyle name="20% - Ênfase2 3 2 4 2 9" xfId="44794" xr:uid="{48ED6DA0-31E8-411A-8CF3-7800B0118DFD}"/>
    <cellStyle name="20% - Ênfase2 3 2 4 3" xfId="7833" xr:uid="{7E635364-D1AB-4D5D-94D3-48EAFFFF339D}"/>
    <cellStyle name="20% - Ênfase2 3 2 4 3 2" xfId="11628" xr:uid="{570188E6-4794-44B9-9676-C5C1A8FE20BE}"/>
    <cellStyle name="20% - Ênfase2 3 2 4 3 2 2" xfId="33691" xr:uid="{17CE5DFD-E324-47A2-886C-624F5FC435E3}"/>
    <cellStyle name="20% - Ênfase2 3 2 4 3 2 3" xfId="22708" xr:uid="{F11B33F0-CA4D-4456-9232-94E764648901}"/>
    <cellStyle name="20% - Ênfase2 3 2 4 3 3" xfId="30320" xr:uid="{D537A421-6B0F-4B53-97B0-943D938A79C7}"/>
    <cellStyle name="20% - Ênfase2 3 2 4 3 4" xfId="19337" xr:uid="{61CFF102-CA7A-4C6C-9CD1-7E9622A4BB79}"/>
    <cellStyle name="20% - Ênfase2 3 2 4 4" xfId="10632" xr:uid="{9C7685AD-4647-49FA-A5ED-35B93CAA7B45}"/>
    <cellStyle name="20% - Ênfase2 3 2 4 4 2" xfId="32759" xr:uid="{C1F20BF6-A084-4275-9240-87C54A0FE99E}"/>
    <cellStyle name="20% - Ênfase2 3 2 4 4 3" xfId="21776" xr:uid="{59BD6277-3899-475F-B8D0-EFE44D573123}"/>
    <cellStyle name="20% - Ênfase2 3 2 4 5" xfId="13593" xr:uid="{2235EF71-85D2-4A0A-93DA-1AA74784DFAA}"/>
    <cellStyle name="20% - Ênfase2 3 2 4 5 2" xfId="35457" xr:uid="{61C334F9-9F84-433D-B6D3-F872E221BE6E}"/>
    <cellStyle name="20% - Ênfase2 3 2 4 5 3" xfId="24474" xr:uid="{414AA4C0-BCE3-46F9-BAAA-9C783F851DD9}"/>
    <cellStyle name="20% - Ênfase2 3 2 4 6" xfId="26424" xr:uid="{8DE04CD7-805B-403F-83EC-A25447CB4E9A}"/>
    <cellStyle name="20% - Ênfase2 3 2 4 6 2" xfId="37407" xr:uid="{A2AD5F0F-C7AB-4CC0-93DD-E6B6458F7E81}"/>
    <cellStyle name="20% - Ênfase2 3 2 4 7" xfId="28372" xr:uid="{E3FC4CF7-E9BA-4902-A06F-A3BCB8EC252F}"/>
    <cellStyle name="20% - Ênfase2 3 2 4 8" xfId="39355" xr:uid="{79D5A855-5579-42D8-B948-E72475703207}"/>
    <cellStyle name="20% - Ênfase2 3 2 4 9" xfId="41302" xr:uid="{F0DEB09F-82CF-432A-8BB9-A1A2E4A4BE04}"/>
    <cellStyle name="20% - Ênfase2 3 2 5" xfId="6812" xr:uid="{823CF039-9595-4CE0-885A-1BBD1531690B}"/>
    <cellStyle name="20% - Ênfase2 3 2 5 10" xfId="18357" xr:uid="{B8396119-A4B2-4028-9B59-2B4F4561267C}"/>
    <cellStyle name="20% - Ênfase2 3 2 5 2" xfId="8802" xr:uid="{EACF9436-0997-4F55-B342-8AD90C5526F0}"/>
    <cellStyle name="20% - Ênfase2 3 2 5 2 2" xfId="13246" xr:uid="{621BC66C-1FEE-44CA-8EFF-6295F06DBBEF}"/>
    <cellStyle name="20% - Ênfase2 3 2 5 2 2 2" xfId="35255" xr:uid="{345DCD06-FE82-4919-A30A-4509CE01DD17}"/>
    <cellStyle name="20% - Ênfase2 3 2 5 2 2 3" xfId="24272" xr:uid="{0E9FE69E-B54A-43CA-824C-DF9B01464377}"/>
    <cellStyle name="20% - Ênfase2 3 2 5 2 3" xfId="31289" xr:uid="{BE08A1BE-8AA6-44B2-A1DF-B62F67B34FE2}"/>
    <cellStyle name="20% - Ênfase2 3 2 5 2 4" xfId="20306" xr:uid="{D6D9764E-D72D-44DB-BAA7-5C51437BB24E}"/>
    <cellStyle name="20% - Ênfase2 3 2 5 3" xfId="12059" xr:uid="{BA08D71A-D2C5-4667-9785-B0A316D20592}"/>
    <cellStyle name="20% - Ênfase2 3 2 5 3 2" xfId="34120" xr:uid="{AC6A1A98-3142-4AA1-AF5C-A73CD63CFF94}"/>
    <cellStyle name="20% - Ênfase2 3 2 5 3 3" xfId="23137" xr:uid="{18E39DF4-80B7-4308-8130-325D7A4A06D9}"/>
    <cellStyle name="20% - Ênfase2 3 2 5 4" xfId="14643" xr:uid="{09523A0F-39A9-44E4-9B28-3C9FDA28D2F0}"/>
    <cellStyle name="20% - Ênfase2 3 2 5 4 2" xfId="36425" xr:uid="{8A2FFFF9-82B6-48B5-B567-2644BE62763C}"/>
    <cellStyle name="20% - Ênfase2 3 2 5 4 3" xfId="25442" xr:uid="{971D28DA-9883-424A-8E16-6C8297E204D7}"/>
    <cellStyle name="20% - Ênfase2 3 2 5 5" xfId="27392" xr:uid="{E289690F-2536-421A-A9D0-6C814A55448C}"/>
    <cellStyle name="20% - Ênfase2 3 2 5 5 2" xfId="38375" xr:uid="{DFA681C5-70AC-41CC-B315-5FC4DB9788BB}"/>
    <cellStyle name="20% - Ênfase2 3 2 5 6" xfId="29340" xr:uid="{94ED887B-5AB3-463D-9D0E-C97E7847C791}"/>
    <cellStyle name="20% - Ênfase2 3 2 5 7" xfId="40323" xr:uid="{9EE3256A-2E3C-4EA0-A9B2-95EB9E27D33D}"/>
    <cellStyle name="20% - Ênfase2 3 2 5 8" xfId="42270" xr:uid="{DF60C6D4-5E90-4F57-BF2A-60253444F620}"/>
    <cellStyle name="20% - Ênfase2 3 2 5 9" xfId="44230" xr:uid="{215DB3EC-54CC-4E8E-8F92-660049A485B5}"/>
    <cellStyle name="20% - Ênfase2 3 2 6" xfId="7828" xr:uid="{DF0333C0-2FD2-44BA-8C1E-B03B14E8721C}"/>
    <cellStyle name="20% - Ênfase2 3 2 6 2" xfId="12183" xr:uid="{80DF7A3D-8AFD-4B02-99F3-A456C7778D4F}"/>
    <cellStyle name="20% - Ênfase2 3 2 6 2 2" xfId="34244" xr:uid="{EAC16D11-C82E-4603-83FD-A61A21B63ABF}"/>
    <cellStyle name="20% - Ênfase2 3 2 6 2 3" xfId="23261" xr:uid="{6C44BBD7-2891-460D-852D-E56040FB370C}"/>
    <cellStyle name="20% - Ênfase2 3 2 6 3" xfId="30315" xr:uid="{AD7C3481-BB5F-4B36-9EE3-07365C68B370}"/>
    <cellStyle name="20% - Ênfase2 3 2 6 4" xfId="19332" xr:uid="{3EE1950D-38B9-4A79-8318-4DFFA050EFC0}"/>
    <cellStyle name="20% - Ênfase2 3 2 7" xfId="11045" xr:uid="{854808FF-4174-4A2A-9491-7A2959439B9E}"/>
    <cellStyle name="20% - Ênfase2 3 2 7 2" xfId="33109" xr:uid="{0D6FC547-B9CE-48C8-A779-66301216D270}"/>
    <cellStyle name="20% - Ênfase2 3 2 7 3" xfId="22126" xr:uid="{EE8C8DE6-9F60-4D5F-9E5A-237637E29D37}"/>
    <cellStyle name="20% - Ênfase2 3 2 8" xfId="10008" xr:uid="{660B05C8-8E3A-433D-9248-3EDEDCE717F4}"/>
    <cellStyle name="20% - Ênfase2 3 2 8 2" xfId="32195" xr:uid="{313EBC76-634B-42B5-9FA8-75480820D354}"/>
    <cellStyle name="20% - Ênfase2 3 2 8 3" xfId="21212" xr:uid="{8E852D35-1CEB-4F2B-94D2-FCFCC3808AE4}"/>
    <cellStyle name="20% - Ênfase2 3 2 9" xfId="13588" xr:uid="{ACE0CDCA-1B0F-4C86-ADE3-5433FC29B87E}"/>
    <cellStyle name="20% - Ênfase2 3 2 9 2" xfId="35452" xr:uid="{72627BFC-0806-44DC-A279-716DAE32D243}"/>
    <cellStyle name="20% - Ênfase2 3 2 9 3" xfId="24469" xr:uid="{BB737FBE-E0BE-4F78-8DF8-2C900762B6D7}"/>
    <cellStyle name="20% - Ênfase2 3 3" xfId="4960" xr:uid="{C82F7B38-22B5-42FA-A846-FA9C0D47922C}"/>
    <cellStyle name="20% - Ênfase2 3 3 10" xfId="28373" xr:uid="{780620FD-0331-4434-8959-0A81A660C670}"/>
    <cellStyle name="20% - Ênfase2 3 3 11" xfId="39356" xr:uid="{2FAC996E-F64A-46FD-BE5C-A9DBFB7D0A1A}"/>
    <cellStyle name="20% - Ênfase2 3 3 12" xfId="41303" xr:uid="{9B626FD8-FD88-4863-B70D-260FAEAFF39E}"/>
    <cellStyle name="20% - Ênfase2 3 3 13" xfId="43263" xr:uid="{9EAB9187-F7EA-4F6C-8A22-E6522438A56B}"/>
    <cellStyle name="20% - Ênfase2 3 3 14" xfId="17389" xr:uid="{7F606DF5-2D73-44CB-B5B7-F2CFCA28AF48}"/>
    <cellStyle name="20% - Ênfase2 3 3 2" xfId="4961" xr:uid="{AD84EF68-3712-4E2F-A52E-A994CCF29157}"/>
    <cellStyle name="20% - Ênfase2 3 3 2 10" xfId="43264" xr:uid="{ABA3E214-062F-46FB-8628-BB02E74E5E8F}"/>
    <cellStyle name="20% - Ênfase2 3 3 2 11" xfId="17390" xr:uid="{14FFD9A1-5384-45CA-B9CE-D3E06EA08D15}"/>
    <cellStyle name="20% - Ênfase2 3 3 2 2" xfId="7210" xr:uid="{EE9105AA-DC84-4C9D-AA18-706E0F208573}"/>
    <cellStyle name="20% - Ênfase2 3 3 2 2 10" xfId="18752" xr:uid="{DBF4E4A0-1A43-4E11-A6B4-449D299C2838}"/>
    <cellStyle name="20% - Ênfase2 3 3 2 2 2" xfId="9197" xr:uid="{E45889EE-9DC8-467F-9071-0115BBB021EA}"/>
    <cellStyle name="20% - Ênfase2 3 3 2 2 2 2" xfId="31684" xr:uid="{581797A6-B48E-4AC9-9272-98C618CB7318}"/>
    <cellStyle name="20% - Ênfase2 3 3 2 2 2 3" xfId="20701" xr:uid="{DDEF1084-FEEF-407C-81FB-7C26C4CDA6A3}"/>
    <cellStyle name="20% - Ênfase2 3 3 2 2 3" xfId="12596" xr:uid="{5AF0BD32-26B7-4D80-9364-968B272B8AA9}"/>
    <cellStyle name="20% - Ênfase2 3 3 2 2 3 2" xfId="34657" xr:uid="{2E469596-F5E6-414B-A072-617230FDE6D8}"/>
    <cellStyle name="20% - Ênfase2 3 3 2 2 3 3" xfId="23674" xr:uid="{10806FC9-1D42-4A08-86C9-A22B817E5DC1}"/>
    <cellStyle name="20% - Ênfase2 3 3 2 2 4" xfId="15038" xr:uid="{064D096F-590E-41AF-9142-75E5D4B3591D}"/>
    <cellStyle name="20% - Ênfase2 3 3 2 2 4 2" xfId="36820" xr:uid="{5E17FDD3-50E2-4464-ACD0-CA86E5E67C46}"/>
    <cellStyle name="20% - Ênfase2 3 3 2 2 4 3" xfId="25837" xr:uid="{1040A833-D9CD-4B9D-8E97-48477625BA91}"/>
    <cellStyle name="20% - Ênfase2 3 3 2 2 5" xfId="27787" xr:uid="{EC5638E8-A9DB-4DFF-808B-3960A2B6B010}"/>
    <cellStyle name="20% - Ênfase2 3 3 2 2 5 2" xfId="38770" xr:uid="{7C1F0001-4C13-42AE-903E-837BFF4CB4DF}"/>
    <cellStyle name="20% - Ênfase2 3 3 2 2 6" xfId="29735" xr:uid="{8059CD23-7124-417E-BE89-7A3742FA8029}"/>
    <cellStyle name="20% - Ênfase2 3 3 2 2 7" xfId="40718" xr:uid="{1AE02784-C9BE-42C0-9CA6-3C67451BD161}"/>
    <cellStyle name="20% - Ênfase2 3 3 2 2 8" xfId="42665" xr:uid="{CE6661AB-1CC9-4326-B196-51FB2DF32B35}"/>
    <cellStyle name="20% - Ênfase2 3 3 2 2 9" xfId="44625" xr:uid="{93C1A893-1691-411D-945F-5ABEC8599EC8}"/>
    <cellStyle name="20% - Ênfase2 3 3 2 3" xfId="7835" xr:uid="{A2D77D04-54BC-41FF-9395-A219A3E13BD7}"/>
    <cellStyle name="20% - Ênfase2 3 3 2 3 2" xfId="11459" xr:uid="{BF941365-A330-40E9-A2AF-C008CF582302}"/>
    <cellStyle name="20% - Ênfase2 3 3 2 3 2 2" xfId="33522" xr:uid="{922F3EB0-02C1-4E5D-880F-67A7F6DEF4AC}"/>
    <cellStyle name="20% - Ênfase2 3 3 2 3 2 3" xfId="22539" xr:uid="{B1922E28-6A34-4A78-AD79-F386DAA49181}"/>
    <cellStyle name="20% - Ênfase2 3 3 2 3 3" xfId="30322" xr:uid="{7A51DF74-16D6-4114-924C-83D8E15E2AC3}"/>
    <cellStyle name="20% - Ênfase2 3 3 2 3 4" xfId="19339" xr:uid="{2DEF2139-0AB2-445F-84C0-27B91BBF44E4}"/>
    <cellStyle name="20% - Ênfase2 3 3 2 4" xfId="10463" xr:uid="{FD5BE370-EAE6-4157-8D80-069AF1672715}"/>
    <cellStyle name="20% - Ênfase2 3 3 2 4 2" xfId="32590" xr:uid="{DE781DF3-9DE0-4333-B11C-4736498C18CE}"/>
    <cellStyle name="20% - Ênfase2 3 3 2 4 3" xfId="21607" xr:uid="{3E934731-64B2-4A0C-AF69-B1E956D9E595}"/>
    <cellStyle name="20% - Ênfase2 3 3 2 5" xfId="13595" xr:uid="{E59AA9FD-082D-4617-B072-64E74C9BE93A}"/>
    <cellStyle name="20% - Ênfase2 3 3 2 5 2" xfId="35459" xr:uid="{AF5A70C9-D955-4051-B710-1CE2D5793DEE}"/>
    <cellStyle name="20% - Ênfase2 3 3 2 5 3" xfId="24476" xr:uid="{04097550-6F3D-445B-B539-0191DAAAE3FD}"/>
    <cellStyle name="20% - Ênfase2 3 3 2 6" xfId="26426" xr:uid="{8AC3D563-2A53-45BF-B45B-21EE12E8CC61}"/>
    <cellStyle name="20% - Ênfase2 3 3 2 6 2" xfId="37409" xr:uid="{52C5F55F-DD86-4BCE-BD73-EDC143B6C025}"/>
    <cellStyle name="20% - Ênfase2 3 3 2 7" xfId="28374" xr:uid="{0B27C1F0-1B65-42E4-9441-42F37F906AC5}"/>
    <cellStyle name="20% - Ênfase2 3 3 2 8" xfId="39357" xr:uid="{663BD1C6-A3EA-4169-8835-C119982FA3CE}"/>
    <cellStyle name="20% - Ênfase2 3 3 2 9" xfId="41304" xr:uid="{8C50F968-4FB0-4943-96E1-A29DE7F17FDD}"/>
    <cellStyle name="20% - Ênfase2 3 3 3" xfId="4962" xr:uid="{8DC33F17-1735-4E19-81A0-48892C0CE126}"/>
    <cellStyle name="20% - Ênfase2 3 3 3 10" xfId="43265" xr:uid="{2B3621EF-25B9-4D21-823B-AAB1826D6D09}"/>
    <cellStyle name="20% - Ênfase2 3 3 3 11" xfId="17391" xr:uid="{0611BA11-EBF4-4EF1-B375-ADBAD3C71D09}"/>
    <cellStyle name="20% - Ênfase2 3 3 3 2" xfId="7492" xr:uid="{420A88A3-F45F-400A-8173-F9AFEB0A0A3F}"/>
    <cellStyle name="20% - Ênfase2 3 3 3 2 10" xfId="19034" xr:uid="{119CB11C-23D9-42E7-B31A-B10B896526C2}"/>
    <cellStyle name="20% - Ênfase2 3 3 3 2 2" xfId="9479" xr:uid="{AA7F43CE-24DD-479B-84EA-EEC6D007A801}"/>
    <cellStyle name="20% - Ênfase2 3 3 3 2 2 2" xfId="31966" xr:uid="{822F56F8-9A48-4D22-A59C-CC7F4798FDA1}"/>
    <cellStyle name="20% - Ênfase2 3 3 3 2 2 3" xfId="20983" xr:uid="{F1D3FC6F-6259-49A7-8AD7-13A6D18A1605}"/>
    <cellStyle name="20% - Ênfase2 3 3 3 2 3" xfId="12878" xr:uid="{17F4737E-A768-4BFF-9506-6A789AAE80A0}"/>
    <cellStyle name="20% - Ênfase2 3 3 3 2 3 2" xfId="34939" xr:uid="{E09B3794-7445-440D-9814-A37DB147A1C9}"/>
    <cellStyle name="20% - Ênfase2 3 3 3 2 3 3" xfId="23956" xr:uid="{97188DF9-CE27-4C3A-927C-A00ABFE6EBA0}"/>
    <cellStyle name="20% - Ênfase2 3 3 3 2 4" xfId="15320" xr:uid="{99D2C31E-94AD-4CC3-A41F-397DC1BF32D6}"/>
    <cellStyle name="20% - Ênfase2 3 3 3 2 4 2" xfId="37102" xr:uid="{8FC8E74F-8C2E-48EC-9D1D-91061DB8558D}"/>
    <cellStyle name="20% - Ênfase2 3 3 3 2 4 3" xfId="26119" xr:uid="{E2A2676A-AA94-4164-9D54-CDEA88DC8F95}"/>
    <cellStyle name="20% - Ênfase2 3 3 3 2 5" xfId="28069" xr:uid="{144591EC-89B5-4732-8265-26305F17597F}"/>
    <cellStyle name="20% - Ênfase2 3 3 3 2 5 2" xfId="39052" xr:uid="{F3A948F7-9951-4228-9BCB-144343D8EBB1}"/>
    <cellStyle name="20% - Ênfase2 3 3 3 2 6" xfId="30017" xr:uid="{10C1D7E4-4207-4975-A9A0-59D65D74E0D7}"/>
    <cellStyle name="20% - Ênfase2 3 3 3 2 7" xfId="41000" xr:uid="{12A92B77-E235-4C4B-B981-E7D2ED1AAFA8}"/>
    <cellStyle name="20% - Ênfase2 3 3 3 2 8" xfId="42947" xr:uid="{EB87557C-FD0D-4FDB-B7A0-ACB0A6232705}"/>
    <cellStyle name="20% - Ênfase2 3 3 3 2 9" xfId="44907" xr:uid="{0ACA30A6-5C1E-4801-B555-56EB431BAB8B}"/>
    <cellStyle name="20% - Ênfase2 3 3 3 3" xfId="7836" xr:uid="{B5A50CF3-DFDF-40C3-BAF3-1F9D33859E0D}"/>
    <cellStyle name="20% - Ênfase2 3 3 3 3 2" xfId="11741" xr:uid="{56F7895B-1458-46ED-89E9-B9B646C3BBF1}"/>
    <cellStyle name="20% - Ênfase2 3 3 3 3 2 2" xfId="33804" xr:uid="{1AD38115-9064-4A47-813D-3A539E141F67}"/>
    <cellStyle name="20% - Ênfase2 3 3 3 3 2 3" xfId="22821" xr:uid="{4FDFA0BE-57B3-4ADD-A81E-D1505990BC17}"/>
    <cellStyle name="20% - Ênfase2 3 3 3 3 3" xfId="30323" xr:uid="{7AEE37AB-2D96-4FF1-84D0-56EEE766FC7D}"/>
    <cellStyle name="20% - Ênfase2 3 3 3 3 4" xfId="19340" xr:uid="{C1F83D08-F136-4BB8-A662-E686EEF38773}"/>
    <cellStyle name="20% - Ênfase2 3 3 3 4" xfId="10745" xr:uid="{382423D2-DF4B-49FD-A6AC-46D4730DF1DA}"/>
    <cellStyle name="20% - Ênfase2 3 3 3 4 2" xfId="32872" xr:uid="{9F4A203A-CBEE-41AA-884A-102266887D76}"/>
    <cellStyle name="20% - Ênfase2 3 3 3 4 3" xfId="21889" xr:uid="{18780014-EA64-4E38-B0BE-527E9DDA7492}"/>
    <cellStyle name="20% - Ênfase2 3 3 3 5" xfId="13596" xr:uid="{7C08C33F-E03A-4992-BB81-81829CFE0EB5}"/>
    <cellStyle name="20% - Ênfase2 3 3 3 5 2" xfId="35460" xr:uid="{1F1261C1-F07F-4E31-A6BA-B3586ED7AFCB}"/>
    <cellStyle name="20% - Ênfase2 3 3 3 5 3" xfId="24477" xr:uid="{0DA6AB4D-C855-4A2E-9410-C4A8FECAC609}"/>
    <cellStyle name="20% - Ênfase2 3 3 3 6" xfId="26427" xr:uid="{BBB2B6E6-F3CF-4B28-BACB-D4CC6C140AF8}"/>
    <cellStyle name="20% - Ênfase2 3 3 3 6 2" xfId="37410" xr:uid="{82952DE1-23D1-49F4-85D2-C8A10399572C}"/>
    <cellStyle name="20% - Ênfase2 3 3 3 7" xfId="28375" xr:uid="{C253C9FD-6501-46CE-8685-7C19FBB44B7B}"/>
    <cellStyle name="20% - Ênfase2 3 3 3 8" xfId="39358" xr:uid="{5F924AA3-749F-4A2A-8915-AB73DAB319E6}"/>
    <cellStyle name="20% - Ênfase2 3 3 3 9" xfId="41305" xr:uid="{20D36244-5E2D-46FD-9F5D-07DDC69BBE49}"/>
    <cellStyle name="20% - Ênfase2 3 3 4" xfId="6926" xr:uid="{F717D0B1-1A45-4A4E-A696-5E577369375E}"/>
    <cellStyle name="20% - Ênfase2 3 3 4 10" xfId="18470" xr:uid="{5DB63B86-F5EB-4D41-B77B-B3B821045701}"/>
    <cellStyle name="20% - Ênfase2 3 3 4 2" xfId="8915" xr:uid="{29EB507B-6439-494E-85B4-1B7060FB5FF7}"/>
    <cellStyle name="20% - Ênfase2 3 3 4 2 2" xfId="13190" xr:uid="{428D55CB-FAE8-49E8-9CFA-281F0DD4A135}"/>
    <cellStyle name="20% - Ênfase2 3 3 4 2 2 2" xfId="35199" xr:uid="{90BE7DEC-0727-4A23-8A4B-0C2B0BB5ED85}"/>
    <cellStyle name="20% - Ênfase2 3 3 4 2 2 3" xfId="24216" xr:uid="{67FDF05A-A49B-49A8-B432-F6E335A16588}"/>
    <cellStyle name="20% - Ênfase2 3 3 4 2 3" xfId="31402" xr:uid="{7ABD6F49-2A22-4936-99B4-D35B2A2A1539}"/>
    <cellStyle name="20% - Ênfase2 3 3 4 2 4" xfId="20419" xr:uid="{678C32A2-6787-4649-8406-1E7F0D3114BE}"/>
    <cellStyle name="20% - Ênfase2 3 3 4 3" xfId="12003" xr:uid="{7A542B3C-FAB1-4805-AC16-2B05E7B060CF}"/>
    <cellStyle name="20% - Ênfase2 3 3 4 3 2" xfId="34064" xr:uid="{7B9E4871-6D07-412F-B346-95AA28B0552C}"/>
    <cellStyle name="20% - Ênfase2 3 3 4 3 3" xfId="23081" xr:uid="{1E4879C6-ABA3-43E6-9CC6-4C3BB9C035DA}"/>
    <cellStyle name="20% - Ênfase2 3 3 4 4" xfId="14756" xr:uid="{361213F0-ED29-4494-A5C3-F4D7239C9755}"/>
    <cellStyle name="20% - Ênfase2 3 3 4 4 2" xfId="36538" xr:uid="{431D58A3-7752-40FD-A16E-378470404910}"/>
    <cellStyle name="20% - Ênfase2 3 3 4 4 3" xfId="25555" xr:uid="{C4A6F854-BAF8-4475-B7D7-97DF4D0F92E5}"/>
    <cellStyle name="20% - Ênfase2 3 3 4 5" xfId="27505" xr:uid="{23D50260-39DF-48C5-BF80-FF08F6E7E8B4}"/>
    <cellStyle name="20% - Ênfase2 3 3 4 5 2" xfId="38488" xr:uid="{E618CA76-3D43-4301-A3C8-597B2D00C08B}"/>
    <cellStyle name="20% - Ênfase2 3 3 4 6" xfId="29453" xr:uid="{3441B040-D3E8-44CC-B999-515C52053F0B}"/>
    <cellStyle name="20% - Ênfase2 3 3 4 7" xfId="40436" xr:uid="{D78A122D-7F13-43A2-BB86-574FD20A2F2F}"/>
    <cellStyle name="20% - Ênfase2 3 3 4 8" xfId="42383" xr:uid="{5C4999D1-17C8-46FD-A227-E62A14FF2E09}"/>
    <cellStyle name="20% - Ênfase2 3 3 4 9" xfId="44343" xr:uid="{780399B2-D63B-48D8-8FBA-C54D3CE265AD}"/>
    <cellStyle name="20% - Ênfase2 3 3 5" xfId="7834" xr:uid="{79FD1133-F974-4574-9486-C7EF8BB73506}"/>
    <cellStyle name="20% - Ênfase2 3 3 5 2" xfId="12300" xr:uid="{36879235-CE46-4871-A10E-382B7A5DF368}"/>
    <cellStyle name="20% - Ênfase2 3 3 5 2 2" xfId="34361" xr:uid="{5E90096D-F5F1-4FD6-95F6-16D6CBAD1D3A}"/>
    <cellStyle name="20% - Ênfase2 3 3 5 2 3" xfId="23378" xr:uid="{E4A652E7-CCF1-4456-A370-6FEEBA4306FD}"/>
    <cellStyle name="20% - Ênfase2 3 3 5 3" xfId="30321" xr:uid="{74BBEAEA-DC2E-4A4E-AB7D-706E5F3B355D}"/>
    <cellStyle name="20% - Ênfase2 3 3 5 4" xfId="19338" xr:uid="{13BCF165-B1CF-4728-8007-32E8FCEE4B1F}"/>
    <cellStyle name="20% - Ênfase2 3 3 6" xfId="11163" xr:uid="{5FBE9A77-67FA-4B17-BF5B-FDBB5BD18050}"/>
    <cellStyle name="20% - Ênfase2 3 3 6 2" xfId="33226" xr:uid="{FA33D898-E5A8-4BE5-98B8-FF3ED901BA25}"/>
    <cellStyle name="20% - Ênfase2 3 3 6 3" xfId="22243" xr:uid="{76A765AD-3A09-4A4D-9B0C-A42419B9DF88}"/>
    <cellStyle name="20% - Ênfase2 3 3 7" xfId="10181" xr:uid="{E152ACC4-0947-4E22-8238-F9E0A5EDEEF5}"/>
    <cellStyle name="20% - Ênfase2 3 3 7 2" xfId="32308" xr:uid="{04F1A9C2-A2A2-40E8-876F-F30E98F3BAF1}"/>
    <cellStyle name="20% - Ênfase2 3 3 7 3" xfId="21325" xr:uid="{3B593289-24D4-4A78-90A6-3775EB86D35F}"/>
    <cellStyle name="20% - Ênfase2 3 3 8" xfId="13594" xr:uid="{A115B006-2864-4196-BC17-BD33BED7AF4A}"/>
    <cellStyle name="20% - Ênfase2 3 3 8 2" xfId="35458" xr:uid="{D3000B02-B7FA-4776-94A5-9DAC27F5EFFD}"/>
    <cellStyle name="20% - Ênfase2 3 3 8 3" xfId="24475" xr:uid="{22799793-7D61-4880-B329-E14289F08958}"/>
    <cellStyle name="20% - Ênfase2 3 3 9" xfId="26425" xr:uid="{5E45DAA5-9B27-4A3B-9A16-25CEB85AD0B7}"/>
    <cellStyle name="20% - Ênfase2 3 3 9 2" xfId="37408" xr:uid="{F9A77C99-A7F1-4421-83C4-911A4B9F5F7A}"/>
    <cellStyle name="20% - Ênfase2 3 4" xfId="4963" xr:uid="{D303C0A8-08C0-4EDD-94BB-644A8477B6B9}"/>
    <cellStyle name="20% - Ênfase2 3 4 10" xfId="39359" xr:uid="{257626BC-C229-402D-BFF9-C2442AE729E9}"/>
    <cellStyle name="20% - Ênfase2 3 4 11" xfId="41306" xr:uid="{E905796F-CAC1-42D1-9718-3D1C9CEDEBDD}"/>
    <cellStyle name="20% - Ênfase2 3 4 12" xfId="43266" xr:uid="{4238C03D-74A1-4E0E-83EF-9301AA6409B6}"/>
    <cellStyle name="20% - Ênfase2 3 4 13" xfId="17392" xr:uid="{50D86F66-7F3A-4DEE-9569-8ED34D3C015E}"/>
    <cellStyle name="20% - Ênfase2 3 4 2" xfId="4964" xr:uid="{223BA80A-37DA-4A38-90E4-9C888509E1D2}"/>
    <cellStyle name="20% - Ênfase2 3 4 2 10" xfId="43267" xr:uid="{CE4450BA-13E5-4C7C-B973-9D46FF73A888}"/>
    <cellStyle name="20% - Ênfase2 3 4 2 11" xfId="17393" xr:uid="{F4FC4B4E-3596-401B-BEC7-F8B7192E9492}"/>
    <cellStyle name="20% - Ênfase2 3 4 2 2" xfId="7153" xr:uid="{D9384D4B-10E5-42B6-B367-010056EF770C}"/>
    <cellStyle name="20% - Ênfase2 3 4 2 2 10" xfId="18695" xr:uid="{494A0203-36AC-4AF7-890B-B853E2B5E944}"/>
    <cellStyle name="20% - Ênfase2 3 4 2 2 2" xfId="9140" xr:uid="{96D0CEA4-27C5-4E06-9ECF-FA5D7AE261CD}"/>
    <cellStyle name="20% - Ênfase2 3 4 2 2 2 2" xfId="31627" xr:uid="{96663545-EE5B-4DA8-8220-6A10B34A0D14}"/>
    <cellStyle name="20% - Ênfase2 3 4 2 2 2 3" xfId="20644" xr:uid="{C13C8D61-F4B5-43B8-91C0-BECF38A8AAEF}"/>
    <cellStyle name="20% - Ênfase2 3 4 2 2 3" xfId="12535" xr:uid="{8C07D975-52BE-4F03-97C8-7A1181878FC8}"/>
    <cellStyle name="20% - Ênfase2 3 4 2 2 3 2" xfId="34596" xr:uid="{2D752AFC-7B7B-4E73-9454-7D17B885DA4C}"/>
    <cellStyle name="20% - Ênfase2 3 4 2 2 3 3" xfId="23613" xr:uid="{F3536A15-AD3B-439B-A8A5-22A615F6C9D8}"/>
    <cellStyle name="20% - Ênfase2 3 4 2 2 4" xfId="14981" xr:uid="{1D70E3AB-C172-4308-AC81-8E19C2FCBE54}"/>
    <cellStyle name="20% - Ênfase2 3 4 2 2 4 2" xfId="36763" xr:uid="{B1D3D445-5915-4791-A252-29F8FC41D973}"/>
    <cellStyle name="20% - Ênfase2 3 4 2 2 4 3" xfId="25780" xr:uid="{941AD41E-FEFB-4123-83DE-B3FF5DC863B0}"/>
    <cellStyle name="20% - Ênfase2 3 4 2 2 5" xfId="27730" xr:uid="{0AE3B3DB-DCB1-48AF-AF44-243B93A7B361}"/>
    <cellStyle name="20% - Ênfase2 3 4 2 2 5 2" xfId="38713" xr:uid="{222EF9A5-935F-4F75-89DA-6074040B520F}"/>
    <cellStyle name="20% - Ênfase2 3 4 2 2 6" xfId="29678" xr:uid="{CB23E915-5373-4B5F-AC64-DDE197CA85B9}"/>
    <cellStyle name="20% - Ênfase2 3 4 2 2 7" xfId="40661" xr:uid="{5D29C5FE-84DA-4566-853E-F84B2A6201F5}"/>
    <cellStyle name="20% - Ênfase2 3 4 2 2 8" xfId="42608" xr:uid="{DADB4A50-95C8-4F40-B43F-9D67276E3CB0}"/>
    <cellStyle name="20% - Ênfase2 3 4 2 2 9" xfId="44568" xr:uid="{1638E872-C9EB-432E-8713-CC6B90D8ACEF}"/>
    <cellStyle name="20% - Ênfase2 3 4 2 3" xfId="7838" xr:uid="{BD95C665-8ECC-4CAC-8F67-98591A7CC612}"/>
    <cellStyle name="20% - Ênfase2 3 4 2 3 2" xfId="11398" xr:uid="{37E857A3-C695-486C-B18F-CA345EC0E11D}"/>
    <cellStyle name="20% - Ênfase2 3 4 2 3 2 2" xfId="33461" xr:uid="{7D98D75A-33E5-4FE0-9C6F-31F25AEEE293}"/>
    <cellStyle name="20% - Ênfase2 3 4 2 3 2 3" xfId="22478" xr:uid="{3ECC9235-1D58-4809-BF53-43A4451C8061}"/>
    <cellStyle name="20% - Ênfase2 3 4 2 3 3" xfId="30325" xr:uid="{AFA2BB36-6DF5-4EE5-ADEC-B167C0EF2D82}"/>
    <cellStyle name="20% - Ênfase2 3 4 2 3 4" xfId="19342" xr:uid="{E5C2D3EC-853E-4C2A-A7A7-F53C41FADE62}"/>
    <cellStyle name="20% - Ênfase2 3 4 2 4" xfId="10406" xr:uid="{23978A29-7F8F-4A52-BAE2-1DA1D086D160}"/>
    <cellStyle name="20% - Ênfase2 3 4 2 4 2" xfId="32533" xr:uid="{BB21C0CE-A455-4165-8209-A38A2E241D71}"/>
    <cellStyle name="20% - Ênfase2 3 4 2 4 3" xfId="21550" xr:uid="{E0C36090-36B3-4688-8D21-B19730641125}"/>
    <cellStyle name="20% - Ênfase2 3 4 2 5" xfId="13598" xr:uid="{D0745F11-EEFA-4788-B61F-5F8EAC18AF05}"/>
    <cellStyle name="20% - Ênfase2 3 4 2 5 2" xfId="35462" xr:uid="{01B4753E-0E28-489B-989D-05D91D6B6847}"/>
    <cellStyle name="20% - Ênfase2 3 4 2 5 3" xfId="24479" xr:uid="{72461A94-D872-4BFF-A086-8ABB17290CA1}"/>
    <cellStyle name="20% - Ênfase2 3 4 2 6" xfId="26429" xr:uid="{50061FD1-9528-4761-A768-ACF930451CD4}"/>
    <cellStyle name="20% - Ênfase2 3 4 2 6 2" xfId="37412" xr:uid="{E3C5ED18-E86C-4A74-B577-210B7C15EFD0}"/>
    <cellStyle name="20% - Ênfase2 3 4 2 7" xfId="28377" xr:uid="{0E0F127B-CF0E-49BF-BDBB-3E319361E36E}"/>
    <cellStyle name="20% - Ênfase2 3 4 2 8" xfId="39360" xr:uid="{B97BE862-D1D6-46A6-9E84-6AE8AB20BC97}"/>
    <cellStyle name="20% - Ênfase2 3 4 2 9" xfId="41307" xr:uid="{840AF664-2609-4B3D-96E8-8FC7A877A1EE}"/>
    <cellStyle name="20% - Ênfase2 3 4 3" xfId="4965" xr:uid="{40E9C03E-C235-40BA-B39C-2E3EB6CF8053}"/>
    <cellStyle name="20% - Ênfase2 3 4 3 10" xfId="43268" xr:uid="{140959CF-848C-4433-A109-76013F59E94A}"/>
    <cellStyle name="20% - Ênfase2 3 4 3 11" xfId="17394" xr:uid="{49BE1F2B-D6CC-40F7-A93B-27870800C15A}"/>
    <cellStyle name="20% - Ênfase2 3 4 3 2" xfId="7435" xr:uid="{55CBC1A9-E5B8-482A-B7A5-5E31D0EBC09B}"/>
    <cellStyle name="20% - Ênfase2 3 4 3 2 10" xfId="18977" xr:uid="{30DEC001-3EC0-4F3C-A8A5-81B0BC0574D0}"/>
    <cellStyle name="20% - Ênfase2 3 4 3 2 2" xfId="9422" xr:uid="{5A00C542-1982-4783-A209-6F38354E44E9}"/>
    <cellStyle name="20% - Ênfase2 3 4 3 2 2 2" xfId="31909" xr:uid="{1AA92A8C-732D-4662-97D2-C65E60C84A0A}"/>
    <cellStyle name="20% - Ênfase2 3 4 3 2 2 3" xfId="20926" xr:uid="{E77EE61A-A7D3-42F4-87C3-369D40D73F0E}"/>
    <cellStyle name="20% - Ênfase2 3 4 3 2 3" xfId="12821" xr:uid="{C0AB6165-B4FA-44AC-A569-4C9D68C8E87B}"/>
    <cellStyle name="20% - Ênfase2 3 4 3 2 3 2" xfId="34882" xr:uid="{3E748DBE-7385-4576-A155-00D6DE57CA04}"/>
    <cellStyle name="20% - Ênfase2 3 4 3 2 3 3" xfId="23899" xr:uid="{CE7B492A-47B4-4892-AE05-374C3DD4263B}"/>
    <cellStyle name="20% - Ênfase2 3 4 3 2 4" xfId="15263" xr:uid="{35BB69AC-BBD6-49C6-9995-C75D754CC610}"/>
    <cellStyle name="20% - Ênfase2 3 4 3 2 4 2" xfId="37045" xr:uid="{F176F161-66B0-4D9B-8461-814D4F7177D8}"/>
    <cellStyle name="20% - Ênfase2 3 4 3 2 4 3" xfId="26062" xr:uid="{CED626AB-D46F-4FC8-A46B-8E50843C08A5}"/>
    <cellStyle name="20% - Ênfase2 3 4 3 2 5" xfId="28012" xr:uid="{0051A67C-4DF3-44B1-9AD5-F4D8C976C807}"/>
    <cellStyle name="20% - Ênfase2 3 4 3 2 5 2" xfId="38995" xr:uid="{0BA975CC-08BE-40F0-A151-6D2D3A290F51}"/>
    <cellStyle name="20% - Ênfase2 3 4 3 2 6" xfId="29960" xr:uid="{39BFF7DE-6329-4AE5-88F1-839751DC69DC}"/>
    <cellStyle name="20% - Ênfase2 3 4 3 2 7" xfId="40943" xr:uid="{8DB312FE-8A2C-4FDC-95C3-DC56848FD436}"/>
    <cellStyle name="20% - Ênfase2 3 4 3 2 8" xfId="42890" xr:uid="{AEFAAFBB-5308-4803-9363-A2693E8A81C1}"/>
    <cellStyle name="20% - Ênfase2 3 4 3 2 9" xfId="44850" xr:uid="{047256C5-C3CD-4C19-86EA-280809AC7295}"/>
    <cellStyle name="20% - Ênfase2 3 4 3 3" xfId="7839" xr:uid="{2B0B5A48-6E62-45A3-AB6F-B51011092CDB}"/>
    <cellStyle name="20% - Ênfase2 3 4 3 3 2" xfId="11684" xr:uid="{4A593A87-0A77-4459-A350-FFF1D835CB8A}"/>
    <cellStyle name="20% - Ênfase2 3 4 3 3 2 2" xfId="33747" xr:uid="{882B9024-A3E3-43C0-A4DF-26A1A15C158C}"/>
    <cellStyle name="20% - Ênfase2 3 4 3 3 2 3" xfId="22764" xr:uid="{CA041ABD-EE36-4623-8DEA-B485461E7BA4}"/>
    <cellStyle name="20% - Ênfase2 3 4 3 3 3" xfId="30326" xr:uid="{68100DA3-B504-4805-8023-3C4E006E0E52}"/>
    <cellStyle name="20% - Ênfase2 3 4 3 3 4" xfId="19343" xr:uid="{0C55B144-3951-4F5C-8EDD-54976501DD85}"/>
    <cellStyle name="20% - Ênfase2 3 4 3 4" xfId="10688" xr:uid="{60249772-6C1C-45C0-BCE1-80117A50D3BF}"/>
    <cellStyle name="20% - Ênfase2 3 4 3 4 2" xfId="32815" xr:uid="{A23E1C48-BF48-4449-ABB7-89405ED2D984}"/>
    <cellStyle name="20% - Ênfase2 3 4 3 4 3" xfId="21832" xr:uid="{6B8E5F10-78ED-4422-8653-D667793D29B9}"/>
    <cellStyle name="20% - Ênfase2 3 4 3 5" xfId="13599" xr:uid="{62DBE876-14C2-43F5-8D46-3CF1F74AE880}"/>
    <cellStyle name="20% - Ênfase2 3 4 3 5 2" xfId="35463" xr:uid="{21118A1B-EA33-491B-AB73-F9981F526B3D}"/>
    <cellStyle name="20% - Ênfase2 3 4 3 5 3" xfId="24480" xr:uid="{9210DF7C-5DBE-4D27-9106-C61C6EA5806A}"/>
    <cellStyle name="20% - Ênfase2 3 4 3 6" xfId="26430" xr:uid="{0C293991-BEE8-4032-9889-96710EE58D7B}"/>
    <cellStyle name="20% - Ênfase2 3 4 3 6 2" xfId="37413" xr:uid="{90C3C275-B94B-4970-8409-D6D51ED44CD8}"/>
    <cellStyle name="20% - Ênfase2 3 4 3 7" xfId="28378" xr:uid="{BE016242-6709-4C06-9204-36BD5E1C217A}"/>
    <cellStyle name="20% - Ênfase2 3 4 3 8" xfId="39361" xr:uid="{C2855BF0-FC9A-404E-8069-4F1B918D4259}"/>
    <cellStyle name="20% - Ênfase2 3 4 3 9" xfId="41308" xr:uid="{205A068B-18B1-4AC3-8787-898B76CEF096}"/>
    <cellStyle name="20% - Ênfase2 3 4 4" xfId="6868" xr:uid="{F1C230E5-6BE4-41C2-9112-6B85CA8FDD55}"/>
    <cellStyle name="20% - Ênfase2 3 4 4 10" xfId="18413" xr:uid="{E050A8D5-C315-4EB9-BF2D-523CD44EF5C8}"/>
    <cellStyle name="20% - Ênfase2 3 4 4 2" xfId="8858" xr:uid="{C6E0A360-3D10-488E-AA95-DD6B1305F5CB}"/>
    <cellStyle name="20% - Ênfase2 3 4 4 2 2" xfId="31345" xr:uid="{4852106B-54DB-4B4C-A0CB-9F97DDC6392E}"/>
    <cellStyle name="20% - Ênfase2 3 4 4 2 3" xfId="20362" xr:uid="{3AD80238-E629-40AB-8566-E56F6E6A1353}"/>
    <cellStyle name="20% - Ênfase2 3 4 4 3" xfId="12239" xr:uid="{0A4869F3-B1FD-4788-8F9B-302056F7622B}"/>
    <cellStyle name="20% - Ênfase2 3 4 4 3 2" xfId="34300" xr:uid="{F9E3A752-8B22-498F-BFD9-BECA636310ED}"/>
    <cellStyle name="20% - Ênfase2 3 4 4 3 3" xfId="23317" xr:uid="{BFEE45F6-BAAC-4194-9FEA-79B352313109}"/>
    <cellStyle name="20% - Ênfase2 3 4 4 4" xfId="14699" xr:uid="{3C27CF71-5FE4-4B91-A2D2-B08890D2C5A6}"/>
    <cellStyle name="20% - Ênfase2 3 4 4 4 2" xfId="36481" xr:uid="{A29753BE-2ADD-47CC-8F07-6D69087548A1}"/>
    <cellStyle name="20% - Ênfase2 3 4 4 4 3" xfId="25498" xr:uid="{6860083E-F883-457D-A8A4-6B78B91F5EEF}"/>
    <cellStyle name="20% - Ênfase2 3 4 4 5" xfId="27448" xr:uid="{90C3280A-1387-4637-B2AB-05570C3D7228}"/>
    <cellStyle name="20% - Ênfase2 3 4 4 5 2" xfId="38431" xr:uid="{9714C6BB-2216-4D76-AD72-36E25CAB3F52}"/>
    <cellStyle name="20% - Ênfase2 3 4 4 6" xfId="29396" xr:uid="{83998C7E-DE84-4D0B-A1AE-978E9DEF3C3D}"/>
    <cellStyle name="20% - Ênfase2 3 4 4 7" xfId="40379" xr:uid="{68B6BF7A-2A7E-4CFD-B42B-6AB48FA2BF05}"/>
    <cellStyle name="20% - Ênfase2 3 4 4 8" xfId="42326" xr:uid="{11C72D12-F449-4842-8E22-6F6C279894B4}"/>
    <cellStyle name="20% - Ênfase2 3 4 4 9" xfId="44286" xr:uid="{85926F5A-465A-4B83-8381-B12A1959E683}"/>
    <cellStyle name="20% - Ênfase2 3 4 5" xfId="7837" xr:uid="{900ED8EF-4852-4649-8834-FE6A4EC9BCB8}"/>
    <cellStyle name="20% - Ênfase2 3 4 5 2" xfId="11101" xr:uid="{F053EC50-FD2E-4997-B9E5-A939851E8025}"/>
    <cellStyle name="20% - Ênfase2 3 4 5 2 2" xfId="33165" xr:uid="{28391E3C-997B-4444-BDCE-8EC7B9A2E394}"/>
    <cellStyle name="20% - Ênfase2 3 4 5 2 3" xfId="22182" xr:uid="{F828D9EB-8E87-49C5-A694-B8B8495DEE7E}"/>
    <cellStyle name="20% - Ênfase2 3 4 5 3" xfId="30324" xr:uid="{5FB7C0BB-E02E-4389-9F33-715D9A14B61D}"/>
    <cellStyle name="20% - Ênfase2 3 4 5 4" xfId="19341" xr:uid="{B9634D49-0AFE-4671-BBDA-C53BB2FA4E07}"/>
    <cellStyle name="20% - Ênfase2 3 4 6" xfId="10064" xr:uid="{03D244C7-76E3-4386-8CC7-556B4F2D6320}"/>
    <cellStyle name="20% - Ênfase2 3 4 6 2" xfId="32251" xr:uid="{B77F6D63-0AF2-4B75-AD70-D703B7333B31}"/>
    <cellStyle name="20% - Ênfase2 3 4 6 3" xfId="21268" xr:uid="{5790CA06-931B-42EC-8EA9-A068E7160C6C}"/>
    <cellStyle name="20% - Ênfase2 3 4 7" xfId="13597" xr:uid="{C6535A92-D337-4C44-B84E-2229FEF201F6}"/>
    <cellStyle name="20% - Ênfase2 3 4 7 2" xfId="35461" xr:uid="{7A9506C3-E060-4B63-AB6A-CD714032A5EC}"/>
    <cellStyle name="20% - Ênfase2 3 4 7 3" xfId="24478" xr:uid="{396CBFEF-1532-4BC8-BB6F-AB8C2127C4B2}"/>
    <cellStyle name="20% - Ênfase2 3 4 8" xfId="26428" xr:uid="{B1277487-A62C-422B-B755-84574876BF3C}"/>
    <cellStyle name="20% - Ênfase2 3 4 8 2" xfId="37411" xr:uid="{A764637D-EFDC-4B2B-AC27-0A191665D4AC}"/>
    <cellStyle name="20% - Ênfase2 3 4 9" xfId="28376" xr:uid="{6F9D1CC1-C63D-47B6-BB32-14D845E5C122}"/>
    <cellStyle name="20% - Ênfase2 3 5" xfId="4966" xr:uid="{3D29A99B-FB26-43AE-9D81-2D51837A8AF8}"/>
    <cellStyle name="20% - Ênfase2 3 5 10" xfId="43269" xr:uid="{A7036924-1BAD-4610-BF28-0745F170FECA}"/>
    <cellStyle name="20% - Ênfase2 3 5 11" xfId="17395" xr:uid="{48A75EF9-A445-413D-A0FA-CFB7D23DBEA0}"/>
    <cellStyle name="20% - Ênfase2 3 5 2" xfId="7041" xr:uid="{FD1C3EEA-02F8-4390-A928-6F3A6F327F96}"/>
    <cellStyle name="20% - Ênfase2 3 5 2 10" xfId="18583" xr:uid="{FEFFDB96-370F-4E32-80C0-AAC1DC535A57}"/>
    <cellStyle name="20% - Ênfase2 3 5 2 2" xfId="9028" xr:uid="{0F28B359-5BB3-4279-A327-3353CE912A0D}"/>
    <cellStyle name="20% - Ênfase2 3 5 2 2 2" xfId="31515" xr:uid="{FD7AC8F8-77E4-4131-8DC7-DC6787FC8A65}"/>
    <cellStyle name="20% - Ênfase2 3 5 2 2 3" xfId="20532" xr:uid="{3CBC3268-AD47-46D5-B911-E92741EFB4CA}"/>
    <cellStyle name="20% - Ênfase2 3 5 2 3" xfId="12423" xr:uid="{D0ADE466-1C7E-4BA3-981D-7C2AC82A4BDB}"/>
    <cellStyle name="20% - Ênfase2 3 5 2 3 2" xfId="34484" xr:uid="{7DB8E0BE-FA7F-4E64-8688-80B7818B5625}"/>
    <cellStyle name="20% - Ênfase2 3 5 2 3 3" xfId="23501" xr:uid="{178FFEF9-510A-489B-BE4E-D3E7E8EC43A8}"/>
    <cellStyle name="20% - Ênfase2 3 5 2 4" xfId="14869" xr:uid="{96985793-665E-4C54-8024-0A0ECB724536}"/>
    <cellStyle name="20% - Ênfase2 3 5 2 4 2" xfId="36651" xr:uid="{41B8378A-C837-4029-82F5-2C56089D0AF1}"/>
    <cellStyle name="20% - Ênfase2 3 5 2 4 3" xfId="25668" xr:uid="{652845FE-54E4-464F-8D5E-E04F568890E0}"/>
    <cellStyle name="20% - Ênfase2 3 5 2 5" xfId="27618" xr:uid="{BC2F4B47-5299-40EB-8A29-03C4FAC0BE36}"/>
    <cellStyle name="20% - Ênfase2 3 5 2 5 2" xfId="38601" xr:uid="{EF047DD0-743C-4357-AE31-A4541F91CF5B}"/>
    <cellStyle name="20% - Ênfase2 3 5 2 6" xfId="29566" xr:uid="{6828E843-BCC4-41E3-807A-5880BB82FB6C}"/>
    <cellStyle name="20% - Ênfase2 3 5 2 7" xfId="40549" xr:uid="{FD26973E-4338-4999-AC6E-A290B772CE98}"/>
    <cellStyle name="20% - Ênfase2 3 5 2 8" xfId="42496" xr:uid="{408CF5C9-4CFD-4CBA-9EB6-250540BE684B}"/>
    <cellStyle name="20% - Ênfase2 3 5 2 9" xfId="44456" xr:uid="{3D9F71D8-15AD-4786-9283-E143199AEBD2}"/>
    <cellStyle name="20% - Ênfase2 3 5 3" xfId="7840" xr:uid="{CC20E1F6-4F7A-422C-9DDF-9EBF6CEFEAE3}"/>
    <cellStyle name="20% - Ênfase2 3 5 3 2" xfId="11286" xr:uid="{BA760751-BAAB-4667-91FE-6BC1A1D5AA94}"/>
    <cellStyle name="20% - Ênfase2 3 5 3 2 2" xfId="33349" xr:uid="{A2D2DF10-CDB6-4748-BDD1-7C0C8A356615}"/>
    <cellStyle name="20% - Ênfase2 3 5 3 2 3" xfId="22366" xr:uid="{1720756B-0E70-4C56-A2D8-B1BAEEB7A781}"/>
    <cellStyle name="20% - Ênfase2 3 5 3 3" xfId="30327" xr:uid="{C262DBBF-9DCE-4FC0-AFD1-7DC5EF1A5225}"/>
    <cellStyle name="20% - Ênfase2 3 5 3 4" xfId="19344" xr:uid="{0A73CA4C-3FA7-4CD0-BFDA-B8042DD9A123}"/>
    <cellStyle name="20% - Ênfase2 3 5 4" xfId="10294" xr:uid="{CF397276-17C4-4E05-B930-171A9F36C95E}"/>
    <cellStyle name="20% - Ênfase2 3 5 4 2" xfId="32421" xr:uid="{930B2273-5A4B-41AA-ABAE-6B9922D79505}"/>
    <cellStyle name="20% - Ênfase2 3 5 4 3" xfId="21438" xr:uid="{A4C85AFD-AA4E-40D3-B672-B88C5B772556}"/>
    <cellStyle name="20% - Ênfase2 3 5 5" xfId="13600" xr:uid="{5D04B654-BCE1-4002-B6CC-1D54BC07E3D7}"/>
    <cellStyle name="20% - Ênfase2 3 5 5 2" xfId="35464" xr:uid="{A4F85412-D197-4952-A490-31B7F1AD89D0}"/>
    <cellStyle name="20% - Ênfase2 3 5 5 3" xfId="24481" xr:uid="{8D90F4B5-B3C9-4736-9C8A-20EA368E8FBF}"/>
    <cellStyle name="20% - Ênfase2 3 5 6" xfId="26431" xr:uid="{CB2868C7-8D44-4E30-8912-E7E216FC2F09}"/>
    <cellStyle name="20% - Ênfase2 3 5 6 2" xfId="37414" xr:uid="{7505B93B-4B2D-4C57-AA8E-A32988C1CB9A}"/>
    <cellStyle name="20% - Ênfase2 3 5 7" xfId="28379" xr:uid="{855E8737-04A1-4B01-9839-AA47930E2990}"/>
    <cellStyle name="20% - Ênfase2 3 5 8" xfId="39362" xr:uid="{0DF67C35-46E1-4B74-BFC6-603080B79D05}"/>
    <cellStyle name="20% - Ênfase2 3 5 9" xfId="41309" xr:uid="{916BAEFB-C7FE-4A3E-9941-42CD346F5B57}"/>
    <cellStyle name="20% - Ênfase2 3 6" xfId="4967" xr:uid="{8265C827-91E6-448D-AFBA-93616AF212AB}"/>
    <cellStyle name="20% - Ênfase2 3 6 10" xfId="43270" xr:uid="{78D45F6F-FDAB-4A68-964E-A8CCE00CAC75}"/>
    <cellStyle name="20% - Ênfase2 3 6 11" xfId="17396" xr:uid="{81CC9D5B-509E-4F41-8019-87D89D06593A}"/>
    <cellStyle name="20% - Ênfase2 3 6 2" xfId="7323" xr:uid="{6C064232-5426-4637-8BC0-8F3E9430F766}"/>
    <cellStyle name="20% - Ênfase2 3 6 2 10" xfId="18865" xr:uid="{BB470A4B-5492-407E-AB3F-1B069CE31C8C}"/>
    <cellStyle name="20% - Ênfase2 3 6 2 2" xfId="9310" xr:uid="{85EA7E52-77E1-49CA-B90B-97465A2F16D7}"/>
    <cellStyle name="20% - Ênfase2 3 6 2 2 2" xfId="31797" xr:uid="{CACAB848-CA84-4B9E-BDCB-6D4BA3F73EF0}"/>
    <cellStyle name="20% - Ênfase2 3 6 2 2 3" xfId="20814" xr:uid="{E6EB851F-C106-4C35-88AA-E0AAADDFC94E}"/>
    <cellStyle name="20% - Ênfase2 3 6 2 3" xfId="12709" xr:uid="{A546F6CC-9081-425A-9B70-E35B65DCAF45}"/>
    <cellStyle name="20% - Ênfase2 3 6 2 3 2" xfId="34770" xr:uid="{AB9F9711-DC4B-4A4A-BD9D-685F2DF46858}"/>
    <cellStyle name="20% - Ênfase2 3 6 2 3 3" xfId="23787" xr:uid="{C1D07ED3-120C-435E-BC23-46142AF10BE3}"/>
    <cellStyle name="20% - Ênfase2 3 6 2 4" xfId="15151" xr:uid="{D1AAEE7A-A83A-428B-A618-25FBC038B442}"/>
    <cellStyle name="20% - Ênfase2 3 6 2 4 2" xfId="36933" xr:uid="{61333402-FF50-4735-A245-4F7F6B4A45E3}"/>
    <cellStyle name="20% - Ênfase2 3 6 2 4 3" xfId="25950" xr:uid="{99DC92F0-C43B-4406-B9D5-94E9D058FF51}"/>
    <cellStyle name="20% - Ênfase2 3 6 2 5" xfId="27900" xr:uid="{0742E6DB-7CBC-4840-9921-F7B249D08855}"/>
    <cellStyle name="20% - Ênfase2 3 6 2 5 2" xfId="38883" xr:uid="{A597B0A8-C827-4D22-ACB4-64BE4C9C7DD9}"/>
    <cellStyle name="20% - Ênfase2 3 6 2 6" xfId="29848" xr:uid="{B2EA1A45-95FD-4F4E-A143-A49B475BF712}"/>
    <cellStyle name="20% - Ênfase2 3 6 2 7" xfId="40831" xr:uid="{B2C4D909-06AB-4B6E-BCD0-215A3B7680BF}"/>
    <cellStyle name="20% - Ênfase2 3 6 2 8" xfId="42778" xr:uid="{A4943FD8-FAAF-4A62-8136-C937FBF711D1}"/>
    <cellStyle name="20% - Ênfase2 3 6 2 9" xfId="44738" xr:uid="{658E334C-0DE5-4A1E-AEA7-9BC68F8EDCDE}"/>
    <cellStyle name="20% - Ênfase2 3 6 3" xfId="7841" xr:uid="{FC69E364-A105-4D90-8690-6A633A4D2120}"/>
    <cellStyle name="20% - Ênfase2 3 6 3 2" xfId="11572" xr:uid="{1F58AC33-63F1-40BA-8504-6CF6D62E8BA9}"/>
    <cellStyle name="20% - Ênfase2 3 6 3 2 2" xfId="33635" xr:uid="{3D7A9250-2A79-4A4E-9104-211585677E63}"/>
    <cellStyle name="20% - Ênfase2 3 6 3 2 3" xfId="22652" xr:uid="{0D9CDF9F-129B-4A8E-8EB4-726E83A91037}"/>
    <cellStyle name="20% - Ênfase2 3 6 3 3" xfId="30328" xr:uid="{6FED42D9-A29D-49C0-A49E-8177611F1C1A}"/>
    <cellStyle name="20% - Ênfase2 3 6 3 4" xfId="19345" xr:uid="{6F214E6D-935D-4342-85AE-086BE5AEE4C5}"/>
    <cellStyle name="20% - Ênfase2 3 6 4" xfId="10576" xr:uid="{31774DE5-638B-4160-98D7-0B2F0910312D}"/>
    <cellStyle name="20% - Ênfase2 3 6 4 2" xfId="32703" xr:uid="{2B80D601-F4A7-4E14-8815-0FE5A72CFE27}"/>
    <cellStyle name="20% - Ênfase2 3 6 4 3" xfId="21720" xr:uid="{538D7C40-F436-48D0-A606-37D32FAE6CE6}"/>
    <cellStyle name="20% - Ênfase2 3 6 5" xfId="13601" xr:uid="{B45472F5-B44C-428D-876D-DDED0753B6F0}"/>
    <cellStyle name="20% - Ênfase2 3 6 5 2" xfId="35465" xr:uid="{7A221458-E303-44FF-9BB8-F5812088C36A}"/>
    <cellStyle name="20% - Ênfase2 3 6 5 3" xfId="24482" xr:uid="{26416C1A-E627-4401-941E-561D3FE0CB5A}"/>
    <cellStyle name="20% - Ênfase2 3 6 6" xfId="26432" xr:uid="{97AE1B79-D7B8-4C15-B50C-954F83C4DC00}"/>
    <cellStyle name="20% - Ênfase2 3 6 6 2" xfId="37415" xr:uid="{6FA9A2C8-9E0B-428D-AC1C-BC448B51CF27}"/>
    <cellStyle name="20% - Ênfase2 3 6 7" xfId="28380" xr:uid="{CE98CCA9-3BEE-48AC-995D-321A78580666}"/>
    <cellStyle name="20% - Ênfase2 3 6 8" xfId="39363" xr:uid="{6DDD2B70-C775-4B77-8E10-F1B4BBB539E4}"/>
    <cellStyle name="20% - Ênfase2 3 6 9" xfId="41310" xr:uid="{E86D0057-6B18-496E-81C4-AEE5C1680C79}"/>
    <cellStyle name="20% - Ênfase2 3 7" xfId="4968" xr:uid="{67F57A6C-237C-42DC-8D14-6F2CCFD2B612}"/>
    <cellStyle name="20% - Ênfase2 3 7 10" xfId="43271" xr:uid="{E4BED2F4-0849-4063-BD9B-A16253D95EDB}"/>
    <cellStyle name="20% - Ênfase2 3 7 11" xfId="17397" xr:uid="{9E099952-8F31-4176-A2B3-CFB28FEADBAD}"/>
    <cellStyle name="20% - Ênfase2 3 7 2" xfId="7605" xr:uid="{DF829717-54CC-4571-94BA-DD0739AACEA2}"/>
    <cellStyle name="20% - Ênfase2 3 7 2 10" xfId="19147" xr:uid="{CD7CAECC-C79E-4C08-8DBA-62A1F5CB4800}"/>
    <cellStyle name="20% - Ênfase2 3 7 2 2" xfId="9592" xr:uid="{F52752DA-5DC3-40EE-99FD-65A79C80EFAF}"/>
    <cellStyle name="20% - Ênfase2 3 7 2 2 2" xfId="32079" xr:uid="{16040B23-17C8-4A66-B4E0-4D5D29E243C2}"/>
    <cellStyle name="20% - Ênfase2 3 7 2 2 3" xfId="21096" xr:uid="{9B8829BB-5697-4E18-B1D7-A803A2BD5A8C}"/>
    <cellStyle name="20% - Ênfase2 3 7 2 3" xfId="12991" xr:uid="{A2D123AF-57E4-4356-8E4E-EAD22FC83678}"/>
    <cellStyle name="20% - Ênfase2 3 7 2 3 2" xfId="35052" xr:uid="{2F6C3549-C99F-48FD-A7FA-9267B0F8B1A1}"/>
    <cellStyle name="20% - Ênfase2 3 7 2 3 3" xfId="24069" xr:uid="{2429FBA7-01AE-42CF-9A82-17C623217852}"/>
    <cellStyle name="20% - Ênfase2 3 7 2 4" xfId="15433" xr:uid="{7252377B-D162-462F-8978-FBEC4273C8BA}"/>
    <cellStyle name="20% - Ênfase2 3 7 2 4 2" xfId="37215" xr:uid="{E1D8F0D7-BDE8-4AD6-84A1-809566842E69}"/>
    <cellStyle name="20% - Ênfase2 3 7 2 4 3" xfId="26232" xr:uid="{66693B90-BCA6-4DA4-B09E-1B4F3F87BE1B}"/>
    <cellStyle name="20% - Ênfase2 3 7 2 5" xfId="28182" xr:uid="{B697C1E0-D209-4F82-9597-E5A2D9B816F1}"/>
    <cellStyle name="20% - Ênfase2 3 7 2 5 2" xfId="39165" xr:uid="{6C44F099-BAD2-412C-A3B9-699C1EB4E348}"/>
    <cellStyle name="20% - Ênfase2 3 7 2 6" xfId="30130" xr:uid="{632E960B-B6DB-492F-8FBA-E8827530C1E1}"/>
    <cellStyle name="20% - Ênfase2 3 7 2 7" xfId="41113" xr:uid="{E8A36ED8-A07A-4BF2-AF35-BE07F5E1BB4D}"/>
    <cellStyle name="20% - Ênfase2 3 7 2 8" xfId="43060" xr:uid="{A268F975-9A3B-4946-9D89-EC28CE64325F}"/>
    <cellStyle name="20% - Ênfase2 3 7 2 9" xfId="45020" xr:uid="{B4EB08D9-FA00-4C36-801F-BAF0A8F1AC65}"/>
    <cellStyle name="20% - Ênfase2 3 7 3" xfId="7842" xr:uid="{04B6F32A-7904-4D57-803E-E4B4A70BB5E5}"/>
    <cellStyle name="20% - Ênfase2 3 7 3 2" xfId="11854" xr:uid="{2F70C554-CB52-4BA4-9E08-A84047DED25A}"/>
    <cellStyle name="20% - Ênfase2 3 7 3 2 2" xfId="33917" xr:uid="{2D1C43E6-C84F-4F67-82DF-85EB76EDC3DC}"/>
    <cellStyle name="20% - Ênfase2 3 7 3 2 3" xfId="22934" xr:uid="{75E9466A-C515-4FDD-8895-F65317A8248C}"/>
    <cellStyle name="20% - Ênfase2 3 7 3 3" xfId="30329" xr:uid="{184FA10A-A417-4E87-B9A8-EE18DF74E336}"/>
    <cellStyle name="20% - Ênfase2 3 7 3 4" xfId="19346" xr:uid="{848993B2-B6F1-47D0-B7D7-8AAE3B28B71B}"/>
    <cellStyle name="20% - Ênfase2 3 7 4" xfId="10858" xr:uid="{05B702FE-0B6E-4216-A398-9210F2B9FB7B}"/>
    <cellStyle name="20% - Ênfase2 3 7 4 2" xfId="32985" xr:uid="{D67EC94E-E611-4A13-849D-1C02AF5633EE}"/>
    <cellStyle name="20% - Ênfase2 3 7 4 3" xfId="22002" xr:uid="{A1E7923D-D0FD-45D9-BB47-F40CB12E4FAC}"/>
    <cellStyle name="20% - Ênfase2 3 7 5" xfId="13602" xr:uid="{529E534D-F06A-4FFE-A711-7FC9405DA456}"/>
    <cellStyle name="20% - Ênfase2 3 7 5 2" xfId="35466" xr:uid="{E9CC76A3-9164-4848-80C6-B79EF1E38BA9}"/>
    <cellStyle name="20% - Ênfase2 3 7 5 3" xfId="24483" xr:uid="{9F0E7EE6-150B-416D-A4FB-632416ADAF9A}"/>
    <cellStyle name="20% - Ênfase2 3 7 6" xfId="26433" xr:uid="{66B93580-BB54-4E01-8616-B6597DAB7977}"/>
    <cellStyle name="20% - Ênfase2 3 7 6 2" xfId="37416" xr:uid="{6700D8FF-C027-4A7E-9A19-C8D1A55FB87C}"/>
    <cellStyle name="20% - Ênfase2 3 7 7" xfId="28381" xr:uid="{88508572-9A5D-4790-B346-1404D09965AE}"/>
    <cellStyle name="20% - Ênfase2 3 7 8" xfId="39364" xr:uid="{AA8F3F66-39B7-4954-A40F-BAC1B68AFCB9}"/>
    <cellStyle name="20% - Ênfase2 3 7 9" xfId="41311" xr:uid="{DEC64296-0C92-4861-87C9-6B35D1FCDB05}"/>
    <cellStyle name="20% - Ênfase2 3 8" xfId="6756" xr:uid="{F1453E53-1C9A-4BC4-A27D-84C0C7FD5DF6}"/>
    <cellStyle name="20% - Ênfase2 3 8 10" xfId="18301" xr:uid="{C2CB3FA2-3214-4FEA-BD29-8CC667563F2E}"/>
    <cellStyle name="20% - Ênfase2 3 8 2" xfId="8746" xr:uid="{7963E629-D8F3-4269-8C12-842279117384}"/>
    <cellStyle name="20% - Ênfase2 3 8 2 2" xfId="13122" xr:uid="{2A00644E-1872-43C8-AC3D-B7CEBA3ED5A4}"/>
    <cellStyle name="20% - Ênfase2 3 8 2 2 2" xfId="35132" xr:uid="{D4AE8902-9F55-4366-B217-FA253CCD8071}"/>
    <cellStyle name="20% - Ênfase2 3 8 2 2 3" xfId="24149" xr:uid="{D28A3953-CE82-4083-BBB8-37C195EFCD99}"/>
    <cellStyle name="20% - Ênfase2 3 8 2 3" xfId="31233" xr:uid="{69485AF1-B000-4CD0-9EEB-953BC3AF1476}"/>
    <cellStyle name="20% - Ênfase2 3 8 2 4" xfId="20250" xr:uid="{D3143440-FF87-4635-BD17-D46D3F1D486C}"/>
    <cellStyle name="20% - Ênfase2 3 8 3" xfId="11936" xr:uid="{5C883922-DB86-4E4E-8338-E74756B73BEA}"/>
    <cellStyle name="20% - Ênfase2 3 8 3 2" xfId="33997" xr:uid="{64C77CC4-5874-4E04-856F-C264047AEDB8}"/>
    <cellStyle name="20% - Ênfase2 3 8 3 3" xfId="23014" xr:uid="{A4C52153-5DEE-4B33-A8C3-AAE7EFFAE3E6}"/>
    <cellStyle name="20% - Ênfase2 3 8 4" xfId="14587" xr:uid="{3C545CE9-AFFE-4037-8A25-67C8053DB08D}"/>
    <cellStyle name="20% - Ênfase2 3 8 4 2" xfId="36369" xr:uid="{1E44AD87-D760-46DB-A29C-8A31FBA00D70}"/>
    <cellStyle name="20% - Ênfase2 3 8 4 3" xfId="25386" xr:uid="{C32A14E2-67D4-433A-BE1C-F684E7509A90}"/>
    <cellStyle name="20% - Ênfase2 3 8 5" xfId="27336" xr:uid="{8BD70A92-9403-4247-91E9-C3171F56759F}"/>
    <cellStyle name="20% - Ênfase2 3 8 5 2" xfId="38319" xr:uid="{E501D4C8-B4BA-4A9B-8697-52B26C242769}"/>
    <cellStyle name="20% - Ênfase2 3 8 6" xfId="29284" xr:uid="{42EE3B2E-6B34-403E-86DF-EED7AB206C27}"/>
    <cellStyle name="20% - Ênfase2 3 8 7" xfId="40267" xr:uid="{F816974F-5385-466F-B869-9A44EA5D9A42}"/>
    <cellStyle name="20% - Ênfase2 3 8 8" xfId="42214" xr:uid="{7FE3AE4C-1DC0-4CCB-AFCE-BE75838487C0}"/>
    <cellStyle name="20% - Ênfase2 3 8 9" xfId="44174" xr:uid="{900F37DB-AFAA-4915-B7AC-3DFC3206EF35}"/>
    <cellStyle name="20% - Ênfase2 3 9" xfId="7827" xr:uid="{79C47DF7-6C33-4915-9941-5590CD90D459}"/>
    <cellStyle name="20% - Ênfase2 3 9 2" xfId="12127" xr:uid="{927D0A06-3329-4BD8-8B3C-C34FAED52B6B}"/>
    <cellStyle name="20% - Ênfase2 3 9 2 2" xfId="34188" xr:uid="{9FE5FAFE-E714-42AF-8259-7DED938A8006}"/>
    <cellStyle name="20% - Ênfase2 3 9 2 3" xfId="23205" xr:uid="{17126680-2438-46F1-86A5-D127B38FF67A}"/>
    <cellStyle name="20% - Ênfase2 3 9 3" xfId="30314" xr:uid="{091496E1-5617-42E4-9145-42ED1057F274}"/>
    <cellStyle name="20% - Ênfase2 3 9 4" xfId="19331" xr:uid="{DDC37FBD-9DF4-45DF-AD30-CBCAE2D22D1F}"/>
    <cellStyle name="20% - Ênfase2 4" xfId="4969" xr:uid="{FE06D023-47A7-4453-BBDD-71943AFB77D2}"/>
    <cellStyle name="20% - Ênfase2 4 10" xfId="11003" xr:uid="{C4A3CCEE-DF69-42E4-BDDB-5E5CA2CEB85A}"/>
    <cellStyle name="20% - Ênfase2 4 10 2" xfId="33067" xr:uid="{5E9A2A74-3D6F-4E04-83B3-8119FFE6DD0A}"/>
    <cellStyle name="20% - Ênfase2 4 10 3" xfId="22084" xr:uid="{50FCE8C8-3E46-4D3E-9F3F-F565E1AF0AB2}"/>
    <cellStyle name="20% - Ênfase2 4 11" xfId="9966" xr:uid="{6CFDB439-B82B-4137-8242-29C34776A7BE}"/>
    <cellStyle name="20% - Ênfase2 4 11 2" xfId="32153" xr:uid="{FB68D9E8-F8CE-45AD-A89B-7115A6860539}"/>
    <cellStyle name="20% - Ênfase2 4 11 3" xfId="21170" xr:uid="{1B8E6B03-B5A0-4936-AEEB-8A7F8044E3CC}"/>
    <cellStyle name="20% - Ênfase2 4 12" xfId="13603" xr:uid="{A737ABB0-A9F6-4751-8EF1-6D4C270CEB12}"/>
    <cellStyle name="20% - Ênfase2 4 12 2" xfId="35467" xr:uid="{63DE0B93-8378-4C2E-A2E8-C386789A10DF}"/>
    <cellStyle name="20% - Ênfase2 4 12 3" xfId="24484" xr:uid="{8BF9B334-A01A-4FC7-8EC6-E6DB1A943B15}"/>
    <cellStyle name="20% - Ênfase2 4 13" xfId="26434" xr:uid="{78895174-234F-4D70-9A18-7371E360264B}"/>
    <cellStyle name="20% - Ênfase2 4 13 2" xfId="37417" xr:uid="{230F8B7D-D348-455B-98C4-9AF8328877F7}"/>
    <cellStyle name="20% - Ênfase2 4 14" xfId="28382" xr:uid="{AFA67215-AB98-4EDE-9FA8-068DFFEAC89F}"/>
    <cellStyle name="20% - Ênfase2 4 15" xfId="39365" xr:uid="{F646F771-D6ED-4305-8C0C-912B02A7C2E0}"/>
    <cellStyle name="20% - Ênfase2 4 16" xfId="41312" xr:uid="{B3949F99-D9E8-410B-993A-985CC461E5C8}"/>
    <cellStyle name="20% - Ênfase2 4 17" xfId="43272" xr:uid="{90CA617C-5090-4470-BF16-218FE02532DB}"/>
    <cellStyle name="20% - Ênfase2 4 18" xfId="17398" xr:uid="{6FA7DE57-FA9F-449B-A4F3-FE785E2D6DE1}"/>
    <cellStyle name="20% - Ênfase2 4 2" xfId="4970" xr:uid="{6E92716D-3F3B-45DC-948D-CBCB538EF6C8}"/>
    <cellStyle name="20% - Ênfase2 4 2 10" xfId="26435" xr:uid="{D890DC78-D715-4D32-BFBF-21D4C161E2A2}"/>
    <cellStyle name="20% - Ênfase2 4 2 10 2" xfId="37418" xr:uid="{DC6AFE86-4260-4A5A-8D53-DCBC6257937C}"/>
    <cellStyle name="20% - Ênfase2 4 2 11" xfId="28383" xr:uid="{0301E97A-2C39-43C8-BB82-DBF88D075356}"/>
    <cellStyle name="20% - Ênfase2 4 2 12" xfId="39366" xr:uid="{5A048AED-1A51-459E-B7F7-3989150A3648}"/>
    <cellStyle name="20% - Ênfase2 4 2 13" xfId="41313" xr:uid="{D245FA26-100C-4E10-9F36-49A8E3AEE748}"/>
    <cellStyle name="20% - Ênfase2 4 2 14" xfId="43273" xr:uid="{B72C143D-EC96-4DC1-AF4B-A60DFD3364D4}"/>
    <cellStyle name="20% - Ênfase2 4 2 15" xfId="17399" xr:uid="{36BB8F14-E10B-4E85-87AE-7D411D342731}"/>
    <cellStyle name="20% - Ênfase2 4 2 2" xfId="4971" xr:uid="{BA3877CD-0274-495F-8DAE-F0A84CB5D8E1}"/>
    <cellStyle name="20% - Ênfase2 4 2 2 10" xfId="39367" xr:uid="{B6ECE180-CBDB-481C-9A71-2252F9FD104C}"/>
    <cellStyle name="20% - Ênfase2 4 2 2 11" xfId="41314" xr:uid="{07E0B225-C838-4B6B-8573-82629802111F}"/>
    <cellStyle name="20% - Ênfase2 4 2 2 12" xfId="43274" xr:uid="{5CB2303D-6401-42EC-8E5C-4766DB04FFE5}"/>
    <cellStyle name="20% - Ênfase2 4 2 2 13" xfId="17400" xr:uid="{E41BE6D0-8B26-4237-B99A-ED1FD258A950}"/>
    <cellStyle name="20% - Ênfase2 4 2 2 2" xfId="4972" xr:uid="{336AEB3D-CA30-49E1-9375-9CF06D76025C}"/>
    <cellStyle name="20% - Ênfase2 4 2 2 2 10" xfId="43275" xr:uid="{BE8B1C72-907E-454C-A1C6-9B871CA41E41}"/>
    <cellStyle name="20% - Ênfase2 4 2 2 2 11" xfId="17401" xr:uid="{DD753556-4BAF-486B-B042-A5E2AC25A955}"/>
    <cellStyle name="20% - Ênfase2 4 2 2 2 2" xfId="7280" xr:uid="{6A3C73A5-240F-4006-975E-3408BDB1CC1F}"/>
    <cellStyle name="20% - Ênfase2 4 2 2 2 2 10" xfId="18822" xr:uid="{023D2933-593A-455F-AB31-1F36F5409EF5}"/>
    <cellStyle name="20% - Ênfase2 4 2 2 2 2 2" xfId="9267" xr:uid="{7497A2E7-8394-45C6-A2D6-5F16CB9FBB5F}"/>
    <cellStyle name="20% - Ênfase2 4 2 2 2 2 2 2" xfId="31754" xr:uid="{1D8EC57D-D407-4794-90F6-8B2375E91AD1}"/>
    <cellStyle name="20% - Ênfase2 4 2 2 2 2 2 3" xfId="20771" xr:uid="{496024E6-ADC0-4F58-A0F5-8AA5DC629694}"/>
    <cellStyle name="20% - Ênfase2 4 2 2 2 2 3" xfId="12666" xr:uid="{756CBB59-3E99-417E-9700-DE6E4A13AF6F}"/>
    <cellStyle name="20% - Ênfase2 4 2 2 2 2 3 2" xfId="34727" xr:uid="{C049D48B-BB8E-4AAB-BCC7-F3631113D249}"/>
    <cellStyle name="20% - Ênfase2 4 2 2 2 2 3 3" xfId="23744" xr:uid="{DB63C6A3-C727-49E4-AC25-EFD9BA0881A5}"/>
    <cellStyle name="20% - Ênfase2 4 2 2 2 2 4" xfId="15108" xr:uid="{1EE26AD2-521E-479A-AC7C-E4D40010CC72}"/>
    <cellStyle name="20% - Ênfase2 4 2 2 2 2 4 2" xfId="36890" xr:uid="{29FE3318-C862-4308-AFD8-C062A575F3C2}"/>
    <cellStyle name="20% - Ênfase2 4 2 2 2 2 4 3" xfId="25907" xr:uid="{510C90CA-4D98-4CF9-93DE-0F7D77C2C728}"/>
    <cellStyle name="20% - Ênfase2 4 2 2 2 2 5" xfId="27857" xr:uid="{6C7A1DE4-6601-4812-9978-F4C50EE24BD3}"/>
    <cellStyle name="20% - Ênfase2 4 2 2 2 2 5 2" xfId="38840" xr:uid="{890DE19C-21F3-4FAE-B461-7E95764A3B5E}"/>
    <cellStyle name="20% - Ênfase2 4 2 2 2 2 6" xfId="29805" xr:uid="{6967A289-D379-4D2D-9EF5-D331373223D4}"/>
    <cellStyle name="20% - Ênfase2 4 2 2 2 2 7" xfId="40788" xr:uid="{345F4CD4-1B9D-46F1-A203-08A121FA34F3}"/>
    <cellStyle name="20% - Ênfase2 4 2 2 2 2 8" xfId="42735" xr:uid="{E51F18F5-311B-4809-9540-7ED8D06F8CDD}"/>
    <cellStyle name="20% - Ênfase2 4 2 2 2 2 9" xfId="44695" xr:uid="{DD12A561-7511-40AD-A33A-BCA0E4E2808F}"/>
    <cellStyle name="20% - Ênfase2 4 2 2 2 3" xfId="7846" xr:uid="{177C00B9-CFCB-4858-B26C-814E46D5DA4C}"/>
    <cellStyle name="20% - Ênfase2 4 2 2 2 3 2" xfId="11529" xr:uid="{7FF6D62F-4E8B-4BE6-BF62-467A84EEE165}"/>
    <cellStyle name="20% - Ênfase2 4 2 2 2 3 2 2" xfId="33592" xr:uid="{FFB9C9ED-8B19-4C12-8E76-87A8A739E7AA}"/>
    <cellStyle name="20% - Ênfase2 4 2 2 2 3 2 3" xfId="22609" xr:uid="{3A79ECAF-1D20-4AC9-8450-C6D96D7949E8}"/>
    <cellStyle name="20% - Ênfase2 4 2 2 2 3 3" xfId="30333" xr:uid="{CBEB59FB-FE0F-44A0-A8AD-D3E7743708DB}"/>
    <cellStyle name="20% - Ênfase2 4 2 2 2 3 4" xfId="19350" xr:uid="{097176EC-338F-4439-A96C-D4CA279E671D}"/>
    <cellStyle name="20% - Ênfase2 4 2 2 2 4" xfId="10533" xr:uid="{CBC9B953-D030-4177-B5E5-47EE2A891A35}"/>
    <cellStyle name="20% - Ênfase2 4 2 2 2 4 2" xfId="32660" xr:uid="{582A8BC1-6C38-47E3-9682-6ED6D716C293}"/>
    <cellStyle name="20% - Ênfase2 4 2 2 2 4 3" xfId="21677" xr:uid="{085EF399-29E0-457D-818D-D92F8EDDAB7A}"/>
    <cellStyle name="20% - Ênfase2 4 2 2 2 5" xfId="13606" xr:uid="{69C7E562-80A7-41CA-993A-1F73D03F0A1B}"/>
    <cellStyle name="20% - Ênfase2 4 2 2 2 5 2" xfId="35470" xr:uid="{1FF4405A-8BD1-4173-85E1-58341FCD2E84}"/>
    <cellStyle name="20% - Ênfase2 4 2 2 2 5 3" xfId="24487" xr:uid="{4A44D39A-BD8C-467D-934E-F2849D4ADFA4}"/>
    <cellStyle name="20% - Ênfase2 4 2 2 2 6" xfId="26437" xr:uid="{89C47D60-49AD-423B-9BC4-0E1E489C9596}"/>
    <cellStyle name="20% - Ênfase2 4 2 2 2 6 2" xfId="37420" xr:uid="{5C7B08C5-6AA2-4D4C-97B6-E14A93A4F838}"/>
    <cellStyle name="20% - Ênfase2 4 2 2 2 7" xfId="28385" xr:uid="{27F6CF73-26D7-4D8A-B86C-F9D4FFDA07A3}"/>
    <cellStyle name="20% - Ênfase2 4 2 2 2 8" xfId="39368" xr:uid="{DF8E86BD-AFB2-4E1D-A95F-315A4C77899D}"/>
    <cellStyle name="20% - Ênfase2 4 2 2 2 9" xfId="41315" xr:uid="{00C55BCB-E94F-4DAE-9C16-839403130B0F}"/>
    <cellStyle name="20% - Ênfase2 4 2 2 3" xfId="4973" xr:uid="{4094E329-65C2-4FD9-B9CA-6E5489D8B0CC}"/>
    <cellStyle name="20% - Ênfase2 4 2 2 3 10" xfId="43276" xr:uid="{2AF5445E-32C6-42CE-BEF9-07B39B683CE0}"/>
    <cellStyle name="20% - Ênfase2 4 2 2 3 11" xfId="17402" xr:uid="{B537AE38-3741-4531-ADB1-932367F4CD5B}"/>
    <cellStyle name="20% - Ênfase2 4 2 2 3 2" xfId="7562" xr:uid="{430EE65C-EFF7-4DAC-AA1E-7E8BAAC225DC}"/>
    <cellStyle name="20% - Ênfase2 4 2 2 3 2 10" xfId="19104" xr:uid="{C46EB3EC-084F-497A-B0F7-C9D7362F79D0}"/>
    <cellStyle name="20% - Ênfase2 4 2 2 3 2 2" xfId="9549" xr:uid="{CD1C2971-8B7E-467A-B34B-9940C0716953}"/>
    <cellStyle name="20% - Ênfase2 4 2 2 3 2 2 2" xfId="32036" xr:uid="{55905E1E-A2D1-4E69-9D02-2E45D4A00042}"/>
    <cellStyle name="20% - Ênfase2 4 2 2 3 2 2 3" xfId="21053" xr:uid="{2E8A6DE0-97C0-40CC-B347-6A66A74C7DEA}"/>
    <cellStyle name="20% - Ênfase2 4 2 2 3 2 3" xfId="12948" xr:uid="{0F255652-0A01-4AE7-8881-0E66EF980823}"/>
    <cellStyle name="20% - Ênfase2 4 2 2 3 2 3 2" xfId="35009" xr:uid="{C969265D-62E4-4CB9-98EB-CEB6A218FCE3}"/>
    <cellStyle name="20% - Ênfase2 4 2 2 3 2 3 3" xfId="24026" xr:uid="{7AB7D9A6-8A0B-4DD5-A603-A27A9BE20FE0}"/>
    <cellStyle name="20% - Ênfase2 4 2 2 3 2 4" xfId="15390" xr:uid="{4378DBE2-CAB7-49BB-91FE-72FDE7EACE14}"/>
    <cellStyle name="20% - Ênfase2 4 2 2 3 2 4 2" xfId="37172" xr:uid="{D8BD2C8C-4BE2-4F47-B5DE-3BA4CC07E6FA}"/>
    <cellStyle name="20% - Ênfase2 4 2 2 3 2 4 3" xfId="26189" xr:uid="{B9C55026-8CA0-490B-9C37-EDBBDD531FC5}"/>
    <cellStyle name="20% - Ênfase2 4 2 2 3 2 5" xfId="28139" xr:uid="{46CD5A98-51FC-4D2E-B37B-928016EF13B5}"/>
    <cellStyle name="20% - Ênfase2 4 2 2 3 2 5 2" xfId="39122" xr:uid="{685844B8-EFF9-4397-BC79-DE20787C91F1}"/>
    <cellStyle name="20% - Ênfase2 4 2 2 3 2 6" xfId="30087" xr:uid="{403ACD19-ED7C-4CAB-B09F-95EDFB277FAC}"/>
    <cellStyle name="20% - Ênfase2 4 2 2 3 2 7" xfId="41070" xr:uid="{9CBFA1A1-AD8E-4D7C-A700-5010480551FA}"/>
    <cellStyle name="20% - Ênfase2 4 2 2 3 2 8" xfId="43017" xr:uid="{0EC58BF7-2463-446B-A203-DADD0F46AB0B}"/>
    <cellStyle name="20% - Ênfase2 4 2 2 3 2 9" xfId="44977" xr:uid="{B2AFFFB1-E188-4AA7-90D7-F8DFF619FD2C}"/>
    <cellStyle name="20% - Ênfase2 4 2 2 3 3" xfId="7847" xr:uid="{E4007264-31F2-481B-A7CE-25D56F7F05B2}"/>
    <cellStyle name="20% - Ênfase2 4 2 2 3 3 2" xfId="11811" xr:uid="{066672F2-C65F-45B0-BDC5-D51633BA3F90}"/>
    <cellStyle name="20% - Ênfase2 4 2 2 3 3 2 2" xfId="33874" xr:uid="{3DDCF1CA-86FA-4EF9-812A-49B441941ED7}"/>
    <cellStyle name="20% - Ênfase2 4 2 2 3 3 2 3" xfId="22891" xr:uid="{BBE74541-615D-41DD-BEF4-C60121F09A8F}"/>
    <cellStyle name="20% - Ênfase2 4 2 2 3 3 3" xfId="30334" xr:uid="{9111A352-3ACA-422A-A576-30F04B9DE818}"/>
    <cellStyle name="20% - Ênfase2 4 2 2 3 3 4" xfId="19351" xr:uid="{210DD8C6-7135-48F5-982B-EC6B6789612A}"/>
    <cellStyle name="20% - Ênfase2 4 2 2 3 4" xfId="10815" xr:uid="{74B69D8A-EC5C-4E1A-BE84-949A45DD6909}"/>
    <cellStyle name="20% - Ênfase2 4 2 2 3 4 2" xfId="32942" xr:uid="{D7BDAC5B-915A-49DC-AB5E-1A7390CFA70C}"/>
    <cellStyle name="20% - Ênfase2 4 2 2 3 4 3" xfId="21959" xr:uid="{F0ACFA6C-FBE4-4C6B-AC90-F7A3AC0282B0}"/>
    <cellStyle name="20% - Ênfase2 4 2 2 3 5" xfId="13607" xr:uid="{B2C128AA-1C97-4A86-9282-D29B8DFE8784}"/>
    <cellStyle name="20% - Ênfase2 4 2 2 3 5 2" xfId="35471" xr:uid="{52293D78-FDFB-4B7C-A2CE-1C40DF75C641}"/>
    <cellStyle name="20% - Ênfase2 4 2 2 3 5 3" xfId="24488" xr:uid="{9D6C581D-503A-46A9-80E7-DEE8B6EF2B22}"/>
    <cellStyle name="20% - Ênfase2 4 2 2 3 6" xfId="26438" xr:uid="{CBB06FD5-8D8C-4470-8777-AFA3D35834F0}"/>
    <cellStyle name="20% - Ênfase2 4 2 2 3 6 2" xfId="37421" xr:uid="{6E32354E-F002-40C3-B863-33B936D6BCBB}"/>
    <cellStyle name="20% - Ênfase2 4 2 2 3 7" xfId="28386" xr:uid="{D5D03369-6A28-4F65-80E2-3F9F94DBE048}"/>
    <cellStyle name="20% - Ênfase2 4 2 2 3 8" xfId="39369" xr:uid="{AD3D4B17-2E29-4EDE-B4C4-FD4CE7308C5D}"/>
    <cellStyle name="20% - Ênfase2 4 2 2 3 9" xfId="41316" xr:uid="{21383E21-F1FC-484F-A667-E4045543B27B}"/>
    <cellStyle name="20% - Ênfase2 4 2 2 4" xfId="6996" xr:uid="{E0CF78DB-7DA3-4286-AD7A-3A6E505C39B5}"/>
    <cellStyle name="20% - Ênfase2 4 2 2 4 10" xfId="18540" xr:uid="{C31598FE-572F-493B-A673-9CFE7C139D82}"/>
    <cellStyle name="20% - Ênfase2 4 2 2 4 2" xfId="8985" xr:uid="{FD8B5170-B7EA-4A44-9E5B-99A7A7F13F53}"/>
    <cellStyle name="20% - Ênfase2 4 2 2 4 2 2" xfId="31472" xr:uid="{C1A32514-A442-407E-93C0-B4142D507B7B}"/>
    <cellStyle name="20% - Ênfase2 4 2 2 4 2 3" xfId="20489" xr:uid="{FADD3C2C-3495-46C1-9587-5E0653B1595B}"/>
    <cellStyle name="20% - Ênfase2 4 2 2 4 3" xfId="12370" xr:uid="{0771D0F2-22EB-486C-8997-47571EE9FD19}"/>
    <cellStyle name="20% - Ênfase2 4 2 2 4 3 2" xfId="34431" xr:uid="{06B592F0-579A-4DF6-AF83-708621560827}"/>
    <cellStyle name="20% - Ênfase2 4 2 2 4 3 3" xfId="23448" xr:uid="{701DEF09-BF2C-4416-B2C5-8E3B4F88A79C}"/>
    <cellStyle name="20% - Ênfase2 4 2 2 4 4" xfId="14826" xr:uid="{0BB0926B-DDA4-4342-9088-D5015A5B5C04}"/>
    <cellStyle name="20% - Ênfase2 4 2 2 4 4 2" xfId="36608" xr:uid="{49BB9099-8B7C-4E96-9D1F-3A76C70DB4B2}"/>
    <cellStyle name="20% - Ênfase2 4 2 2 4 4 3" xfId="25625" xr:uid="{00DD0470-97E7-41AA-A511-7EA8839FB678}"/>
    <cellStyle name="20% - Ênfase2 4 2 2 4 5" xfId="27575" xr:uid="{BAC337D0-4627-4478-ABCB-774E1E13FA5E}"/>
    <cellStyle name="20% - Ênfase2 4 2 2 4 5 2" xfId="38558" xr:uid="{E0FF0827-344C-4C89-9330-ED8BE2507A95}"/>
    <cellStyle name="20% - Ênfase2 4 2 2 4 6" xfId="29523" xr:uid="{914170A6-04CA-4C6A-A0C6-CD6B9FEBDC7E}"/>
    <cellStyle name="20% - Ênfase2 4 2 2 4 7" xfId="40506" xr:uid="{903F4FF4-E2F3-499F-9A92-420F8D08C391}"/>
    <cellStyle name="20% - Ênfase2 4 2 2 4 8" xfId="42453" xr:uid="{4B014877-E2C3-42E5-9D20-9B57D5F8E5FA}"/>
    <cellStyle name="20% - Ênfase2 4 2 2 4 9" xfId="44413" xr:uid="{174C71DF-0C64-4E5C-855C-5BA41133EFF6}"/>
    <cellStyle name="20% - Ênfase2 4 2 2 5" xfId="7845" xr:uid="{AD1564E0-E372-4349-A248-3D866E99A413}"/>
    <cellStyle name="20% - Ênfase2 4 2 2 5 2" xfId="11233" xr:uid="{6F634372-B6A6-4E17-9A72-65274A9D2E55}"/>
    <cellStyle name="20% - Ênfase2 4 2 2 5 2 2" xfId="33296" xr:uid="{D11CE1D3-2B67-4E8A-8793-6FC311F3228E}"/>
    <cellStyle name="20% - Ênfase2 4 2 2 5 2 3" xfId="22313" xr:uid="{96C9781A-F61B-4920-86F4-EABB465B8349}"/>
    <cellStyle name="20% - Ênfase2 4 2 2 5 3" xfId="30332" xr:uid="{2156F04D-EE62-4FA2-AB59-1E7FD3FF434B}"/>
    <cellStyle name="20% - Ênfase2 4 2 2 5 4" xfId="19349" xr:uid="{2695F092-9551-43D9-BE68-8E5A50F37CD6}"/>
    <cellStyle name="20% - Ênfase2 4 2 2 6" xfId="10251" xr:uid="{91C7F900-EAAB-496D-AF76-3E792FBDD24A}"/>
    <cellStyle name="20% - Ênfase2 4 2 2 6 2" xfId="32378" xr:uid="{05238C65-2627-4FE9-BF92-65C0C7CC36CC}"/>
    <cellStyle name="20% - Ênfase2 4 2 2 6 3" xfId="21395" xr:uid="{18A3D8BD-7F5F-468D-92B4-11ABB1D64D10}"/>
    <cellStyle name="20% - Ênfase2 4 2 2 7" xfId="13605" xr:uid="{82C74FAF-B72E-4959-A1C2-BBC0C7D7CCB6}"/>
    <cellStyle name="20% - Ênfase2 4 2 2 7 2" xfId="35469" xr:uid="{4F84F432-6220-42A2-A799-F1C1357C66E6}"/>
    <cellStyle name="20% - Ênfase2 4 2 2 7 3" xfId="24486" xr:uid="{DD6A1F1A-CCB9-4028-B22A-31E29D6B6A36}"/>
    <cellStyle name="20% - Ênfase2 4 2 2 8" xfId="26436" xr:uid="{F326870C-7D30-4D6F-8770-761D15BA5A98}"/>
    <cellStyle name="20% - Ênfase2 4 2 2 8 2" xfId="37419" xr:uid="{D48ADB38-EDF4-4D14-BD3C-3DD27EB13E6A}"/>
    <cellStyle name="20% - Ênfase2 4 2 2 9" xfId="28384" xr:uid="{C32314D3-BC4F-45E1-865C-DC71FDD3C40D}"/>
    <cellStyle name="20% - Ênfase2 4 2 3" xfId="4974" xr:uid="{D9652B5B-775D-4C3E-9EDB-1E7D5ED8E452}"/>
    <cellStyle name="20% - Ênfase2 4 2 3 10" xfId="43277" xr:uid="{F30C0412-D689-4ADF-AFAC-2D545671086E}"/>
    <cellStyle name="20% - Ênfase2 4 2 3 11" xfId="17403" xr:uid="{5D650280-AEA1-4D4C-8B54-DB1ED4C7ED0F}"/>
    <cellStyle name="20% - Ênfase2 4 2 3 2" xfId="7111" xr:uid="{1A721FBC-72E7-41E7-BD09-A077B80D1917}"/>
    <cellStyle name="20% - Ênfase2 4 2 3 2 10" xfId="18653" xr:uid="{AE669D79-4D26-402F-A1F9-732DDEDDD077}"/>
    <cellStyle name="20% - Ênfase2 4 2 3 2 2" xfId="9098" xr:uid="{DE557C9C-6834-4C1A-BEBD-5869F8A410A0}"/>
    <cellStyle name="20% - Ênfase2 4 2 3 2 2 2" xfId="31585" xr:uid="{F2736BC8-85B5-4508-B296-10A7989E0C89}"/>
    <cellStyle name="20% - Ênfase2 4 2 3 2 2 3" xfId="20602" xr:uid="{12EED40C-16BF-4B17-810B-93511F1927B6}"/>
    <cellStyle name="20% - Ênfase2 4 2 3 2 3" xfId="12493" xr:uid="{1E5F1643-6506-47E5-8420-53898884A966}"/>
    <cellStyle name="20% - Ênfase2 4 2 3 2 3 2" xfId="34554" xr:uid="{10E5BDCC-687C-45E2-A936-D410ACB1E063}"/>
    <cellStyle name="20% - Ênfase2 4 2 3 2 3 3" xfId="23571" xr:uid="{9FD49AB7-CC31-4056-8E38-E1FC4E39F12C}"/>
    <cellStyle name="20% - Ênfase2 4 2 3 2 4" xfId="14939" xr:uid="{492B52CF-4B81-413D-94E4-8049AD14B719}"/>
    <cellStyle name="20% - Ênfase2 4 2 3 2 4 2" xfId="36721" xr:uid="{5EFEF6BA-F356-4F47-908E-05704004648C}"/>
    <cellStyle name="20% - Ênfase2 4 2 3 2 4 3" xfId="25738" xr:uid="{24C75620-7CA8-4A41-88B7-D98048AEED6F}"/>
    <cellStyle name="20% - Ênfase2 4 2 3 2 5" xfId="27688" xr:uid="{4F3B1327-1A1D-46ED-A226-F4A44F0F6E7F}"/>
    <cellStyle name="20% - Ênfase2 4 2 3 2 5 2" xfId="38671" xr:uid="{47C70329-C821-4CBC-AEA9-1C8B734540A4}"/>
    <cellStyle name="20% - Ênfase2 4 2 3 2 6" xfId="29636" xr:uid="{4546F586-0891-4F1A-9FCB-CFF73C405EA4}"/>
    <cellStyle name="20% - Ênfase2 4 2 3 2 7" xfId="40619" xr:uid="{FE656610-BE6B-4BCD-8232-B0B83B36DE95}"/>
    <cellStyle name="20% - Ênfase2 4 2 3 2 8" xfId="42566" xr:uid="{C4D03407-DDE0-48F0-8079-0AD570FEE49D}"/>
    <cellStyle name="20% - Ênfase2 4 2 3 2 9" xfId="44526" xr:uid="{F19D3E18-95E8-424C-B3A8-30B54F150FF0}"/>
    <cellStyle name="20% - Ênfase2 4 2 3 3" xfId="7848" xr:uid="{C738C1B8-4A32-4999-BA4D-5152485CEFEF}"/>
    <cellStyle name="20% - Ênfase2 4 2 3 3 2" xfId="11356" xr:uid="{4ADD310F-47C9-4AAF-BF18-E4BE07F8BC77}"/>
    <cellStyle name="20% - Ênfase2 4 2 3 3 2 2" xfId="33419" xr:uid="{EE59D130-9EA1-4E54-85BE-BDDFBF29DD1B}"/>
    <cellStyle name="20% - Ênfase2 4 2 3 3 2 3" xfId="22436" xr:uid="{80F31CF4-B47F-44D3-A87C-659FBBA923C0}"/>
    <cellStyle name="20% - Ênfase2 4 2 3 3 3" xfId="30335" xr:uid="{677AF52C-0568-4CC3-988D-261306A139CB}"/>
    <cellStyle name="20% - Ênfase2 4 2 3 3 4" xfId="19352" xr:uid="{7F89921B-F9E0-4BED-A6EF-2F506F2822CF}"/>
    <cellStyle name="20% - Ênfase2 4 2 3 4" xfId="10364" xr:uid="{D939B9D4-87C8-488A-8DC3-8385FB84B6F6}"/>
    <cellStyle name="20% - Ênfase2 4 2 3 4 2" xfId="32491" xr:uid="{CB92EEB7-9A8B-4B38-9842-B337086A78CB}"/>
    <cellStyle name="20% - Ênfase2 4 2 3 4 3" xfId="21508" xr:uid="{050362BE-0E8B-41FA-AFB5-D5D1A565E32A}"/>
    <cellStyle name="20% - Ênfase2 4 2 3 5" xfId="13608" xr:uid="{AF531581-94E0-4172-B540-E50C878E043B}"/>
    <cellStyle name="20% - Ênfase2 4 2 3 5 2" xfId="35472" xr:uid="{A6669A9C-D544-43C8-BEF8-8AC73538F037}"/>
    <cellStyle name="20% - Ênfase2 4 2 3 5 3" xfId="24489" xr:uid="{E3BDAD67-867C-4E41-8924-0B910DE25BB5}"/>
    <cellStyle name="20% - Ênfase2 4 2 3 6" xfId="26439" xr:uid="{C0A5973E-A9CF-4DCC-A46B-E92FC2E7D87B}"/>
    <cellStyle name="20% - Ênfase2 4 2 3 6 2" xfId="37422" xr:uid="{347EC496-BEE4-4A23-93AB-270737F9BBDE}"/>
    <cellStyle name="20% - Ênfase2 4 2 3 7" xfId="28387" xr:uid="{33AEC409-6AEF-48DE-A05A-A543C0EDEBB4}"/>
    <cellStyle name="20% - Ênfase2 4 2 3 8" xfId="39370" xr:uid="{C53D85A1-575D-4AEC-B12E-9C262CF394EC}"/>
    <cellStyle name="20% - Ênfase2 4 2 3 9" xfId="41317" xr:uid="{68BF077A-9E37-4AA1-9899-DA5DBE96F0E3}"/>
    <cellStyle name="20% - Ênfase2 4 2 4" xfId="4975" xr:uid="{D59243AA-BC11-49A9-8A21-9CEB81ED3F8D}"/>
    <cellStyle name="20% - Ênfase2 4 2 4 10" xfId="43278" xr:uid="{640071D7-E080-41AF-B029-4D1C359FC8E0}"/>
    <cellStyle name="20% - Ênfase2 4 2 4 11" xfId="17404" xr:uid="{52E69125-419D-45FF-92BF-CE9F8E053DE7}"/>
    <cellStyle name="20% - Ênfase2 4 2 4 2" xfId="7393" xr:uid="{26A7F872-3A42-4C32-9382-0F0A7BDAF405}"/>
    <cellStyle name="20% - Ênfase2 4 2 4 2 10" xfId="18935" xr:uid="{2E6DD50A-CAEB-4B63-907A-76A62D7BE1CE}"/>
    <cellStyle name="20% - Ênfase2 4 2 4 2 2" xfId="9380" xr:uid="{B198EAE6-9530-4EA4-AB6C-A34566856C7C}"/>
    <cellStyle name="20% - Ênfase2 4 2 4 2 2 2" xfId="31867" xr:uid="{78E5691F-7B73-420A-8FDC-3A6D60CABBF2}"/>
    <cellStyle name="20% - Ênfase2 4 2 4 2 2 3" xfId="20884" xr:uid="{E22F28A7-B1C8-4214-9DE4-977BFC4D571B}"/>
    <cellStyle name="20% - Ênfase2 4 2 4 2 3" xfId="12779" xr:uid="{320AAD69-136D-488A-9A15-618868331AE4}"/>
    <cellStyle name="20% - Ênfase2 4 2 4 2 3 2" xfId="34840" xr:uid="{B72F9C53-49CD-412A-8F0C-EF0067E08697}"/>
    <cellStyle name="20% - Ênfase2 4 2 4 2 3 3" xfId="23857" xr:uid="{5FEE89FC-1C09-4A62-B73B-9713AAE7DCC9}"/>
    <cellStyle name="20% - Ênfase2 4 2 4 2 4" xfId="15221" xr:uid="{989587AA-44A0-4D77-8C51-E787C79E3DF5}"/>
    <cellStyle name="20% - Ênfase2 4 2 4 2 4 2" xfId="37003" xr:uid="{12DCBC3A-25E9-4BA6-81A7-160E4313047A}"/>
    <cellStyle name="20% - Ênfase2 4 2 4 2 4 3" xfId="26020" xr:uid="{644D04D2-9CF6-49DE-87AE-ADA0D211F497}"/>
    <cellStyle name="20% - Ênfase2 4 2 4 2 5" xfId="27970" xr:uid="{B0805D0E-E78F-4B00-A72E-CE673036B298}"/>
    <cellStyle name="20% - Ênfase2 4 2 4 2 5 2" xfId="38953" xr:uid="{B3F235A1-4B6C-415E-8A99-56C3130B4315}"/>
    <cellStyle name="20% - Ênfase2 4 2 4 2 6" xfId="29918" xr:uid="{268B76B4-2A0B-43C4-966C-A7A30458325F}"/>
    <cellStyle name="20% - Ênfase2 4 2 4 2 7" xfId="40901" xr:uid="{B4C9085E-687D-4C36-8261-8757D1ADFF83}"/>
    <cellStyle name="20% - Ênfase2 4 2 4 2 8" xfId="42848" xr:uid="{E12D8A42-E97B-4133-B08E-2936F66F6065}"/>
    <cellStyle name="20% - Ênfase2 4 2 4 2 9" xfId="44808" xr:uid="{B46356E0-D9DB-4A9A-B6E4-EF2EBAD14D68}"/>
    <cellStyle name="20% - Ênfase2 4 2 4 3" xfId="7849" xr:uid="{04A08ACC-E616-47F3-9E80-B1114884D7EB}"/>
    <cellStyle name="20% - Ênfase2 4 2 4 3 2" xfId="11642" xr:uid="{D77001AE-2B77-455A-B69F-51B579198C86}"/>
    <cellStyle name="20% - Ênfase2 4 2 4 3 2 2" xfId="33705" xr:uid="{283852A9-C6FF-4823-A6F5-7B5F78F43EFB}"/>
    <cellStyle name="20% - Ênfase2 4 2 4 3 2 3" xfId="22722" xr:uid="{28167EFB-83FA-4F64-ACDC-0A64229BA5D5}"/>
    <cellStyle name="20% - Ênfase2 4 2 4 3 3" xfId="30336" xr:uid="{4D7298A0-2E65-4BC9-8F29-784EDE0C2697}"/>
    <cellStyle name="20% - Ênfase2 4 2 4 3 4" xfId="19353" xr:uid="{7CC8A993-BC65-48E9-AC32-F664A57F255E}"/>
    <cellStyle name="20% - Ênfase2 4 2 4 4" xfId="10646" xr:uid="{4D8ADD3D-6741-4AB1-9DDC-69010C367FCB}"/>
    <cellStyle name="20% - Ênfase2 4 2 4 4 2" xfId="32773" xr:uid="{B352000B-40A7-4D2E-8094-6208D0C65529}"/>
    <cellStyle name="20% - Ênfase2 4 2 4 4 3" xfId="21790" xr:uid="{86E09EC1-C640-493E-A6B6-047CA4A05032}"/>
    <cellStyle name="20% - Ênfase2 4 2 4 5" xfId="13609" xr:uid="{1B637880-5697-48AC-A47E-66E10DA07002}"/>
    <cellStyle name="20% - Ênfase2 4 2 4 5 2" xfId="35473" xr:uid="{69A067E9-C37D-4767-9AA2-FE13FEB1B73C}"/>
    <cellStyle name="20% - Ênfase2 4 2 4 5 3" xfId="24490" xr:uid="{37F71B8E-C0F5-43F9-B6A6-704EB7FB1CA2}"/>
    <cellStyle name="20% - Ênfase2 4 2 4 6" xfId="26440" xr:uid="{C965E21A-31AA-4EE9-B500-C51335385B9F}"/>
    <cellStyle name="20% - Ênfase2 4 2 4 6 2" xfId="37423" xr:uid="{36FD1DE8-9498-44EF-BFE1-5A6E9BCF65DB}"/>
    <cellStyle name="20% - Ênfase2 4 2 4 7" xfId="28388" xr:uid="{A80FB63B-1F3B-4559-85C9-5C6D24582A22}"/>
    <cellStyle name="20% - Ênfase2 4 2 4 8" xfId="39371" xr:uid="{002BD383-7F15-432C-AAB6-3C20AEC8B5B4}"/>
    <cellStyle name="20% - Ênfase2 4 2 4 9" xfId="41318" xr:uid="{205C03CC-A898-4F2A-B977-18A332BF0435}"/>
    <cellStyle name="20% - Ênfase2 4 2 5" xfId="6826" xr:uid="{37EA0A0F-1BAC-415A-B0C5-A6928DC5A62D}"/>
    <cellStyle name="20% - Ênfase2 4 2 5 10" xfId="18371" xr:uid="{83B89187-96AE-4633-9829-B0A75A736541}"/>
    <cellStyle name="20% - Ênfase2 4 2 5 2" xfId="8816" xr:uid="{7FB2D46B-8716-4668-855D-3E4C9912430A}"/>
    <cellStyle name="20% - Ênfase2 4 2 5 2 2" xfId="13260" xr:uid="{54FCC73E-2959-4DEF-AA84-DBA995112E87}"/>
    <cellStyle name="20% - Ênfase2 4 2 5 2 2 2" xfId="35269" xr:uid="{1C17CFF9-DA46-4854-8647-8EAC356CB8FA}"/>
    <cellStyle name="20% - Ênfase2 4 2 5 2 2 3" xfId="24286" xr:uid="{88544B83-D847-4929-BA32-E285553DA297}"/>
    <cellStyle name="20% - Ênfase2 4 2 5 2 3" xfId="31303" xr:uid="{BBA4A767-6B82-4B48-B493-925EA7A31433}"/>
    <cellStyle name="20% - Ênfase2 4 2 5 2 4" xfId="20320" xr:uid="{03D5BA0B-B9CA-42EF-9F46-E71C49CBE064}"/>
    <cellStyle name="20% - Ênfase2 4 2 5 3" xfId="12073" xr:uid="{B656E926-A334-4C6E-B11C-0CEBD9A9D4E1}"/>
    <cellStyle name="20% - Ênfase2 4 2 5 3 2" xfId="34134" xr:uid="{C02C69DE-D43E-4FAC-8F11-5A071077C0BC}"/>
    <cellStyle name="20% - Ênfase2 4 2 5 3 3" xfId="23151" xr:uid="{884E709C-A45C-4DEE-B11B-183D7C652322}"/>
    <cellStyle name="20% - Ênfase2 4 2 5 4" xfId="14657" xr:uid="{E4064AE7-51FB-496D-BE0E-A47F13A24D0C}"/>
    <cellStyle name="20% - Ênfase2 4 2 5 4 2" xfId="36439" xr:uid="{79E37A97-657D-40A4-BD4A-5786E820E922}"/>
    <cellStyle name="20% - Ênfase2 4 2 5 4 3" xfId="25456" xr:uid="{99DEFCB3-3F98-4F43-B769-F90A3B324711}"/>
    <cellStyle name="20% - Ênfase2 4 2 5 5" xfId="27406" xr:uid="{C4F33B29-9B87-4F08-9E02-3566EDC0771E}"/>
    <cellStyle name="20% - Ênfase2 4 2 5 5 2" xfId="38389" xr:uid="{E6DC3CE7-187C-4BD6-AA49-F4049DC087C4}"/>
    <cellStyle name="20% - Ênfase2 4 2 5 6" xfId="29354" xr:uid="{B840202B-D901-4BF2-834B-DFB74FA303AB}"/>
    <cellStyle name="20% - Ênfase2 4 2 5 7" xfId="40337" xr:uid="{FBFB53D0-CC77-4B82-81B5-708B331C9B7A}"/>
    <cellStyle name="20% - Ênfase2 4 2 5 8" xfId="42284" xr:uid="{E67D47DF-B277-45FF-B2BD-44AACFD07E8B}"/>
    <cellStyle name="20% - Ênfase2 4 2 5 9" xfId="44244" xr:uid="{64DA6FCA-03CD-484A-A25C-1D7495970360}"/>
    <cellStyle name="20% - Ênfase2 4 2 6" xfId="7844" xr:uid="{F8997D23-7416-4E29-8091-7E02D6E85F41}"/>
    <cellStyle name="20% - Ênfase2 4 2 6 2" xfId="12197" xr:uid="{1A032930-5E0C-4FB9-9360-423353A3F8FD}"/>
    <cellStyle name="20% - Ênfase2 4 2 6 2 2" xfId="34258" xr:uid="{78BA6C07-993E-49C9-A806-FE8D07757CB7}"/>
    <cellStyle name="20% - Ênfase2 4 2 6 2 3" xfId="23275" xr:uid="{CF38C33C-3017-4428-AF85-5A6709CDAD60}"/>
    <cellStyle name="20% - Ênfase2 4 2 6 3" xfId="30331" xr:uid="{FB7C3257-9CDF-40A7-BB45-C16B6236D20C}"/>
    <cellStyle name="20% - Ênfase2 4 2 6 4" xfId="19348" xr:uid="{57898388-120A-41FB-9329-DFDCD1FA65C6}"/>
    <cellStyle name="20% - Ênfase2 4 2 7" xfId="11059" xr:uid="{A8092B76-250C-45A1-BBBA-E1FC41436523}"/>
    <cellStyle name="20% - Ênfase2 4 2 7 2" xfId="33123" xr:uid="{8E740ECE-2ED5-442D-BA1E-D8AE952A1EE7}"/>
    <cellStyle name="20% - Ênfase2 4 2 7 3" xfId="22140" xr:uid="{598CAC0F-C6D7-4AB9-A3D1-4DCD038D7F49}"/>
    <cellStyle name="20% - Ênfase2 4 2 8" xfId="10022" xr:uid="{0ED1670D-AEDC-4653-915A-3C9EDFDA2293}"/>
    <cellStyle name="20% - Ênfase2 4 2 8 2" xfId="32209" xr:uid="{243D724A-99C2-499F-8A50-DB587A0BFAC4}"/>
    <cellStyle name="20% - Ênfase2 4 2 8 3" xfId="21226" xr:uid="{CBFF7507-E4DA-4CB5-94E3-C9D40E978DE1}"/>
    <cellStyle name="20% - Ênfase2 4 2 9" xfId="13604" xr:uid="{9F31E195-9203-4EBA-B48B-716E419C815E}"/>
    <cellStyle name="20% - Ênfase2 4 2 9 2" xfId="35468" xr:uid="{F3B5ECF6-F7C2-4ACF-B507-1E967E5BD7C4}"/>
    <cellStyle name="20% - Ênfase2 4 2 9 3" xfId="24485" xr:uid="{A845894D-4003-472E-9FF0-9C7C6909AA94}"/>
    <cellStyle name="20% - Ênfase2 4 3" xfId="4976" xr:uid="{5E4FC0B1-0A41-4178-A570-38B3AE9C84BF}"/>
    <cellStyle name="20% - Ênfase2 4 3 10" xfId="28389" xr:uid="{21EA8B14-3E19-4448-83D5-B4387AD2A3A3}"/>
    <cellStyle name="20% - Ênfase2 4 3 11" xfId="39372" xr:uid="{DD65A70C-0C34-4151-BC56-470D37546951}"/>
    <cellStyle name="20% - Ênfase2 4 3 12" xfId="41319" xr:uid="{189B6B62-44C9-4ECB-95DC-2B2BBE34E84B}"/>
    <cellStyle name="20% - Ênfase2 4 3 13" xfId="43279" xr:uid="{A4620644-A24A-4B1E-A1B3-5CB8704CBD04}"/>
    <cellStyle name="20% - Ênfase2 4 3 14" xfId="17405" xr:uid="{6F50BE7A-9B89-431B-A807-3C680D347F15}"/>
    <cellStyle name="20% - Ênfase2 4 3 2" xfId="4977" xr:uid="{51FB0016-C8A2-4E2E-9D95-3368E70D1C0F}"/>
    <cellStyle name="20% - Ênfase2 4 3 2 10" xfId="43280" xr:uid="{7EAF37F5-2FC8-46AA-8AF1-1AB83630343F}"/>
    <cellStyle name="20% - Ênfase2 4 3 2 11" xfId="17406" xr:uid="{7F4DAC66-B8A0-4437-BB11-22313D9F152A}"/>
    <cellStyle name="20% - Ênfase2 4 3 2 2" xfId="7224" xr:uid="{8C79F062-3CB2-4969-880B-8C1B5C64DB5D}"/>
    <cellStyle name="20% - Ênfase2 4 3 2 2 10" xfId="18766" xr:uid="{3B39E2AF-7EC0-4C3F-BBBA-7D6B4CD15C0D}"/>
    <cellStyle name="20% - Ênfase2 4 3 2 2 2" xfId="9211" xr:uid="{A530A298-66C6-4718-8AC7-76597A37F724}"/>
    <cellStyle name="20% - Ênfase2 4 3 2 2 2 2" xfId="31698" xr:uid="{49054DD2-29EC-44F7-A2C3-038AD3D7C2F2}"/>
    <cellStyle name="20% - Ênfase2 4 3 2 2 2 3" xfId="20715" xr:uid="{DABFE7E0-F494-4E6C-B5AA-F4AC08A237D5}"/>
    <cellStyle name="20% - Ênfase2 4 3 2 2 3" xfId="12610" xr:uid="{ADDC4A27-2230-49BE-81D2-596B990427CA}"/>
    <cellStyle name="20% - Ênfase2 4 3 2 2 3 2" xfId="34671" xr:uid="{C876AB0D-D191-4320-A7B0-5EEFDFD9E9D6}"/>
    <cellStyle name="20% - Ênfase2 4 3 2 2 3 3" xfId="23688" xr:uid="{566A65A9-98C0-4021-A2AD-C23237CE3995}"/>
    <cellStyle name="20% - Ênfase2 4 3 2 2 4" xfId="15052" xr:uid="{F5201D6A-22C5-4186-BF34-78BFB87EB0A3}"/>
    <cellStyle name="20% - Ênfase2 4 3 2 2 4 2" xfId="36834" xr:uid="{EB46C312-4F37-48EA-B411-31E9371B846D}"/>
    <cellStyle name="20% - Ênfase2 4 3 2 2 4 3" xfId="25851" xr:uid="{78A4744F-1E32-4E32-A907-9CB60D704A59}"/>
    <cellStyle name="20% - Ênfase2 4 3 2 2 5" xfId="27801" xr:uid="{9D8669A0-8F59-4882-9656-03B135C70458}"/>
    <cellStyle name="20% - Ênfase2 4 3 2 2 5 2" xfId="38784" xr:uid="{5D0D0ACC-A8DF-4505-9031-7D4A4675E60B}"/>
    <cellStyle name="20% - Ênfase2 4 3 2 2 6" xfId="29749" xr:uid="{787AEA00-F685-4C60-978F-95DCFDAAF8BD}"/>
    <cellStyle name="20% - Ênfase2 4 3 2 2 7" xfId="40732" xr:uid="{80156EDD-F496-49A1-BCE5-6FAFBB2C4E9A}"/>
    <cellStyle name="20% - Ênfase2 4 3 2 2 8" xfId="42679" xr:uid="{E9CAB43A-0502-424F-AD0B-2063C5A9AE5C}"/>
    <cellStyle name="20% - Ênfase2 4 3 2 2 9" xfId="44639" xr:uid="{FCF87BC2-6817-495D-B800-B0C846C96D63}"/>
    <cellStyle name="20% - Ênfase2 4 3 2 3" xfId="7851" xr:uid="{D84F925C-67B1-4388-AF5A-BB2ED6090397}"/>
    <cellStyle name="20% - Ênfase2 4 3 2 3 2" xfId="11473" xr:uid="{EEAE9DCD-A3FA-4C47-B599-1E7ED27575FE}"/>
    <cellStyle name="20% - Ênfase2 4 3 2 3 2 2" xfId="33536" xr:uid="{6BE7218A-D5A1-4725-8E18-1B3328FDC9E7}"/>
    <cellStyle name="20% - Ênfase2 4 3 2 3 2 3" xfId="22553" xr:uid="{A01E744D-9C3F-4A23-B1C8-3E6572FBE157}"/>
    <cellStyle name="20% - Ênfase2 4 3 2 3 3" xfId="30338" xr:uid="{308CA2BD-AC2B-46B0-972F-C862C6421236}"/>
    <cellStyle name="20% - Ênfase2 4 3 2 3 4" xfId="19355" xr:uid="{E5A913F5-763B-4A10-A124-9C6F612A61A2}"/>
    <cellStyle name="20% - Ênfase2 4 3 2 4" xfId="10477" xr:uid="{20F70AEF-451A-4315-BDE8-3D8C2EA8DD7E}"/>
    <cellStyle name="20% - Ênfase2 4 3 2 4 2" xfId="32604" xr:uid="{022E3DB9-312D-4A79-9C81-3F4751B64C77}"/>
    <cellStyle name="20% - Ênfase2 4 3 2 4 3" xfId="21621" xr:uid="{53E72F38-7159-4F50-AF49-3904D36E7B21}"/>
    <cellStyle name="20% - Ênfase2 4 3 2 5" xfId="13611" xr:uid="{44620352-D48F-4AE7-928C-9306881D31DF}"/>
    <cellStyle name="20% - Ênfase2 4 3 2 5 2" xfId="35475" xr:uid="{FDE2EAA3-DCD8-48F6-ACA6-031C3D95E2AC}"/>
    <cellStyle name="20% - Ênfase2 4 3 2 5 3" xfId="24492" xr:uid="{CD7F208E-7D7A-421F-A5B8-EB422E300F4D}"/>
    <cellStyle name="20% - Ênfase2 4 3 2 6" xfId="26442" xr:uid="{97AD2B92-3620-4F2B-9945-9E3FEAB2246B}"/>
    <cellStyle name="20% - Ênfase2 4 3 2 6 2" xfId="37425" xr:uid="{54422B45-DC6D-436B-A7D7-7DA30E1B1808}"/>
    <cellStyle name="20% - Ênfase2 4 3 2 7" xfId="28390" xr:uid="{D0A13A69-E4C6-48B8-8865-AC53B74BE819}"/>
    <cellStyle name="20% - Ênfase2 4 3 2 8" xfId="39373" xr:uid="{E55A82A7-D6B4-4036-A96A-14F20A111685}"/>
    <cellStyle name="20% - Ênfase2 4 3 2 9" xfId="41320" xr:uid="{2A5A5A5D-4053-47BE-B844-93282DCE3B2C}"/>
    <cellStyle name="20% - Ênfase2 4 3 3" xfId="4978" xr:uid="{5A039711-139A-4126-A014-82A1D80027CD}"/>
    <cellStyle name="20% - Ênfase2 4 3 3 10" xfId="43281" xr:uid="{B94706EC-DF58-4A70-BE89-47BA8AA350A1}"/>
    <cellStyle name="20% - Ênfase2 4 3 3 11" xfId="17407" xr:uid="{686A1F38-6399-4FEE-AF36-3BA8DFE3972C}"/>
    <cellStyle name="20% - Ênfase2 4 3 3 2" xfId="7506" xr:uid="{AEA542EC-99C5-43A8-B583-8AF681EC954E}"/>
    <cellStyle name="20% - Ênfase2 4 3 3 2 10" xfId="19048" xr:uid="{C1FD4FF9-33BB-40C7-B578-56D612930074}"/>
    <cellStyle name="20% - Ênfase2 4 3 3 2 2" xfId="9493" xr:uid="{2E045F6E-44A9-4ADF-B1B7-03F02ADDFDB2}"/>
    <cellStyle name="20% - Ênfase2 4 3 3 2 2 2" xfId="31980" xr:uid="{E1651379-5DD4-473C-9584-515D2EE9FBC0}"/>
    <cellStyle name="20% - Ênfase2 4 3 3 2 2 3" xfId="20997" xr:uid="{C621BF18-7170-41FB-9FA0-DC1F9C15DDCC}"/>
    <cellStyle name="20% - Ênfase2 4 3 3 2 3" xfId="12892" xr:uid="{A5A0890E-9D9A-4244-AAD2-10BCF3C4BE47}"/>
    <cellStyle name="20% - Ênfase2 4 3 3 2 3 2" xfId="34953" xr:uid="{E5B0224B-36E0-434B-BB84-4F14E2660373}"/>
    <cellStyle name="20% - Ênfase2 4 3 3 2 3 3" xfId="23970" xr:uid="{85C47CA7-7534-4813-BB35-D96DC6D83402}"/>
    <cellStyle name="20% - Ênfase2 4 3 3 2 4" xfId="15334" xr:uid="{406D79BF-A7CC-4BB4-8A82-C313E4FFE942}"/>
    <cellStyle name="20% - Ênfase2 4 3 3 2 4 2" xfId="37116" xr:uid="{092D9552-3EDC-48F0-85A7-B96BF94AB65A}"/>
    <cellStyle name="20% - Ênfase2 4 3 3 2 4 3" xfId="26133" xr:uid="{E733F329-7AC4-4844-AE5F-EA8024CB51DD}"/>
    <cellStyle name="20% - Ênfase2 4 3 3 2 5" xfId="28083" xr:uid="{34CAC798-F332-4846-BD0F-2A61C931261A}"/>
    <cellStyle name="20% - Ênfase2 4 3 3 2 5 2" xfId="39066" xr:uid="{062FAADA-2529-4595-8726-8834905F2127}"/>
    <cellStyle name="20% - Ênfase2 4 3 3 2 6" xfId="30031" xr:uid="{70570EA5-C9CC-477A-9E1F-BDD4626EF6E7}"/>
    <cellStyle name="20% - Ênfase2 4 3 3 2 7" xfId="41014" xr:uid="{0ECD39F8-EEC6-4107-AA45-E0651450C044}"/>
    <cellStyle name="20% - Ênfase2 4 3 3 2 8" xfId="42961" xr:uid="{C151F314-33D2-49C6-A034-FDAE01C34AB4}"/>
    <cellStyle name="20% - Ênfase2 4 3 3 2 9" xfId="44921" xr:uid="{D951F6AE-C749-4455-9A7C-4A9A0F8DCC8C}"/>
    <cellStyle name="20% - Ênfase2 4 3 3 3" xfId="7852" xr:uid="{631277E6-1BE7-4B0D-9466-2871A3587497}"/>
    <cellStyle name="20% - Ênfase2 4 3 3 3 2" xfId="11755" xr:uid="{8969C775-10F1-4C83-9AD2-FADCCA34D629}"/>
    <cellStyle name="20% - Ênfase2 4 3 3 3 2 2" xfId="33818" xr:uid="{99EF0DD1-20E6-4033-BAE1-253D9FE1F469}"/>
    <cellStyle name="20% - Ênfase2 4 3 3 3 2 3" xfId="22835" xr:uid="{7BD4F935-8753-4568-A36F-B67F282369E2}"/>
    <cellStyle name="20% - Ênfase2 4 3 3 3 3" xfId="30339" xr:uid="{7D711EE7-0DD1-4828-A238-BC4EC4CF3EE1}"/>
    <cellStyle name="20% - Ênfase2 4 3 3 3 4" xfId="19356" xr:uid="{5C2264F2-E96D-44E6-9E45-F6A5154A8CBA}"/>
    <cellStyle name="20% - Ênfase2 4 3 3 4" xfId="10759" xr:uid="{1F311748-8D71-4086-B0C0-0E2C259A4B77}"/>
    <cellStyle name="20% - Ênfase2 4 3 3 4 2" xfId="32886" xr:uid="{6E2DEE43-A3D3-42FC-B0A8-31F6D7B1A5A8}"/>
    <cellStyle name="20% - Ênfase2 4 3 3 4 3" xfId="21903" xr:uid="{A7D0C46B-AE79-49F4-B274-B94CC01EBD2B}"/>
    <cellStyle name="20% - Ênfase2 4 3 3 5" xfId="13612" xr:uid="{95181176-274A-420F-9FD9-2FC4D23809B9}"/>
    <cellStyle name="20% - Ênfase2 4 3 3 5 2" xfId="35476" xr:uid="{898FBD9D-E8FD-484F-821D-D886BFA3D5E2}"/>
    <cellStyle name="20% - Ênfase2 4 3 3 5 3" xfId="24493" xr:uid="{47586E45-C5B0-4C6D-935A-71219A36AEC8}"/>
    <cellStyle name="20% - Ênfase2 4 3 3 6" xfId="26443" xr:uid="{FDDE82BF-2A33-48CF-B49E-3DE420297628}"/>
    <cellStyle name="20% - Ênfase2 4 3 3 6 2" xfId="37426" xr:uid="{C582EB93-F9F5-4D82-BC5A-6E6E5776F103}"/>
    <cellStyle name="20% - Ênfase2 4 3 3 7" xfId="28391" xr:uid="{C98E6B86-6E7B-4651-BECD-33CA8D2C5FF0}"/>
    <cellStyle name="20% - Ênfase2 4 3 3 8" xfId="39374" xr:uid="{6910015A-D262-4268-A5C4-A7E94A6898DD}"/>
    <cellStyle name="20% - Ênfase2 4 3 3 9" xfId="41321" xr:uid="{9DAC2A4E-B5A2-409A-9FEB-8A225579F6BA}"/>
    <cellStyle name="20% - Ênfase2 4 3 4" xfId="6940" xr:uid="{9F328F32-5A40-43AD-ADD1-6AD63851A15D}"/>
    <cellStyle name="20% - Ênfase2 4 3 4 10" xfId="18484" xr:uid="{B3103E21-2DE4-437E-81B3-6F4E1A491DE8}"/>
    <cellStyle name="20% - Ênfase2 4 3 4 2" xfId="8929" xr:uid="{1C6D668D-4F6B-4A96-8A6A-27CC3E81C992}"/>
    <cellStyle name="20% - Ênfase2 4 3 4 2 2" xfId="13204" xr:uid="{CFF8F6A0-7F68-4305-AC0B-8C4D10E6D0E1}"/>
    <cellStyle name="20% - Ênfase2 4 3 4 2 2 2" xfId="35213" xr:uid="{79BCE5F3-040E-4D3B-9706-1C33286CB83A}"/>
    <cellStyle name="20% - Ênfase2 4 3 4 2 2 3" xfId="24230" xr:uid="{E36D84F3-DD46-4F85-8738-E541F1CDEC1B}"/>
    <cellStyle name="20% - Ênfase2 4 3 4 2 3" xfId="31416" xr:uid="{5A73E631-A0C7-4D34-9C2E-C22A05187DF4}"/>
    <cellStyle name="20% - Ênfase2 4 3 4 2 4" xfId="20433" xr:uid="{3C183E3D-4866-4361-9CB1-195D5BBAE75B}"/>
    <cellStyle name="20% - Ênfase2 4 3 4 3" xfId="12017" xr:uid="{3B48CC9F-97AB-413E-BE7D-25A8D8E38342}"/>
    <cellStyle name="20% - Ênfase2 4 3 4 3 2" xfId="34078" xr:uid="{368B262E-E3EA-472A-A26A-8290D0E8CBC4}"/>
    <cellStyle name="20% - Ênfase2 4 3 4 3 3" xfId="23095" xr:uid="{C37FB081-6BE8-4ED7-A217-8AB1E1754D14}"/>
    <cellStyle name="20% - Ênfase2 4 3 4 4" xfId="14770" xr:uid="{A34551EE-7AE7-43D3-9EE9-EC2CB8C2A851}"/>
    <cellStyle name="20% - Ênfase2 4 3 4 4 2" xfId="36552" xr:uid="{EC865336-7787-4E3F-B25B-3CBBE4DBAB7C}"/>
    <cellStyle name="20% - Ênfase2 4 3 4 4 3" xfId="25569" xr:uid="{4632161B-6C57-4CA7-8670-3857A9E1F0EB}"/>
    <cellStyle name="20% - Ênfase2 4 3 4 5" xfId="27519" xr:uid="{A31DBCBC-5341-4AC2-95A8-EDCD661ADE92}"/>
    <cellStyle name="20% - Ênfase2 4 3 4 5 2" xfId="38502" xr:uid="{D9AF2A65-B6F7-4919-AB3C-6F6ABB12EB1B}"/>
    <cellStyle name="20% - Ênfase2 4 3 4 6" xfId="29467" xr:uid="{74F079DA-6BA2-43A4-B72B-B487FA50A26F}"/>
    <cellStyle name="20% - Ênfase2 4 3 4 7" xfId="40450" xr:uid="{8D7C313B-A89F-4388-98A5-8AF362A21B48}"/>
    <cellStyle name="20% - Ênfase2 4 3 4 8" xfId="42397" xr:uid="{7FE70485-AE1A-4A15-AE8D-A6213C49F387}"/>
    <cellStyle name="20% - Ênfase2 4 3 4 9" xfId="44357" xr:uid="{F9C78766-5010-4981-BA1C-A6DCD8224883}"/>
    <cellStyle name="20% - Ênfase2 4 3 5" xfId="7850" xr:uid="{D330C231-6449-4333-955F-D2F4FF57B77D}"/>
    <cellStyle name="20% - Ênfase2 4 3 5 2" xfId="12314" xr:uid="{55FC3F4A-A9EB-4CA5-86D1-1F49300ECBF2}"/>
    <cellStyle name="20% - Ênfase2 4 3 5 2 2" xfId="34375" xr:uid="{315B9CD1-163A-4B01-AE55-218F63B740A8}"/>
    <cellStyle name="20% - Ênfase2 4 3 5 2 3" xfId="23392" xr:uid="{9E70EDAF-1679-4BB6-854F-7B9DA1C74047}"/>
    <cellStyle name="20% - Ênfase2 4 3 5 3" xfId="30337" xr:uid="{93738D9E-7FF7-4827-BE43-5D639787D068}"/>
    <cellStyle name="20% - Ênfase2 4 3 5 4" xfId="19354" xr:uid="{37EB2093-C601-4929-B377-C175A36A0325}"/>
    <cellStyle name="20% - Ênfase2 4 3 6" xfId="11177" xr:uid="{36F014D2-FB68-4D93-BFBF-C6455CE81FE9}"/>
    <cellStyle name="20% - Ênfase2 4 3 6 2" xfId="33240" xr:uid="{34A3360F-5799-4A49-A53A-E32D07EA071A}"/>
    <cellStyle name="20% - Ênfase2 4 3 6 3" xfId="22257" xr:uid="{6AEF6FB9-2912-4F10-9F21-83441F722570}"/>
    <cellStyle name="20% - Ênfase2 4 3 7" xfId="10195" xr:uid="{2DF0D280-99C6-4235-889A-08831AD3EA47}"/>
    <cellStyle name="20% - Ênfase2 4 3 7 2" xfId="32322" xr:uid="{DC8F2DDA-6BFF-47F7-80C5-B8ED6EEA8D12}"/>
    <cellStyle name="20% - Ênfase2 4 3 7 3" xfId="21339" xr:uid="{5ADC7D53-F609-422A-BFFE-89FF7213B858}"/>
    <cellStyle name="20% - Ênfase2 4 3 8" xfId="13610" xr:uid="{F98E8B02-93EE-48B5-BDEE-BA733A38F464}"/>
    <cellStyle name="20% - Ênfase2 4 3 8 2" xfId="35474" xr:uid="{A0A360D3-F6E7-450E-BB52-41C037F3211D}"/>
    <cellStyle name="20% - Ênfase2 4 3 8 3" xfId="24491" xr:uid="{AA280DC1-FA3C-4019-9742-76463EDA58D3}"/>
    <cellStyle name="20% - Ênfase2 4 3 9" xfId="26441" xr:uid="{37EAC20F-9703-4A78-8432-A9483C059107}"/>
    <cellStyle name="20% - Ênfase2 4 3 9 2" xfId="37424" xr:uid="{DA08F468-015F-416F-885A-3C27C0DE8154}"/>
    <cellStyle name="20% - Ênfase2 4 4" xfId="4979" xr:uid="{0E839C79-E858-418F-9C4B-E44870A61584}"/>
    <cellStyle name="20% - Ênfase2 4 4 10" xfId="39375" xr:uid="{495FE0A6-AC33-4D89-BC12-0891C41B059E}"/>
    <cellStyle name="20% - Ênfase2 4 4 11" xfId="41322" xr:uid="{0839307E-72DE-4BC8-904E-C328B53E260F}"/>
    <cellStyle name="20% - Ênfase2 4 4 12" xfId="43282" xr:uid="{0C899B64-1351-4706-9911-36D4EAF12A7E}"/>
    <cellStyle name="20% - Ênfase2 4 4 13" xfId="17408" xr:uid="{5DF2B74C-A0CD-4755-BCDA-15A4A6B29371}"/>
    <cellStyle name="20% - Ênfase2 4 4 2" xfId="4980" xr:uid="{E68708C9-A741-4B9E-8DF2-18531CB3DEA1}"/>
    <cellStyle name="20% - Ênfase2 4 4 2 10" xfId="43283" xr:uid="{EF2EBDED-05F9-4EAC-AC12-501F340F4A95}"/>
    <cellStyle name="20% - Ênfase2 4 4 2 11" xfId="17409" xr:uid="{D04FF58B-E0A4-488D-A7C9-3FB83F492C54}"/>
    <cellStyle name="20% - Ênfase2 4 4 2 2" xfId="7167" xr:uid="{4EA0E093-408B-4441-8880-C0A8CB3108A5}"/>
    <cellStyle name="20% - Ênfase2 4 4 2 2 10" xfId="18709" xr:uid="{529C67EC-2A6E-4FBA-A2F9-6D8C6B9A7CC0}"/>
    <cellStyle name="20% - Ênfase2 4 4 2 2 2" xfId="9154" xr:uid="{25BD670E-EEF6-4E61-83BB-6C7E9DA9E67C}"/>
    <cellStyle name="20% - Ênfase2 4 4 2 2 2 2" xfId="31641" xr:uid="{E26E7E05-78F4-421F-8C59-6E9C5124AAD9}"/>
    <cellStyle name="20% - Ênfase2 4 4 2 2 2 3" xfId="20658" xr:uid="{5ECF77ED-767B-4134-A8EE-FDBBF23FD46D}"/>
    <cellStyle name="20% - Ênfase2 4 4 2 2 3" xfId="12549" xr:uid="{077306EF-F10F-477F-AEAE-22CE9BA9CAA5}"/>
    <cellStyle name="20% - Ênfase2 4 4 2 2 3 2" xfId="34610" xr:uid="{8366CAE8-2B59-4F63-8CDD-A16C3EFD4473}"/>
    <cellStyle name="20% - Ênfase2 4 4 2 2 3 3" xfId="23627" xr:uid="{027F7142-893A-4963-A8E8-B241037A184C}"/>
    <cellStyle name="20% - Ênfase2 4 4 2 2 4" xfId="14995" xr:uid="{52DE821B-C501-4213-A177-39819FABACA6}"/>
    <cellStyle name="20% - Ênfase2 4 4 2 2 4 2" xfId="36777" xr:uid="{778DDD90-5E3E-40C1-9F1F-6F9501AC2718}"/>
    <cellStyle name="20% - Ênfase2 4 4 2 2 4 3" xfId="25794" xr:uid="{6A14F1D1-23E1-4F01-8BCA-F8FBD4CB290A}"/>
    <cellStyle name="20% - Ênfase2 4 4 2 2 5" xfId="27744" xr:uid="{C833D1F8-047E-410F-8EEC-0E1A2D8A2544}"/>
    <cellStyle name="20% - Ênfase2 4 4 2 2 5 2" xfId="38727" xr:uid="{5FB0BE83-A843-4F15-805B-8861EB80EE83}"/>
    <cellStyle name="20% - Ênfase2 4 4 2 2 6" xfId="29692" xr:uid="{1EC3DB3E-2037-47FF-B198-3B353AA2C966}"/>
    <cellStyle name="20% - Ênfase2 4 4 2 2 7" xfId="40675" xr:uid="{F3181DF3-FFAE-437C-9AFD-2258FF43E2D5}"/>
    <cellStyle name="20% - Ênfase2 4 4 2 2 8" xfId="42622" xr:uid="{8CAD792A-235E-4A46-A7FF-10A38E4748E0}"/>
    <cellStyle name="20% - Ênfase2 4 4 2 2 9" xfId="44582" xr:uid="{630ACA3F-AC22-4540-949D-BE1A7EB883E9}"/>
    <cellStyle name="20% - Ênfase2 4 4 2 3" xfId="7854" xr:uid="{00721F16-2ADB-40D0-B940-E71506B4A15B}"/>
    <cellStyle name="20% - Ênfase2 4 4 2 3 2" xfId="11412" xr:uid="{F7BB2D50-F8C5-4059-B90E-707EFA919A72}"/>
    <cellStyle name="20% - Ênfase2 4 4 2 3 2 2" xfId="33475" xr:uid="{3884BCF8-7307-49E0-83A5-783673D08C99}"/>
    <cellStyle name="20% - Ênfase2 4 4 2 3 2 3" xfId="22492" xr:uid="{31F7DAF8-9260-4F0F-8F5D-541F8532446C}"/>
    <cellStyle name="20% - Ênfase2 4 4 2 3 3" xfId="30341" xr:uid="{193F2AA9-AF95-41C7-A588-8615BFF6BDCD}"/>
    <cellStyle name="20% - Ênfase2 4 4 2 3 4" xfId="19358" xr:uid="{873064AC-06F8-4EE9-ABE8-9D3D2903C433}"/>
    <cellStyle name="20% - Ênfase2 4 4 2 4" xfId="10420" xr:uid="{52D5372B-3F9A-4920-A3CF-A00F83D79D1A}"/>
    <cellStyle name="20% - Ênfase2 4 4 2 4 2" xfId="32547" xr:uid="{07398706-F41C-4D6C-A8D5-D4725418204A}"/>
    <cellStyle name="20% - Ênfase2 4 4 2 4 3" xfId="21564" xr:uid="{95A8A6D9-13AC-48BD-87ED-CE355EEA2821}"/>
    <cellStyle name="20% - Ênfase2 4 4 2 5" xfId="13614" xr:uid="{BF3CF6F2-BDCB-409C-AFFA-33F2169C776E}"/>
    <cellStyle name="20% - Ênfase2 4 4 2 5 2" xfId="35478" xr:uid="{E2BFD152-998B-4DB1-ACC5-EEF13DA17956}"/>
    <cellStyle name="20% - Ênfase2 4 4 2 5 3" xfId="24495" xr:uid="{DADD4901-2463-4475-BCF6-C197489CABDD}"/>
    <cellStyle name="20% - Ênfase2 4 4 2 6" xfId="26445" xr:uid="{F51715D2-8F0D-49EE-93F0-18EEA2F2B6E4}"/>
    <cellStyle name="20% - Ênfase2 4 4 2 6 2" xfId="37428" xr:uid="{3D0A89A7-60F7-4174-85E1-7FE396B9075F}"/>
    <cellStyle name="20% - Ênfase2 4 4 2 7" xfId="28393" xr:uid="{69C77923-722B-44AD-A327-B0C8AF5B0F9B}"/>
    <cellStyle name="20% - Ênfase2 4 4 2 8" xfId="39376" xr:uid="{B7666A3C-57A3-49D0-9A36-11D0F7E2AF30}"/>
    <cellStyle name="20% - Ênfase2 4 4 2 9" xfId="41323" xr:uid="{1C1E9A73-EBB3-4F8D-AE0B-7F5326463B1A}"/>
    <cellStyle name="20% - Ênfase2 4 4 3" xfId="4981" xr:uid="{2D969BEC-9AAB-40D0-9949-527DFB40144D}"/>
    <cellStyle name="20% - Ênfase2 4 4 3 10" xfId="43284" xr:uid="{FBABFC0E-C1B7-401A-AF4C-B6D1419E0A6A}"/>
    <cellStyle name="20% - Ênfase2 4 4 3 11" xfId="17410" xr:uid="{EC9B8E62-9886-43A3-B15A-ED503EA0250C}"/>
    <cellStyle name="20% - Ênfase2 4 4 3 2" xfId="7449" xr:uid="{7817D2E8-23A9-4573-88CB-24B1F03A412D}"/>
    <cellStyle name="20% - Ênfase2 4 4 3 2 10" xfId="18991" xr:uid="{B8BEE6F4-FC7F-4F6E-9B54-81B6754EB368}"/>
    <cellStyle name="20% - Ênfase2 4 4 3 2 2" xfId="9436" xr:uid="{6C895E47-C63B-4982-A4A0-44E7A282BF4D}"/>
    <cellStyle name="20% - Ênfase2 4 4 3 2 2 2" xfId="31923" xr:uid="{187BCFA2-9E56-4681-B9AF-FA5A83C9F791}"/>
    <cellStyle name="20% - Ênfase2 4 4 3 2 2 3" xfId="20940" xr:uid="{EBB63421-BB0E-491D-8E95-FB4A050950B5}"/>
    <cellStyle name="20% - Ênfase2 4 4 3 2 3" xfId="12835" xr:uid="{2F662D49-FD5D-4F95-8BB3-3D5B6E806020}"/>
    <cellStyle name="20% - Ênfase2 4 4 3 2 3 2" xfId="34896" xr:uid="{C07FB129-D6EF-4308-9018-A4F9810CD7AF}"/>
    <cellStyle name="20% - Ênfase2 4 4 3 2 3 3" xfId="23913" xr:uid="{52FB9070-3DDD-48A1-9A6F-7945FDC447D8}"/>
    <cellStyle name="20% - Ênfase2 4 4 3 2 4" xfId="15277" xr:uid="{1371AC1A-7487-4C36-A60B-71229893DFAA}"/>
    <cellStyle name="20% - Ênfase2 4 4 3 2 4 2" xfId="37059" xr:uid="{3F8B04AA-2BDF-4D97-A0A2-1675112E112B}"/>
    <cellStyle name="20% - Ênfase2 4 4 3 2 4 3" xfId="26076" xr:uid="{C90D8303-6327-4152-BCDC-F40C1A701A3A}"/>
    <cellStyle name="20% - Ênfase2 4 4 3 2 5" xfId="28026" xr:uid="{7A7CD7B1-32CA-42EF-BE11-AA779A7B0519}"/>
    <cellStyle name="20% - Ênfase2 4 4 3 2 5 2" xfId="39009" xr:uid="{7E21D6B3-72C3-4D15-9A19-0E9C571039B8}"/>
    <cellStyle name="20% - Ênfase2 4 4 3 2 6" xfId="29974" xr:uid="{E3EC5D50-32AE-430C-AE8E-3BBC55F2E4DC}"/>
    <cellStyle name="20% - Ênfase2 4 4 3 2 7" xfId="40957" xr:uid="{F56DE6CF-3B2F-4CFF-9638-1409E01204E7}"/>
    <cellStyle name="20% - Ênfase2 4 4 3 2 8" xfId="42904" xr:uid="{C1E78183-41F7-4D8C-A84B-5163A6C495EA}"/>
    <cellStyle name="20% - Ênfase2 4 4 3 2 9" xfId="44864" xr:uid="{1D439402-A26F-4F18-B891-9D9B2E3C1954}"/>
    <cellStyle name="20% - Ênfase2 4 4 3 3" xfId="7855" xr:uid="{E99B2224-1DF5-428D-BFBC-D889A84ADB28}"/>
    <cellStyle name="20% - Ênfase2 4 4 3 3 2" xfId="11698" xr:uid="{13B51F88-CF46-472A-9B28-D68BDC0D000D}"/>
    <cellStyle name="20% - Ênfase2 4 4 3 3 2 2" xfId="33761" xr:uid="{0A80A86C-4805-4733-9012-BF3A94234310}"/>
    <cellStyle name="20% - Ênfase2 4 4 3 3 2 3" xfId="22778" xr:uid="{BC81BA4A-554C-4844-9401-32C20C45E90C}"/>
    <cellStyle name="20% - Ênfase2 4 4 3 3 3" xfId="30342" xr:uid="{32E41A1A-224D-4440-B045-42B47F6C55AD}"/>
    <cellStyle name="20% - Ênfase2 4 4 3 3 4" xfId="19359" xr:uid="{8D4068AA-BF1D-49B3-B022-5FF4AADFE684}"/>
    <cellStyle name="20% - Ênfase2 4 4 3 4" xfId="10702" xr:uid="{9B76C4D2-A8A7-42CE-A6C5-CE05714FD2F3}"/>
    <cellStyle name="20% - Ênfase2 4 4 3 4 2" xfId="32829" xr:uid="{15901E58-254B-4D8D-9E0B-A5A5F798E49C}"/>
    <cellStyle name="20% - Ênfase2 4 4 3 4 3" xfId="21846" xr:uid="{F9C684A1-89BB-40FE-B005-C05A3915B3C1}"/>
    <cellStyle name="20% - Ênfase2 4 4 3 5" xfId="13615" xr:uid="{35961096-4D4F-48B5-9446-B20DC60D2F2F}"/>
    <cellStyle name="20% - Ênfase2 4 4 3 5 2" xfId="35479" xr:uid="{0B21B6C6-4353-4A43-B95A-D80ADB9692D8}"/>
    <cellStyle name="20% - Ênfase2 4 4 3 5 3" xfId="24496" xr:uid="{D21D0323-289B-4D1C-B4B2-02384DC69597}"/>
    <cellStyle name="20% - Ênfase2 4 4 3 6" xfId="26446" xr:uid="{2C8043A5-E99D-4E98-9CB6-40D7B384345E}"/>
    <cellStyle name="20% - Ênfase2 4 4 3 6 2" xfId="37429" xr:uid="{AED717A7-977E-47EA-94C5-2425B829DBCC}"/>
    <cellStyle name="20% - Ênfase2 4 4 3 7" xfId="28394" xr:uid="{FA4B2272-08BF-4B39-AEE7-AFD67FCBD035}"/>
    <cellStyle name="20% - Ênfase2 4 4 3 8" xfId="39377" xr:uid="{A1CD80DD-5262-47C6-8687-0A94B5EEA125}"/>
    <cellStyle name="20% - Ênfase2 4 4 3 9" xfId="41324" xr:uid="{D859DBD7-70E3-46A7-8B46-B466753D0544}"/>
    <cellStyle name="20% - Ênfase2 4 4 4" xfId="6882" xr:uid="{1D472A68-EB64-4FBE-9BE4-D18C0013A84A}"/>
    <cellStyle name="20% - Ênfase2 4 4 4 10" xfId="18427" xr:uid="{B0704E26-F23F-4AD2-8EF0-54B195696E24}"/>
    <cellStyle name="20% - Ênfase2 4 4 4 2" xfId="8872" xr:uid="{AABEE925-B6D4-4C48-A36B-AC6ABF08E9F3}"/>
    <cellStyle name="20% - Ênfase2 4 4 4 2 2" xfId="31359" xr:uid="{4A548659-E78D-40FF-8593-EC42B94C94BF}"/>
    <cellStyle name="20% - Ênfase2 4 4 4 2 3" xfId="20376" xr:uid="{474FCB17-1665-4423-8B7A-8CAC26113483}"/>
    <cellStyle name="20% - Ênfase2 4 4 4 3" xfId="12253" xr:uid="{01FD810A-C08F-449E-864C-08BEB4E6B7A6}"/>
    <cellStyle name="20% - Ênfase2 4 4 4 3 2" xfId="34314" xr:uid="{4C55464F-457A-455E-8D21-E52267980EF9}"/>
    <cellStyle name="20% - Ênfase2 4 4 4 3 3" xfId="23331" xr:uid="{2FC199BC-72C4-4137-9B48-B46B254FA81A}"/>
    <cellStyle name="20% - Ênfase2 4 4 4 4" xfId="14713" xr:uid="{58BE5E7A-51FA-43E8-8C85-0955A6E7FE1D}"/>
    <cellStyle name="20% - Ênfase2 4 4 4 4 2" xfId="36495" xr:uid="{DD1E8091-A711-47ED-8481-B5263A6FBCF2}"/>
    <cellStyle name="20% - Ênfase2 4 4 4 4 3" xfId="25512" xr:uid="{648601CA-3FFF-4E30-915F-492B0979488C}"/>
    <cellStyle name="20% - Ênfase2 4 4 4 5" xfId="27462" xr:uid="{68C8B28B-CEC7-44B3-A34F-4FAC805F3B87}"/>
    <cellStyle name="20% - Ênfase2 4 4 4 5 2" xfId="38445" xr:uid="{D417F695-982E-444B-AFC9-9B3C9DE24B52}"/>
    <cellStyle name="20% - Ênfase2 4 4 4 6" xfId="29410" xr:uid="{1A919032-4915-4934-AF24-F5E09D03AD3A}"/>
    <cellStyle name="20% - Ênfase2 4 4 4 7" xfId="40393" xr:uid="{F0EC2408-6DA0-418D-995D-FE19FEC7DB02}"/>
    <cellStyle name="20% - Ênfase2 4 4 4 8" xfId="42340" xr:uid="{8D8EC945-6A77-4732-96BC-D5F9CC9B999E}"/>
    <cellStyle name="20% - Ênfase2 4 4 4 9" xfId="44300" xr:uid="{71922AFC-34E2-4A23-8C00-E6EC600A2022}"/>
    <cellStyle name="20% - Ênfase2 4 4 5" xfId="7853" xr:uid="{E3D0A2F1-A763-4FE4-AD94-6E06B3203508}"/>
    <cellStyle name="20% - Ênfase2 4 4 5 2" xfId="11115" xr:uid="{05342D33-E5E5-4061-8B14-71C2550A508A}"/>
    <cellStyle name="20% - Ênfase2 4 4 5 2 2" xfId="33179" xr:uid="{CD2D990D-4B24-4C1C-9522-8D42B6AD4B44}"/>
    <cellStyle name="20% - Ênfase2 4 4 5 2 3" xfId="22196" xr:uid="{1CA94891-E168-4E38-BEB5-080B767D5A24}"/>
    <cellStyle name="20% - Ênfase2 4 4 5 3" xfId="30340" xr:uid="{09E44893-5320-4FA0-BCC6-F06E489F9BB1}"/>
    <cellStyle name="20% - Ênfase2 4 4 5 4" xfId="19357" xr:uid="{B6B7EE53-BF21-4F53-B7E5-69BC1DA89FDE}"/>
    <cellStyle name="20% - Ênfase2 4 4 6" xfId="10078" xr:uid="{2E2F6EDE-8B57-4C16-B698-A62C35F2590B}"/>
    <cellStyle name="20% - Ênfase2 4 4 6 2" xfId="32265" xr:uid="{D269AF73-06C9-464E-9AA3-068E9C27FA7D}"/>
    <cellStyle name="20% - Ênfase2 4 4 6 3" xfId="21282" xr:uid="{0CEBC7F9-EECB-4452-BC50-49855AA400C1}"/>
    <cellStyle name="20% - Ênfase2 4 4 7" xfId="13613" xr:uid="{FED26474-99B2-4136-9007-D57168BA43FF}"/>
    <cellStyle name="20% - Ênfase2 4 4 7 2" xfId="35477" xr:uid="{D396DCE8-E889-4F27-960A-5DD2615D7828}"/>
    <cellStyle name="20% - Ênfase2 4 4 7 3" xfId="24494" xr:uid="{B88179DC-5243-49A1-8C4A-1159ED1BDDB4}"/>
    <cellStyle name="20% - Ênfase2 4 4 8" xfId="26444" xr:uid="{3C9370E0-CE78-466D-834C-5CDB47877365}"/>
    <cellStyle name="20% - Ênfase2 4 4 8 2" xfId="37427" xr:uid="{EBA5CCE6-06E8-4F73-89A7-03175502CC7F}"/>
    <cellStyle name="20% - Ênfase2 4 4 9" xfId="28392" xr:uid="{1818E998-EF7E-4DE0-9313-09557DDA3A52}"/>
    <cellStyle name="20% - Ênfase2 4 5" xfId="4982" xr:uid="{6085E70E-DE1D-44A6-999F-052F5D1F2909}"/>
    <cellStyle name="20% - Ênfase2 4 5 10" xfId="43285" xr:uid="{BCA4CAD3-FFA6-4249-8090-4C503F0C0654}"/>
    <cellStyle name="20% - Ênfase2 4 5 11" xfId="17411" xr:uid="{4D9A711A-6985-4A6D-8321-60CE1AAA7484}"/>
    <cellStyle name="20% - Ênfase2 4 5 2" xfId="7055" xr:uid="{0ECA6564-E556-421B-A194-BED19639BABB}"/>
    <cellStyle name="20% - Ênfase2 4 5 2 10" xfId="18597" xr:uid="{D665B940-CAD3-4E3D-80A6-E19F837DE41F}"/>
    <cellStyle name="20% - Ênfase2 4 5 2 2" xfId="9042" xr:uid="{736FFADD-F8FB-4602-B1DC-AE710FFA5DF4}"/>
    <cellStyle name="20% - Ênfase2 4 5 2 2 2" xfId="31529" xr:uid="{048D2F93-A79B-47DC-A09E-4A25998FF2A3}"/>
    <cellStyle name="20% - Ênfase2 4 5 2 2 3" xfId="20546" xr:uid="{C8BCF9F4-A7FE-4A2B-A79E-A00B214A2C66}"/>
    <cellStyle name="20% - Ênfase2 4 5 2 3" xfId="12437" xr:uid="{24DB9C51-5D83-4FE5-B68E-895D922459E3}"/>
    <cellStyle name="20% - Ênfase2 4 5 2 3 2" xfId="34498" xr:uid="{5E5C670E-AD9D-4397-AE1A-5CA936BFAC94}"/>
    <cellStyle name="20% - Ênfase2 4 5 2 3 3" xfId="23515" xr:uid="{CE06464A-3826-4073-92C7-23A687BD8B49}"/>
    <cellStyle name="20% - Ênfase2 4 5 2 4" xfId="14883" xr:uid="{A09B58B2-CFCF-44CD-8E4C-3C29E5AC709D}"/>
    <cellStyle name="20% - Ênfase2 4 5 2 4 2" xfId="36665" xr:uid="{E7742DC6-3615-4153-96AB-8D19C345D063}"/>
    <cellStyle name="20% - Ênfase2 4 5 2 4 3" xfId="25682" xr:uid="{0D5ACE26-6454-46FD-8BF3-D7C2F4DEED7C}"/>
    <cellStyle name="20% - Ênfase2 4 5 2 5" xfId="27632" xr:uid="{04925675-F44A-446F-9D5F-882D8E5F3DB8}"/>
    <cellStyle name="20% - Ênfase2 4 5 2 5 2" xfId="38615" xr:uid="{3EA95C26-8865-4177-8FC8-525A10CF8399}"/>
    <cellStyle name="20% - Ênfase2 4 5 2 6" xfId="29580" xr:uid="{887D4BBF-A81F-4E02-B3F0-9D1E14B44F6C}"/>
    <cellStyle name="20% - Ênfase2 4 5 2 7" xfId="40563" xr:uid="{166AB7C0-421D-4586-825C-A43D3DADDFB6}"/>
    <cellStyle name="20% - Ênfase2 4 5 2 8" xfId="42510" xr:uid="{B8ECE622-DEC5-45A4-A7C4-724E3FBFD070}"/>
    <cellStyle name="20% - Ênfase2 4 5 2 9" xfId="44470" xr:uid="{85160941-62AF-4933-BA8D-6658094939AA}"/>
    <cellStyle name="20% - Ênfase2 4 5 3" xfId="7856" xr:uid="{BEED124E-DC8D-4466-B324-F7C756FD0CE6}"/>
    <cellStyle name="20% - Ênfase2 4 5 3 2" xfId="11300" xr:uid="{8D033A65-D142-4F41-8DC4-F8CD238CBFAE}"/>
    <cellStyle name="20% - Ênfase2 4 5 3 2 2" xfId="33363" xr:uid="{0C6B76B7-BB65-4902-A91E-AE5A1AEBAE4F}"/>
    <cellStyle name="20% - Ênfase2 4 5 3 2 3" xfId="22380" xr:uid="{90F177C3-183F-485B-B5F8-6944F81FD776}"/>
    <cellStyle name="20% - Ênfase2 4 5 3 3" xfId="30343" xr:uid="{3F270E69-A556-41A4-B623-8D179AA1B4F9}"/>
    <cellStyle name="20% - Ênfase2 4 5 3 4" xfId="19360" xr:uid="{D335AB9B-9562-4977-9570-C24A81BA799A}"/>
    <cellStyle name="20% - Ênfase2 4 5 4" xfId="10308" xr:uid="{D1B76627-764D-479D-BE02-8E903B048551}"/>
    <cellStyle name="20% - Ênfase2 4 5 4 2" xfId="32435" xr:uid="{BD22B592-C3AD-4567-B0E3-3F368A94A993}"/>
    <cellStyle name="20% - Ênfase2 4 5 4 3" xfId="21452" xr:uid="{01800D9D-E236-4524-999D-F9983022EFC8}"/>
    <cellStyle name="20% - Ênfase2 4 5 5" xfId="13616" xr:uid="{557618DA-623A-46DD-BD38-AD9E6054DA8E}"/>
    <cellStyle name="20% - Ênfase2 4 5 5 2" xfId="35480" xr:uid="{39AADB78-51EA-4FE5-AC00-2A209E68AB51}"/>
    <cellStyle name="20% - Ênfase2 4 5 5 3" xfId="24497" xr:uid="{D2B4A49F-B063-479B-8675-293B18D26D2A}"/>
    <cellStyle name="20% - Ênfase2 4 5 6" xfId="26447" xr:uid="{30F81FFF-C3DB-41D1-89E5-9072189D90B9}"/>
    <cellStyle name="20% - Ênfase2 4 5 6 2" xfId="37430" xr:uid="{01E94034-BCB8-4DB6-BC83-609EBD9D734C}"/>
    <cellStyle name="20% - Ênfase2 4 5 7" xfId="28395" xr:uid="{2E558215-250C-4E3E-BAB0-A4F381099C74}"/>
    <cellStyle name="20% - Ênfase2 4 5 8" xfId="39378" xr:uid="{D6469FF9-9310-4426-BA31-FB27EEECB87A}"/>
    <cellStyle name="20% - Ênfase2 4 5 9" xfId="41325" xr:uid="{144935B3-0C82-4D87-9DA0-B809B5562D2C}"/>
    <cellStyle name="20% - Ênfase2 4 6" xfId="4983" xr:uid="{86787CD0-35E6-494E-AAC8-409F1CEC09BE}"/>
    <cellStyle name="20% - Ênfase2 4 6 10" xfId="43286" xr:uid="{E9418938-CDA6-4176-833B-A73AF3F83E09}"/>
    <cellStyle name="20% - Ênfase2 4 6 11" xfId="17412" xr:uid="{BA3E74D2-7882-4B73-B60C-3B00E6A21DE4}"/>
    <cellStyle name="20% - Ênfase2 4 6 2" xfId="7337" xr:uid="{37A8528B-87D1-4E69-A4DF-84C65BAC4174}"/>
    <cellStyle name="20% - Ênfase2 4 6 2 10" xfId="18879" xr:uid="{30C627B2-7E44-4118-8D17-CCD40465770E}"/>
    <cellStyle name="20% - Ênfase2 4 6 2 2" xfId="9324" xr:uid="{736E115C-3578-4534-B32E-9760B06AEBCF}"/>
    <cellStyle name="20% - Ênfase2 4 6 2 2 2" xfId="31811" xr:uid="{ECCD0AA4-2010-43BB-911D-B19D0B41D023}"/>
    <cellStyle name="20% - Ênfase2 4 6 2 2 3" xfId="20828" xr:uid="{3D9DAB92-E6C2-43E2-926F-ED2E0772B587}"/>
    <cellStyle name="20% - Ênfase2 4 6 2 3" xfId="12723" xr:uid="{1D9941B9-69AB-408E-8B73-6CFEADDDDFDA}"/>
    <cellStyle name="20% - Ênfase2 4 6 2 3 2" xfId="34784" xr:uid="{67C666C0-9F5A-481D-95A1-48232A7301DC}"/>
    <cellStyle name="20% - Ênfase2 4 6 2 3 3" xfId="23801" xr:uid="{9D04852E-764D-434C-B1A8-FC7AA8966940}"/>
    <cellStyle name="20% - Ênfase2 4 6 2 4" xfId="15165" xr:uid="{72705787-8D83-421A-91D1-723A81EECA28}"/>
    <cellStyle name="20% - Ênfase2 4 6 2 4 2" xfId="36947" xr:uid="{C574D544-893B-4189-8650-40E508BDDFBB}"/>
    <cellStyle name="20% - Ênfase2 4 6 2 4 3" xfId="25964" xr:uid="{2F0B5331-9232-4DE1-890C-DF00658A817F}"/>
    <cellStyle name="20% - Ênfase2 4 6 2 5" xfId="27914" xr:uid="{D08F3B90-A6A6-4C31-B174-DD81B4BF2617}"/>
    <cellStyle name="20% - Ênfase2 4 6 2 5 2" xfId="38897" xr:uid="{DB29DC8B-3218-4AE3-9DE3-1CA32051426C}"/>
    <cellStyle name="20% - Ênfase2 4 6 2 6" xfId="29862" xr:uid="{7C5DC8F6-CBC2-428F-B0BD-21F490F547AC}"/>
    <cellStyle name="20% - Ênfase2 4 6 2 7" xfId="40845" xr:uid="{987A6784-D177-4E29-ACF0-3A6AEF72039B}"/>
    <cellStyle name="20% - Ênfase2 4 6 2 8" xfId="42792" xr:uid="{21AF9614-81AE-4A53-8ADC-0AF5D1EF3447}"/>
    <cellStyle name="20% - Ênfase2 4 6 2 9" xfId="44752" xr:uid="{6EF01BBE-1F74-44E3-893A-AC3FCEBAC139}"/>
    <cellStyle name="20% - Ênfase2 4 6 3" xfId="7857" xr:uid="{E94B2E1C-10A9-4954-A089-6D00753A5222}"/>
    <cellStyle name="20% - Ênfase2 4 6 3 2" xfId="11586" xr:uid="{DDB5BFD9-35D3-48BA-9931-2E11F413476F}"/>
    <cellStyle name="20% - Ênfase2 4 6 3 2 2" xfId="33649" xr:uid="{7D561F18-ECB0-4154-BED7-3372203C0541}"/>
    <cellStyle name="20% - Ênfase2 4 6 3 2 3" xfId="22666" xr:uid="{C59549C2-8613-4A02-97A4-244ED06B0461}"/>
    <cellStyle name="20% - Ênfase2 4 6 3 3" xfId="30344" xr:uid="{D7885A27-4E62-4D16-A5D0-3D9F297FBE1C}"/>
    <cellStyle name="20% - Ênfase2 4 6 3 4" xfId="19361" xr:uid="{F301F6AE-EB88-468B-999E-53B59E7E231E}"/>
    <cellStyle name="20% - Ênfase2 4 6 4" xfId="10590" xr:uid="{D1C5FDC4-282B-4429-A1D9-3C8CA212C95E}"/>
    <cellStyle name="20% - Ênfase2 4 6 4 2" xfId="32717" xr:uid="{B369D6C7-5F21-4848-9502-64484CCC0C34}"/>
    <cellStyle name="20% - Ênfase2 4 6 4 3" xfId="21734" xr:uid="{16EEF6E2-53C4-4982-8F72-70EDDBA5C510}"/>
    <cellStyle name="20% - Ênfase2 4 6 5" xfId="13617" xr:uid="{A917AB91-B356-4044-881E-BC01A4F4471A}"/>
    <cellStyle name="20% - Ênfase2 4 6 5 2" xfId="35481" xr:uid="{2C56FEF0-2774-4CFF-9A1F-EA35E3691F0E}"/>
    <cellStyle name="20% - Ênfase2 4 6 5 3" xfId="24498" xr:uid="{CB2452AE-A676-4891-95B5-9F289B4BB4E6}"/>
    <cellStyle name="20% - Ênfase2 4 6 6" xfId="26448" xr:uid="{268926C2-D59C-41DA-A6B7-C3A4C79C7BC8}"/>
    <cellStyle name="20% - Ênfase2 4 6 6 2" xfId="37431" xr:uid="{98E89F60-3C0F-4554-8D0D-43E1DEA5AEC0}"/>
    <cellStyle name="20% - Ênfase2 4 6 7" xfId="28396" xr:uid="{2B4D842A-3D0B-41F0-9B89-5AD1BDBD4268}"/>
    <cellStyle name="20% - Ênfase2 4 6 8" xfId="39379" xr:uid="{A32768AD-DF13-41C6-8FEB-76A96F49C27F}"/>
    <cellStyle name="20% - Ênfase2 4 6 9" xfId="41326" xr:uid="{609D2B34-9EF6-4A1C-8136-E4D4D9D55FDC}"/>
    <cellStyle name="20% - Ênfase2 4 7" xfId="4984" xr:uid="{584FACE7-E12D-42AE-ABD8-FC41A9383540}"/>
    <cellStyle name="20% - Ênfase2 4 7 10" xfId="43287" xr:uid="{F69229F9-25CE-40A5-BB15-124A473622D7}"/>
    <cellStyle name="20% - Ênfase2 4 7 11" xfId="17413" xr:uid="{FBEE191E-AC0A-4763-A81F-16B5E6277D36}"/>
    <cellStyle name="20% - Ênfase2 4 7 2" xfId="7619" xr:uid="{927F6B97-0D82-455F-A3C0-372D2C570D89}"/>
    <cellStyle name="20% - Ênfase2 4 7 2 10" xfId="19161" xr:uid="{756FA01D-20AA-4434-9922-7A7A1BB94FBD}"/>
    <cellStyle name="20% - Ênfase2 4 7 2 2" xfId="9606" xr:uid="{AA086D8D-1DC2-4931-9A30-9B75ABDBC4FE}"/>
    <cellStyle name="20% - Ênfase2 4 7 2 2 2" xfId="32093" xr:uid="{CD2ED3E6-AF30-42F5-8344-7BE6BF425A9B}"/>
    <cellStyle name="20% - Ênfase2 4 7 2 2 3" xfId="21110" xr:uid="{F662E2F5-4943-4C51-9F84-2DC4E2C7A836}"/>
    <cellStyle name="20% - Ênfase2 4 7 2 3" xfId="13005" xr:uid="{CFE60AFB-CE3C-49AC-A63C-38E7B291F898}"/>
    <cellStyle name="20% - Ênfase2 4 7 2 3 2" xfId="35066" xr:uid="{0860BD45-7575-4311-A150-A76276AE8C6F}"/>
    <cellStyle name="20% - Ênfase2 4 7 2 3 3" xfId="24083" xr:uid="{A1C4676F-1815-4562-81EC-12E4557DDD73}"/>
    <cellStyle name="20% - Ênfase2 4 7 2 4" xfId="15447" xr:uid="{84F4FACD-C236-47B3-9C9E-83D2DD08E7B9}"/>
    <cellStyle name="20% - Ênfase2 4 7 2 4 2" xfId="37229" xr:uid="{B4C325A0-16A9-4B18-8E51-D8EE99E79BDD}"/>
    <cellStyle name="20% - Ênfase2 4 7 2 4 3" xfId="26246" xr:uid="{84736101-EF99-4996-B29C-EA5C1B55713A}"/>
    <cellStyle name="20% - Ênfase2 4 7 2 5" xfId="28196" xr:uid="{A62B41FC-EC78-4D62-A6D8-5FA4D4F64A9B}"/>
    <cellStyle name="20% - Ênfase2 4 7 2 5 2" xfId="39179" xr:uid="{45799EC6-DF4B-4D18-8388-A490FEF87773}"/>
    <cellStyle name="20% - Ênfase2 4 7 2 6" xfId="30144" xr:uid="{87CD916D-DF03-4570-8A2B-FE5CA5ACD773}"/>
    <cellStyle name="20% - Ênfase2 4 7 2 7" xfId="41127" xr:uid="{3235A7A2-86D2-4C74-B0E7-4A51DC41F762}"/>
    <cellStyle name="20% - Ênfase2 4 7 2 8" xfId="43074" xr:uid="{E24B9CB1-0870-475E-B10C-DD64D82D9084}"/>
    <cellStyle name="20% - Ênfase2 4 7 2 9" xfId="45034" xr:uid="{56F849DD-AE4D-48F5-9885-83179D7A6F73}"/>
    <cellStyle name="20% - Ênfase2 4 7 3" xfId="7858" xr:uid="{826D5D41-33DE-4160-AE82-B5E7B56E98F7}"/>
    <cellStyle name="20% - Ênfase2 4 7 3 2" xfId="11868" xr:uid="{1AF1175D-B117-47F5-9AC9-79CE38EF571B}"/>
    <cellStyle name="20% - Ênfase2 4 7 3 2 2" xfId="33931" xr:uid="{5C88A8DD-4B0B-45AD-8090-D125B07F8539}"/>
    <cellStyle name="20% - Ênfase2 4 7 3 2 3" xfId="22948" xr:uid="{E186AB40-4B5C-46C2-AD30-DEBB47CDD961}"/>
    <cellStyle name="20% - Ênfase2 4 7 3 3" xfId="30345" xr:uid="{8538CF2E-B41E-43F3-86F4-51436575FDD5}"/>
    <cellStyle name="20% - Ênfase2 4 7 3 4" xfId="19362" xr:uid="{5EE2DC5A-3EF5-4EFD-94B3-1F1CE5754B2C}"/>
    <cellStyle name="20% - Ênfase2 4 7 4" xfId="10872" xr:uid="{EEABEB3C-1FDE-4BBF-8CF2-9C751B7B0625}"/>
    <cellStyle name="20% - Ênfase2 4 7 4 2" xfId="32999" xr:uid="{659F393B-44E3-4FC6-98D0-33B2BAC996A2}"/>
    <cellStyle name="20% - Ênfase2 4 7 4 3" xfId="22016" xr:uid="{06AF0376-B807-4ACA-AF17-046AD011CE99}"/>
    <cellStyle name="20% - Ênfase2 4 7 5" xfId="13618" xr:uid="{5A4E7974-DA7F-4964-B0D4-CA167F744791}"/>
    <cellStyle name="20% - Ênfase2 4 7 5 2" xfId="35482" xr:uid="{98AF2E71-BC66-4D2D-8FDA-A4A6083D73B2}"/>
    <cellStyle name="20% - Ênfase2 4 7 5 3" xfId="24499" xr:uid="{E07726EF-1C98-4A41-AC5B-5B632785551A}"/>
    <cellStyle name="20% - Ênfase2 4 7 6" xfId="26449" xr:uid="{AF5BF5BA-D410-4805-BB32-D385FF55C003}"/>
    <cellStyle name="20% - Ênfase2 4 7 6 2" xfId="37432" xr:uid="{88565C92-7576-4366-9533-63AAFAE29AF1}"/>
    <cellStyle name="20% - Ênfase2 4 7 7" xfId="28397" xr:uid="{6A3A0A11-1173-4ED7-8FB3-8F6B41879D1B}"/>
    <cellStyle name="20% - Ênfase2 4 7 8" xfId="39380" xr:uid="{B6D32C1A-A040-475A-BF68-6674F224113E}"/>
    <cellStyle name="20% - Ênfase2 4 7 9" xfId="41327" xr:uid="{C2F4E724-6008-43B3-8861-2454D81A78EA}"/>
    <cellStyle name="20% - Ênfase2 4 8" xfId="6770" xr:uid="{8B7F41AC-E766-49F6-9429-58224D55E2EF}"/>
    <cellStyle name="20% - Ênfase2 4 8 10" xfId="18315" xr:uid="{39805A91-DEA8-4415-AAE0-54A2CF4FEBA9}"/>
    <cellStyle name="20% - Ênfase2 4 8 2" xfId="8760" xr:uid="{56D980B4-CB3D-4759-856C-5BFC14C9A416}"/>
    <cellStyle name="20% - Ênfase2 4 8 2 2" xfId="13136" xr:uid="{5870160F-A3D1-46C5-B5C5-4EB9A3C42C37}"/>
    <cellStyle name="20% - Ênfase2 4 8 2 2 2" xfId="35146" xr:uid="{645B7DC8-60AD-4AE0-8F59-A0108D2EF8D1}"/>
    <cellStyle name="20% - Ênfase2 4 8 2 2 3" xfId="24163" xr:uid="{DE810259-1D21-4127-954F-A66FA964B52A}"/>
    <cellStyle name="20% - Ênfase2 4 8 2 3" xfId="31247" xr:uid="{04F6C350-280B-488B-8E58-4BE10B535A93}"/>
    <cellStyle name="20% - Ênfase2 4 8 2 4" xfId="20264" xr:uid="{EB03EA8F-515A-4DC8-939C-18CBD762E5E5}"/>
    <cellStyle name="20% - Ênfase2 4 8 3" xfId="11950" xr:uid="{6A4A965A-081C-4D9F-B7F9-DFC648273021}"/>
    <cellStyle name="20% - Ênfase2 4 8 3 2" xfId="34011" xr:uid="{A5E744AD-3078-481A-9F2D-4AF8E2CBB360}"/>
    <cellStyle name="20% - Ênfase2 4 8 3 3" xfId="23028" xr:uid="{CE5A2E18-DB06-496C-B34D-AF3F6C608287}"/>
    <cellStyle name="20% - Ênfase2 4 8 4" xfId="14601" xr:uid="{BF878FB0-E2E4-4727-9C2D-66F099B35DF6}"/>
    <cellStyle name="20% - Ênfase2 4 8 4 2" xfId="36383" xr:uid="{2087A8F4-8E96-452E-8E39-B40CD22CE06F}"/>
    <cellStyle name="20% - Ênfase2 4 8 4 3" xfId="25400" xr:uid="{605842B7-D306-46B3-8807-FDB0821F5D6F}"/>
    <cellStyle name="20% - Ênfase2 4 8 5" xfId="27350" xr:uid="{E1CFD997-FB06-4FBE-97C2-E30C054C6A6D}"/>
    <cellStyle name="20% - Ênfase2 4 8 5 2" xfId="38333" xr:uid="{4D7583A5-F96E-4380-A2C3-8CD20824AAAE}"/>
    <cellStyle name="20% - Ênfase2 4 8 6" xfId="29298" xr:uid="{8F6C84EF-90D6-45C5-A8A1-351CE5A6A621}"/>
    <cellStyle name="20% - Ênfase2 4 8 7" xfId="40281" xr:uid="{CEA66FFA-3BBB-4231-A400-8B204CB5B2F1}"/>
    <cellStyle name="20% - Ênfase2 4 8 8" xfId="42228" xr:uid="{F0C9B5E9-2F50-4484-B873-D1D177593FB0}"/>
    <cellStyle name="20% - Ênfase2 4 8 9" xfId="44188" xr:uid="{C6F4F37C-81CE-4E61-9E55-203FB3A8F312}"/>
    <cellStyle name="20% - Ênfase2 4 9" xfId="7843" xr:uid="{30AE3FF6-9F48-40EA-AEB3-ABB85D778C40}"/>
    <cellStyle name="20% - Ênfase2 4 9 2" xfId="12141" xr:uid="{388FB879-EB26-4232-B64D-BEC857971E29}"/>
    <cellStyle name="20% - Ênfase2 4 9 2 2" xfId="34202" xr:uid="{CA08334B-A6F1-447A-88AA-B40A114A431D}"/>
    <cellStyle name="20% - Ênfase2 4 9 2 3" xfId="23219" xr:uid="{0626A2C2-7C22-4BC0-AB4F-91EA1C2588DF}"/>
    <cellStyle name="20% - Ênfase2 4 9 3" xfId="30330" xr:uid="{AF0CCFF6-D748-4936-AAF7-0BBF15A5003F}"/>
    <cellStyle name="20% - Ênfase2 4 9 4" xfId="19347" xr:uid="{887B8FC3-51EB-4AAF-9897-E33ADEEDDF89}"/>
    <cellStyle name="20% - Ênfase2 5" xfId="4985" xr:uid="{8E35CA6B-05AD-4175-BF38-D65E2F26BCCE}"/>
    <cellStyle name="20% - Ênfase2 5 10" xfId="13619" xr:uid="{C6F49C3E-A7F5-4F1D-A914-933D6A74C0B3}"/>
    <cellStyle name="20% - Ênfase2 5 10 2" xfId="35483" xr:uid="{3FCD49A7-50FF-4FD2-9EC7-D6FF452DAF3B}"/>
    <cellStyle name="20% - Ênfase2 5 10 3" xfId="24500" xr:uid="{83877BD5-3196-4CAB-B759-DF72A867F80A}"/>
    <cellStyle name="20% - Ênfase2 5 11" xfId="26450" xr:uid="{31DBD34F-8101-465E-9B33-27537A713E07}"/>
    <cellStyle name="20% - Ênfase2 5 11 2" xfId="37433" xr:uid="{23AA0DA1-329D-4D8D-882E-D02951E0ED13}"/>
    <cellStyle name="20% - Ênfase2 5 12" xfId="28398" xr:uid="{9D670347-D5A6-4368-B349-7799DD7A7EA0}"/>
    <cellStyle name="20% - Ênfase2 5 13" xfId="39381" xr:uid="{BA9E8186-202B-49EF-9BC7-59C127A7B5EE}"/>
    <cellStyle name="20% - Ênfase2 5 14" xfId="41328" xr:uid="{7BB65543-56BC-48B4-AB7B-63ADD7A7AFE7}"/>
    <cellStyle name="20% - Ênfase2 5 15" xfId="43288" xr:uid="{E7F5293B-10E4-42B9-9D00-33C5DB8B259C}"/>
    <cellStyle name="20% - Ênfase2 5 16" xfId="17414" xr:uid="{EB6739A4-2EC3-4AF6-A11A-26108C256788}"/>
    <cellStyle name="20% - Ênfase2 5 2" xfId="4986" xr:uid="{B8CC17B2-E2F1-403E-8529-432D48509E0D}"/>
    <cellStyle name="20% - Ênfase2 5 2 10" xfId="39382" xr:uid="{D8CC2671-3602-4853-A93E-DA9C2EDD75CE}"/>
    <cellStyle name="20% - Ênfase2 5 2 11" xfId="41329" xr:uid="{5B5D90FD-50F2-4842-8860-20F40A4B4F69}"/>
    <cellStyle name="20% - Ênfase2 5 2 12" xfId="43289" xr:uid="{F20D5708-107A-420C-8258-3CCA7B975002}"/>
    <cellStyle name="20% - Ênfase2 5 2 13" xfId="17415" xr:uid="{A5B2200F-2740-48A1-8E5E-DD68E2882212}"/>
    <cellStyle name="20% - Ênfase2 5 2 2" xfId="4987" xr:uid="{7FAA75F0-038B-43E0-AE0A-04A287DF2690}"/>
    <cellStyle name="20% - Ênfase2 5 2 2 10" xfId="43290" xr:uid="{0DF90E91-35A7-4667-9F1A-4813BE2B5075}"/>
    <cellStyle name="20% - Ênfase2 5 2 2 11" xfId="17416" xr:uid="{0F13626C-D0D9-4256-ADC1-F862F79F351F}"/>
    <cellStyle name="20% - Ênfase2 5 2 2 2" xfId="7180" xr:uid="{8C84B6EE-6A75-40E2-B169-86C1D9958508}"/>
    <cellStyle name="20% - Ênfase2 5 2 2 2 10" xfId="18722" xr:uid="{6E321C47-A6AD-4B5B-85E7-8B59E003E8E2}"/>
    <cellStyle name="20% - Ênfase2 5 2 2 2 2" xfId="9167" xr:uid="{69B3752E-A154-4852-802D-A245A308A1F3}"/>
    <cellStyle name="20% - Ênfase2 5 2 2 2 2 2" xfId="31654" xr:uid="{153025CB-1F2D-4A78-9CAA-C43052DF44E6}"/>
    <cellStyle name="20% - Ênfase2 5 2 2 2 2 3" xfId="20671" xr:uid="{84D27ADB-6A0D-47FC-897B-EF0E710F0329}"/>
    <cellStyle name="20% - Ênfase2 5 2 2 2 3" xfId="12566" xr:uid="{87C09926-7396-4DA2-98D9-DBA3D3A7911D}"/>
    <cellStyle name="20% - Ênfase2 5 2 2 2 3 2" xfId="34627" xr:uid="{CAA70ECF-0CDD-4B95-B975-05588B733D75}"/>
    <cellStyle name="20% - Ênfase2 5 2 2 2 3 3" xfId="23644" xr:uid="{432DC6DF-E70C-4E0A-AF8D-5675187E4333}"/>
    <cellStyle name="20% - Ênfase2 5 2 2 2 4" xfId="15008" xr:uid="{C223E7CB-0F7D-42A6-BC4C-02438CF54FE7}"/>
    <cellStyle name="20% - Ênfase2 5 2 2 2 4 2" xfId="36790" xr:uid="{BADBAA36-C8B2-4D3A-A3AD-389DB441FF73}"/>
    <cellStyle name="20% - Ênfase2 5 2 2 2 4 3" xfId="25807" xr:uid="{0BB439F5-66C9-4EB9-9E7A-881D8562F7FD}"/>
    <cellStyle name="20% - Ênfase2 5 2 2 2 5" xfId="27757" xr:uid="{DAC5F021-7E54-46AA-8995-EA1DF48AFE7C}"/>
    <cellStyle name="20% - Ênfase2 5 2 2 2 5 2" xfId="38740" xr:uid="{B959F431-7252-4B00-9FC9-817AA6036795}"/>
    <cellStyle name="20% - Ênfase2 5 2 2 2 6" xfId="29705" xr:uid="{4911747A-1C13-42DF-A58C-A460BEC88618}"/>
    <cellStyle name="20% - Ênfase2 5 2 2 2 7" xfId="40688" xr:uid="{62634047-3501-4BC6-A4ED-8E1D7A555702}"/>
    <cellStyle name="20% - Ênfase2 5 2 2 2 8" xfId="42635" xr:uid="{7287B67B-1957-4CBF-BFA8-9D28EFB8659B}"/>
    <cellStyle name="20% - Ênfase2 5 2 2 2 9" xfId="44595" xr:uid="{641A6638-93F6-4313-B731-20277463A764}"/>
    <cellStyle name="20% - Ênfase2 5 2 2 3" xfId="7861" xr:uid="{F661034D-0BAB-4803-848C-5107687A0CE5}"/>
    <cellStyle name="20% - Ênfase2 5 2 2 3 2" xfId="11429" xr:uid="{9F2C8C11-270D-4649-83A4-AFA845D56D35}"/>
    <cellStyle name="20% - Ênfase2 5 2 2 3 2 2" xfId="33492" xr:uid="{D1EF9F91-BF41-449D-A47C-A93C466D7B3A}"/>
    <cellStyle name="20% - Ênfase2 5 2 2 3 2 3" xfId="22509" xr:uid="{470A7A20-096F-4B7B-96A0-55585911E4DF}"/>
    <cellStyle name="20% - Ênfase2 5 2 2 3 3" xfId="30348" xr:uid="{8108B1F8-60DE-4F11-A777-A1727F3AFCB6}"/>
    <cellStyle name="20% - Ênfase2 5 2 2 3 4" xfId="19365" xr:uid="{B85E0CCA-19DC-41C7-81BD-B564AE9525B5}"/>
    <cellStyle name="20% - Ênfase2 5 2 2 4" xfId="10433" xr:uid="{B4830191-8EF3-46B0-A336-5C3E00875FE1}"/>
    <cellStyle name="20% - Ênfase2 5 2 2 4 2" xfId="32560" xr:uid="{C0285538-9919-43B3-8E15-776FE2C2144B}"/>
    <cellStyle name="20% - Ênfase2 5 2 2 4 3" xfId="21577" xr:uid="{7B4B4628-13E9-4F0F-BEB9-59210A65D034}"/>
    <cellStyle name="20% - Ênfase2 5 2 2 5" xfId="13621" xr:uid="{BBD81684-3B9C-4CD3-8C0D-E1631ECBB5AB}"/>
    <cellStyle name="20% - Ênfase2 5 2 2 5 2" xfId="35485" xr:uid="{9BD3CAB5-F985-4A47-9994-09ACA94C8BC5}"/>
    <cellStyle name="20% - Ênfase2 5 2 2 5 3" xfId="24502" xr:uid="{35118642-173A-425D-A684-1F16D49DB2BF}"/>
    <cellStyle name="20% - Ênfase2 5 2 2 6" xfId="26452" xr:uid="{F6947106-8A01-491D-8DCF-2671977EBD3B}"/>
    <cellStyle name="20% - Ênfase2 5 2 2 6 2" xfId="37435" xr:uid="{D5CDEA96-849D-46EE-8A8A-F33942D80D67}"/>
    <cellStyle name="20% - Ênfase2 5 2 2 7" xfId="28400" xr:uid="{91BBA7B0-B025-479C-98CF-034F610B4E7B}"/>
    <cellStyle name="20% - Ênfase2 5 2 2 8" xfId="39383" xr:uid="{7823299A-587B-4BC5-9C49-72CFE658CFF4}"/>
    <cellStyle name="20% - Ênfase2 5 2 2 9" xfId="41330" xr:uid="{825F97E4-6CC0-46DC-8B87-3097F761E7DC}"/>
    <cellStyle name="20% - Ênfase2 5 2 3" xfId="4988" xr:uid="{23555631-8A7D-49F3-907B-D7E2386099B5}"/>
    <cellStyle name="20% - Ênfase2 5 2 3 10" xfId="43291" xr:uid="{AC4BE26C-D42A-4C3B-B42C-B4CB0C7C2766}"/>
    <cellStyle name="20% - Ênfase2 5 2 3 11" xfId="17417" xr:uid="{BAB6EDEA-902A-4F81-8AC3-36BD33C6FFD7}"/>
    <cellStyle name="20% - Ênfase2 5 2 3 2" xfId="7462" xr:uid="{2B94369E-E4E8-4539-B85D-2B636DE2A421}"/>
    <cellStyle name="20% - Ênfase2 5 2 3 2 10" xfId="19004" xr:uid="{75F3D0B9-DEE4-4846-BB51-28DF73F743D5}"/>
    <cellStyle name="20% - Ênfase2 5 2 3 2 2" xfId="9449" xr:uid="{8A2FFAA9-C8D7-4FB4-B56C-B14A7C81A10B}"/>
    <cellStyle name="20% - Ênfase2 5 2 3 2 2 2" xfId="31936" xr:uid="{C4B27BFA-3418-4D5E-B30F-AADC9A49F11D}"/>
    <cellStyle name="20% - Ênfase2 5 2 3 2 2 3" xfId="20953" xr:uid="{2FDEB620-DDDE-4066-848D-FD92448B0120}"/>
    <cellStyle name="20% - Ênfase2 5 2 3 2 3" xfId="12848" xr:uid="{B9F43491-C773-4870-9519-135675545B68}"/>
    <cellStyle name="20% - Ênfase2 5 2 3 2 3 2" xfId="34909" xr:uid="{9DF5F99C-C239-4FAF-BE4F-592530C9E888}"/>
    <cellStyle name="20% - Ênfase2 5 2 3 2 3 3" xfId="23926" xr:uid="{10CF5004-AE13-46E1-83A8-C59EF7EF0FB7}"/>
    <cellStyle name="20% - Ênfase2 5 2 3 2 4" xfId="15290" xr:uid="{0A836C80-1436-4D64-A61D-5660AF68DE09}"/>
    <cellStyle name="20% - Ênfase2 5 2 3 2 4 2" xfId="37072" xr:uid="{47655EA0-E1DF-44B3-8937-BE81BD21AF8F}"/>
    <cellStyle name="20% - Ênfase2 5 2 3 2 4 3" xfId="26089" xr:uid="{54948D94-84B1-43FE-B31B-015AFE228F5C}"/>
    <cellStyle name="20% - Ênfase2 5 2 3 2 5" xfId="28039" xr:uid="{D32F132E-769F-4E42-B3FF-27D0C35DAE94}"/>
    <cellStyle name="20% - Ênfase2 5 2 3 2 5 2" xfId="39022" xr:uid="{A77E5A9C-D641-4B21-9CCC-25586C1E5FFF}"/>
    <cellStyle name="20% - Ênfase2 5 2 3 2 6" xfId="29987" xr:uid="{C5A921E5-E74E-4DF6-B489-760F74A9F05D}"/>
    <cellStyle name="20% - Ênfase2 5 2 3 2 7" xfId="40970" xr:uid="{0A8E52DC-8816-4D20-A8AD-88ECE89F9D18}"/>
    <cellStyle name="20% - Ênfase2 5 2 3 2 8" xfId="42917" xr:uid="{F46D37CB-0C27-4DAA-9D01-525EB6D7B71D}"/>
    <cellStyle name="20% - Ênfase2 5 2 3 2 9" xfId="44877" xr:uid="{34ED799E-1546-4C9C-AE42-0F1ABB83854E}"/>
    <cellStyle name="20% - Ênfase2 5 2 3 3" xfId="7862" xr:uid="{47B42697-A2E8-4F35-BC0F-7147862F87D9}"/>
    <cellStyle name="20% - Ênfase2 5 2 3 3 2" xfId="11711" xr:uid="{44143729-7F94-402A-95D9-E91F0E827BC7}"/>
    <cellStyle name="20% - Ênfase2 5 2 3 3 2 2" xfId="33774" xr:uid="{C9BE7A72-E369-41A5-8BE5-1EBB912CFAA7}"/>
    <cellStyle name="20% - Ênfase2 5 2 3 3 2 3" xfId="22791" xr:uid="{4A5ED394-D104-4B6A-A671-E088E617DE56}"/>
    <cellStyle name="20% - Ênfase2 5 2 3 3 3" xfId="30349" xr:uid="{395F0E9B-511B-4154-875A-3DD012501F21}"/>
    <cellStyle name="20% - Ênfase2 5 2 3 3 4" xfId="19366" xr:uid="{E7A995B5-EB84-4B7A-A720-502CC251B8C0}"/>
    <cellStyle name="20% - Ênfase2 5 2 3 4" xfId="10715" xr:uid="{B071EF73-928A-4A32-AF2F-8A8D78FF6BD4}"/>
    <cellStyle name="20% - Ênfase2 5 2 3 4 2" xfId="32842" xr:uid="{44E1E0FA-6714-4313-BDFA-9C4D8E512699}"/>
    <cellStyle name="20% - Ênfase2 5 2 3 4 3" xfId="21859" xr:uid="{D50C5B60-F39E-4A69-9738-3CD2D85D5EF6}"/>
    <cellStyle name="20% - Ênfase2 5 2 3 5" xfId="13622" xr:uid="{55C72E81-C797-47CC-9326-2D6F271FD786}"/>
    <cellStyle name="20% - Ênfase2 5 2 3 5 2" xfId="35486" xr:uid="{EF2B3145-8A98-4604-BDB9-D24F91683CD0}"/>
    <cellStyle name="20% - Ênfase2 5 2 3 5 3" xfId="24503" xr:uid="{9DCD33F2-A4D8-43AB-9396-6D5BA506F2E4}"/>
    <cellStyle name="20% - Ênfase2 5 2 3 6" xfId="26453" xr:uid="{5D3BCA65-3E96-4588-B0C1-2EBDCD06FC90}"/>
    <cellStyle name="20% - Ênfase2 5 2 3 6 2" xfId="37436" xr:uid="{B2CEA5C5-1689-4055-AF07-1D964942F2FD}"/>
    <cellStyle name="20% - Ênfase2 5 2 3 7" xfId="28401" xr:uid="{15E59DB8-403E-476F-A90C-755D7EF5642C}"/>
    <cellStyle name="20% - Ênfase2 5 2 3 8" xfId="39384" xr:uid="{29AA9490-F925-4BD2-AEED-50F96AB96ECC}"/>
    <cellStyle name="20% - Ênfase2 5 2 3 9" xfId="41331" xr:uid="{6E265887-3902-4C8C-9FDC-578552516C0F}"/>
    <cellStyle name="20% - Ênfase2 5 2 4" xfId="6896" xr:uid="{013098C1-8346-4E0D-965D-35FC91A3B543}"/>
    <cellStyle name="20% - Ênfase2 5 2 4 10" xfId="18440" xr:uid="{ACE3D062-AB09-44E4-BCF3-11A6828E0ADB}"/>
    <cellStyle name="20% - Ênfase2 5 2 4 2" xfId="8885" xr:uid="{0C713B03-E66E-49F2-BE41-FA54EEC00068}"/>
    <cellStyle name="20% - Ênfase2 5 2 4 2 2" xfId="31372" xr:uid="{79E90C9A-9CA2-4433-9787-F58EB74C11A8}"/>
    <cellStyle name="20% - Ênfase2 5 2 4 2 3" xfId="20389" xr:uid="{03CB426C-53FC-4CFB-919D-5A9969FBFA6B}"/>
    <cellStyle name="20% - Ênfase2 5 2 4 3" xfId="12270" xr:uid="{D2630D9F-D964-420B-81B0-FFB89A35A4AA}"/>
    <cellStyle name="20% - Ênfase2 5 2 4 3 2" xfId="34331" xr:uid="{BE783CD8-0E9C-4899-B249-147B4AA15407}"/>
    <cellStyle name="20% - Ênfase2 5 2 4 3 3" xfId="23348" xr:uid="{65D7BCA8-2E63-4172-85DB-26B15F1658A4}"/>
    <cellStyle name="20% - Ênfase2 5 2 4 4" xfId="14726" xr:uid="{C0C72133-33C9-416B-B149-697D7053E94E}"/>
    <cellStyle name="20% - Ênfase2 5 2 4 4 2" xfId="36508" xr:uid="{63F12FAD-BED9-40C2-8C42-EA754A72CE3C}"/>
    <cellStyle name="20% - Ênfase2 5 2 4 4 3" xfId="25525" xr:uid="{696EFD99-4F49-460B-A058-DA483A2E7FF2}"/>
    <cellStyle name="20% - Ênfase2 5 2 4 5" xfId="27475" xr:uid="{0080C0A6-2B28-43A9-B4FE-E1B8E2049E13}"/>
    <cellStyle name="20% - Ênfase2 5 2 4 5 2" xfId="38458" xr:uid="{798829D5-4F48-4614-AE71-D3FCF849A8FE}"/>
    <cellStyle name="20% - Ênfase2 5 2 4 6" xfId="29423" xr:uid="{85839819-7F65-41E1-8461-70DB3A576230}"/>
    <cellStyle name="20% - Ênfase2 5 2 4 7" xfId="40406" xr:uid="{E9A4B601-CEF7-44B7-A8DF-5F106172A485}"/>
    <cellStyle name="20% - Ênfase2 5 2 4 8" xfId="42353" xr:uid="{145F2716-6D25-47D8-BAC2-03AE97F88DE5}"/>
    <cellStyle name="20% - Ênfase2 5 2 4 9" xfId="44313" xr:uid="{3EC9D7E7-339D-4531-97AA-D09FA0D68FFD}"/>
    <cellStyle name="20% - Ênfase2 5 2 5" xfId="7860" xr:uid="{9FA6DE85-F067-418C-9E54-78C200987E7D}"/>
    <cellStyle name="20% - Ênfase2 5 2 5 2" xfId="11133" xr:uid="{1C8EDFA8-C593-4240-B460-3F5110C938D9}"/>
    <cellStyle name="20% - Ênfase2 5 2 5 2 2" xfId="33196" xr:uid="{F0012443-552A-4472-9ABF-BA27EFA8FEA5}"/>
    <cellStyle name="20% - Ênfase2 5 2 5 2 3" xfId="22213" xr:uid="{72A276A4-2079-453D-825B-860AF1699550}"/>
    <cellStyle name="20% - Ênfase2 5 2 5 3" xfId="30347" xr:uid="{BED66DD4-C944-4334-8ADA-DBD9F5EE7716}"/>
    <cellStyle name="20% - Ênfase2 5 2 5 4" xfId="19364" xr:uid="{D6AD8294-B7C4-45BA-B970-A3FC817C7BA1}"/>
    <cellStyle name="20% - Ênfase2 5 2 6" xfId="10151" xr:uid="{3D1AD924-342E-4188-8821-0841973EC3A7}"/>
    <cellStyle name="20% - Ênfase2 5 2 6 2" xfId="32278" xr:uid="{2B7B71CC-57B4-4697-AB39-A2AA7687B52E}"/>
    <cellStyle name="20% - Ênfase2 5 2 6 3" xfId="21295" xr:uid="{B73F5139-9413-4F20-AB71-3CFF450093B5}"/>
    <cellStyle name="20% - Ênfase2 5 2 7" xfId="13620" xr:uid="{120F5109-2D0E-4580-B3A3-4A5326A64090}"/>
    <cellStyle name="20% - Ênfase2 5 2 7 2" xfId="35484" xr:uid="{5884C7F2-E29A-407F-B37C-941CD87BF796}"/>
    <cellStyle name="20% - Ênfase2 5 2 7 3" xfId="24501" xr:uid="{0A0E25DE-8703-4FE3-BBD7-BF5950AD0A9C}"/>
    <cellStyle name="20% - Ênfase2 5 2 8" xfId="26451" xr:uid="{8E754264-6FD2-4FAA-AC94-4033DD9170A3}"/>
    <cellStyle name="20% - Ênfase2 5 2 8 2" xfId="37434" xr:uid="{F7518AE9-987D-4AA6-A280-2345112F7086}"/>
    <cellStyle name="20% - Ênfase2 5 2 9" xfId="28399" xr:uid="{65C4F33F-9D75-4627-AD12-63CD1F6FE1D5}"/>
    <cellStyle name="20% - Ênfase2 5 3" xfId="4989" xr:uid="{DD49AC67-A834-40FC-9BC6-CB266559C63C}"/>
    <cellStyle name="20% - Ênfase2 5 3 10" xfId="43292" xr:uid="{30A2A0E7-433E-4B13-8697-2A8C3501053C}"/>
    <cellStyle name="20% - Ênfase2 5 3 11" xfId="17418" xr:uid="{5F698222-5835-4C77-9734-378E0BD2DFFC}"/>
    <cellStyle name="20% - Ênfase2 5 3 2" xfId="7011" xr:uid="{F41FDDD0-0A65-4FD5-91CF-F40052B6984E}"/>
    <cellStyle name="20% - Ênfase2 5 3 2 10" xfId="18553" xr:uid="{1028D0F5-A7D3-408E-8971-640C2C6536AD}"/>
    <cellStyle name="20% - Ênfase2 5 3 2 2" xfId="8998" xr:uid="{60531456-94DB-4F11-9003-D81EB6626B33}"/>
    <cellStyle name="20% - Ênfase2 5 3 2 2 2" xfId="31485" xr:uid="{83C81AEC-612C-4B00-8C75-65747A0F6997}"/>
    <cellStyle name="20% - Ênfase2 5 3 2 2 3" xfId="20502" xr:uid="{9B46B650-A982-4452-9E45-F5C741374750}"/>
    <cellStyle name="20% - Ênfase2 5 3 2 3" xfId="12393" xr:uid="{D1C55C03-1607-4260-9F69-21F2E38268E0}"/>
    <cellStyle name="20% - Ênfase2 5 3 2 3 2" xfId="34454" xr:uid="{F1F6B337-1BD4-47E1-9BF4-F462DB0D8F89}"/>
    <cellStyle name="20% - Ênfase2 5 3 2 3 3" xfId="23471" xr:uid="{3816C7AE-E217-4DD1-B89F-6C292D2D7B43}"/>
    <cellStyle name="20% - Ênfase2 5 3 2 4" xfId="14839" xr:uid="{AEFA0AB4-8C10-4D97-9507-23928E3EA1F0}"/>
    <cellStyle name="20% - Ênfase2 5 3 2 4 2" xfId="36621" xr:uid="{FFE5CC00-DCDD-492D-8CAB-1F0AA2F18620}"/>
    <cellStyle name="20% - Ênfase2 5 3 2 4 3" xfId="25638" xr:uid="{73290A3D-77EF-4261-94DE-A16871851D67}"/>
    <cellStyle name="20% - Ênfase2 5 3 2 5" xfId="27588" xr:uid="{D1DCF0C8-522D-4588-ABB6-380D5F9DD7F3}"/>
    <cellStyle name="20% - Ênfase2 5 3 2 5 2" xfId="38571" xr:uid="{8C8F5D3A-B57F-4F9F-BCFD-2B0CDC40C5FA}"/>
    <cellStyle name="20% - Ênfase2 5 3 2 6" xfId="29536" xr:uid="{279956D4-3D0B-44A6-99A3-6399947D5B33}"/>
    <cellStyle name="20% - Ênfase2 5 3 2 7" xfId="40519" xr:uid="{DE816703-6D4E-4355-BCCD-068270F17A40}"/>
    <cellStyle name="20% - Ênfase2 5 3 2 8" xfId="42466" xr:uid="{D4263D5E-6C26-458E-81FC-11C1566EB23A}"/>
    <cellStyle name="20% - Ênfase2 5 3 2 9" xfId="44426" xr:uid="{B18DA0F9-87CF-472D-A288-4C9CC42A7DC7}"/>
    <cellStyle name="20% - Ênfase2 5 3 3" xfId="7863" xr:uid="{2C857F8C-B161-43A3-B996-86C9BFF60BD8}"/>
    <cellStyle name="20% - Ênfase2 5 3 3 2" xfId="11256" xr:uid="{24F6C2CE-4210-470B-BF93-9E65FDCF53AA}"/>
    <cellStyle name="20% - Ênfase2 5 3 3 2 2" xfId="33319" xr:uid="{8636AB44-4BF5-4FC9-AEA5-19C38A059406}"/>
    <cellStyle name="20% - Ênfase2 5 3 3 2 3" xfId="22336" xr:uid="{740F0D64-8785-4E7E-BA6B-59E5465C1B38}"/>
    <cellStyle name="20% - Ênfase2 5 3 3 3" xfId="30350" xr:uid="{FC383053-BACE-454A-A096-BE72EE9F64AE}"/>
    <cellStyle name="20% - Ênfase2 5 3 3 4" xfId="19367" xr:uid="{070612A5-C547-45D9-94EB-0BD9F6C46E3F}"/>
    <cellStyle name="20% - Ênfase2 5 3 4" xfId="10264" xr:uid="{CEC30C81-5051-4E60-8644-97A719A33D13}"/>
    <cellStyle name="20% - Ênfase2 5 3 4 2" xfId="32391" xr:uid="{463FA485-9EDD-447A-8056-F066A7FC3530}"/>
    <cellStyle name="20% - Ênfase2 5 3 4 3" xfId="21408" xr:uid="{6222C0AB-BA4A-4FE9-A08A-7A63FA5F5E41}"/>
    <cellStyle name="20% - Ênfase2 5 3 5" xfId="13623" xr:uid="{9C8BA24E-83AC-4100-A6DF-60FA78E16D2F}"/>
    <cellStyle name="20% - Ênfase2 5 3 5 2" xfId="35487" xr:uid="{81009E9A-81EC-43EA-B72E-E4589EDF5845}"/>
    <cellStyle name="20% - Ênfase2 5 3 5 3" xfId="24504" xr:uid="{0596C3B9-8DC0-45E7-AEDC-133BA9E131F8}"/>
    <cellStyle name="20% - Ênfase2 5 3 6" xfId="26454" xr:uid="{E2725564-829A-47ED-B1B1-CD218E78B9D3}"/>
    <cellStyle name="20% - Ênfase2 5 3 6 2" xfId="37437" xr:uid="{E78D0AB2-6646-4B65-A476-DBF1FDAD681B}"/>
    <cellStyle name="20% - Ênfase2 5 3 7" xfId="28402" xr:uid="{1AEEA56A-1833-4DD9-A3A1-150D4C9A4D45}"/>
    <cellStyle name="20% - Ênfase2 5 3 8" xfId="39385" xr:uid="{60889EA3-A1DC-4118-96D8-4BE16E24C01D}"/>
    <cellStyle name="20% - Ênfase2 5 3 9" xfId="41332" xr:uid="{0915ACAE-468A-470E-8179-8A0AEFE064B2}"/>
    <cellStyle name="20% - Ênfase2 5 4" xfId="4990" xr:uid="{DFC2F1C7-E656-4BC0-93F0-D87DA076A4DC}"/>
    <cellStyle name="20% - Ênfase2 5 4 10" xfId="43293" xr:uid="{E7E5EB2B-081C-475A-9E7E-FE7308F70EBB}"/>
    <cellStyle name="20% - Ênfase2 5 4 11" xfId="17419" xr:uid="{2E3684A0-559D-4EA6-AF80-C2F3249D8C8A}"/>
    <cellStyle name="20% - Ênfase2 5 4 2" xfId="7293" xr:uid="{ABFAD89B-F92E-45CC-BC5B-3233DE145C15}"/>
    <cellStyle name="20% - Ênfase2 5 4 2 10" xfId="18835" xr:uid="{6CCA3A14-9984-4865-93E9-A30955C440FD}"/>
    <cellStyle name="20% - Ênfase2 5 4 2 2" xfId="9280" xr:uid="{50CC33AC-1332-4E2D-B21F-FBB58DE29155}"/>
    <cellStyle name="20% - Ênfase2 5 4 2 2 2" xfId="31767" xr:uid="{1FCF6918-D3E6-4830-AF01-071BCBE632C1}"/>
    <cellStyle name="20% - Ênfase2 5 4 2 2 3" xfId="20784" xr:uid="{690B4B2A-03BB-4BF0-827C-A44DDBDDE998}"/>
    <cellStyle name="20% - Ênfase2 5 4 2 3" xfId="12679" xr:uid="{0150D396-984B-4B3E-BB40-2B625A74D401}"/>
    <cellStyle name="20% - Ênfase2 5 4 2 3 2" xfId="34740" xr:uid="{E747F9C0-5B23-4911-9833-A2AFCE855636}"/>
    <cellStyle name="20% - Ênfase2 5 4 2 3 3" xfId="23757" xr:uid="{448E6EED-5E88-478F-B548-E000A1D74C13}"/>
    <cellStyle name="20% - Ênfase2 5 4 2 4" xfId="15121" xr:uid="{BEB82DBC-5BBF-43D7-BDD4-690FF1BE5054}"/>
    <cellStyle name="20% - Ênfase2 5 4 2 4 2" xfId="36903" xr:uid="{A8C52A87-DBA8-4D13-9C2F-2286C416499A}"/>
    <cellStyle name="20% - Ênfase2 5 4 2 4 3" xfId="25920" xr:uid="{C62B7170-CD4C-46DE-A5EA-E8D101F3DDDE}"/>
    <cellStyle name="20% - Ênfase2 5 4 2 5" xfId="27870" xr:uid="{19D333B6-47CC-41C9-94BE-3B85AC6D3F5D}"/>
    <cellStyle name="20% - Ênfase2 5 4 2 5 2" xfId="38853" xr:uid="{14630085-274B-434A-951B-A6F43BDF1A6E}"/>
    <cellStyle name="20% - Ênfase2 5 4 2 6" xfId="29818" xr:uid="{89CDF5A6-AAE9-4675-A78C-A119D6AFBC7D}"/>
    <cellStyle name="20% - Ênfase2 5 4 2 7" xfId="40801" xr:uid="{C180DE8A-0623-47FD-9B59-895F564C0F1D}"/>
    <cellStyle name="20% - Ênfase2 5 4 2 8" xfId="42748" xr:uid="{2335A40B-DC06-4E14-97C8-85149DA33DAD}"/>
    <cellStyle name="20% - Ênfase2 5 4 2 9" xfId="44708" xr:uid="{0D87DB12-AA4A-4A68-9499-97D85957DCA2}"/>
    <cellStyle name="20% - Ênfase2 5 4 3" xfId="7864" xr:uid="{0837A96E-FFC0-42ED-8FDA-452347AF72CC}"/>
    <cellStyle name="20% - Ênfase2 5 4 3 2" xfId="11542" xr:uid="{D35D4952-4FB8-49F4-9802-1D5CE9EAE179}"/>
    <cellStyle name="20% - Ênfase2 5 4 3 2 2" xfId="33605" xr:uid="{AAC4999C-A55B-4E47-8BF8-3AE7FBA53189}"/>
    <cellStyle name="20% - Ênfase2 5 4 3 2 3" xfId="22622" xr:uid="{AE20285D-09C9-4B4F-AEF4-A669868616CD}"/>
    <cellStyle name="20% - Ênfase2 5 4 3 3" xfId="30351" xr:uid="{32E8EE68-00D0-4016-95CE-CD6234A1E9CC}"/>
    <cellStyle name="20% - Ênfase2 5 4 3 4" xfId="19368" xr:uid="{02F36C14-7344-4D54-8AA5-82195937FA0A}"/>
    <cellStyle name="20% - Ênfase2 5 4 4" xfId="10546" xr:uid="{3DACE715-26B3-400C-B6C8-613B43DF5C1D}"/>
    <cellStyle name="20% - Ênfase2 5 4 4 2" xfId="32673" xr:uid="{7DBBBA59-2413-4CDD-9837-02A280F14437}"/>
    <cellStyle name="20% - Ênfase2 5 4 4 3" xfId="21690" xr:uid="{C787F4F3-20AE-4DC8-9175-ACFA5B49F3CD}"/>
    <cellStyle name="20% - Ênfase2 5 4 5" xfId="13624" xr:uid="{7956BC5C-054C-43B2-B927-7BBD5E900977}"/>
    <cellStyle name="20% - Ênfase2 5 4 5 2" xfId="35488" xr:uid="{D2E0ADD0-23FC-4E6D-BA5D-0B239A7976F7}"/>
    <cellStyle name="20% - Ênfase2 5 4 5 3" xfId="24505" xr:uid="{97F1329F-A572-4A0D-90B3-90E5BFC7E467}"/>
    <cellStyle name="20% - Ênfase2 5 4 6" xfId="26455" xr:uid="{FF7D8243-B789-437F-85FB-A3F5EA6F2FE4}"/>
    <cellStyle name="20% - Ênfase2 5 4 6 2" xfId="37438" xr:uid="{AA5230B0-1B93-49AE-BB53-402483E7739A}"/>
    <cellStyle name="20% - Ênfase2 5 4 7" xfId="28403" xr:uid="{50F7D9CA-0543-42E4-A3CA-3286B102FD39}"/>
    <cellStyle name="20% - Ênfase2 5 4 8" xfId="39386" xr:uid="{BDBCC92E-DF6E-48A0-82A9-80DB47DC30B3}"/>
    <cellStyle name="20% - Ênfase2 5 4 9" xfId="41333" xr:uid="{92FB9F27-B081-45EB-BA95-EAA32F5ED65F}"/>
    <cellStyle name="20% - Ênfase2 5 5" xfId="4991" xr:uid="{4613E64D-1D4B-47E2-9266-FD4FB54FDC94}"/>
    <cellStyle name="20% - Ênfase2 5 5 10" xfId="43294" xr:uid="{BC96B6D2-31C7-446E-97F6-3502CFEFDF77}"/>
    <cellStyle name="20% - Ênfase2 5 5 11" xfId="17420" xr:uid="{3D5FC5E3-DE33-470F-923C-1BCFC26CCB85}"/>
    <cellStyle name="20% - Ênfase2 5 5 2" xfId="7575" xr:uid="{5D33A231-AA33-45F5-A6A0-095C2B66DB80}"/>
    <cellStyle name="20% - Ênfase2 5 5 2 10" xfId="19117" xr:uid="{B9BAD6D9-F9A2-4423-A170-16473636DA1C}"/>
    <cellStyle name="20% - Ênfase2 5 5 2 2" xfId="9562" xr:uid="{974CF7DB-67A6-49F9-8C0B-FF38EDA1881B}"/>
    <cellStyle name="20% - Ênfase2 5 5 2 2 2" xfId="32049" xr:uid="{7AF9D571-2214-4D41-A6A8-F61C71233E13}"/>
    <cellStyle name="20% - Ênfase2 5 5 2 2 3" xfId="21066" xr:uid="{4A804B78-D378-43ED-90C1-FABA279F2EF5}"/>
    <cellStyle name="20% - Ênfase2 5 5 2 3" xfId="12961" xr:uid="{6FA2C839-6E79-4332-AA96-599A8F86F8B4}"/>
    <cellStyle name="20% - Ênfase2 5 5 2 3 2" xfId="35022" xr:uid="{592A99C9-709C-4CF0-B3CA-8B4E7B997905}"/>
    <cellStyle name="20% - Ênfase2 5 5 2 3 3" xfId="24039" xr:uid="{8CD6C75C-E6B9-4F62-AB9A-CF30B5F0AECE}"/>
    <cellStyle name="20% - Ênfase2 5 5 2 4" xfId="15403" xr:uid="{D0D113E3-4446-49E4-B5CE-842BDED33EBE}"/>
    <cellStyle name="20% - Ênfase2 5 5 2 4 2" xfId="37185" xr:uid="{F36B843A-F777-4E3C-8875-198D716CCD02}"/>
    <cellStyle name="20% - Ênfase2 5 5 2 4 3" xfId="26202" xr:uid="{0C471101-8695-4092-9B12-197F47577980}"/>
    <cellStyle name="20% - Ênfase2 5 5 2 5" xfId="28152" xr:uid="{E8F2AC27-6FF4-4B34-B51F-58253DCBDBC6}"/>
    <cellStyle name="20% - Ênfase2 5 5 2 5 2" xfId="39135" xr:uid="{6F80D22D-22E9-43BF-82E6-03D55CCE1F3B}"/>
    <cellStyle name="20% - Ênfase2 5 5 2 6" xfId="30100" xr:uid="{BCB5047C-CD23-4985-80E6-28DEA693DD65}"/>
    <cellStyle name="20% - Ênfase2 5 5 2 7" xfId="41083" xr:uid="{66BF263A-75C1-4B9E-89F1-16A14F759333}"/>
    <cellStyle name="20% - Ênfase2 5 5 2 8" xfId="43030" xr:uid="{555AB725-5F56-4B42-9B43-F69963BAB34C}"/>
    <cellStyle name="20% - Ênfase2 5 5 2 9" xfId="44990" xr:uid="{7E852BD8-D0D0-4380-98D2-3E8AEAC10D19}"/>
    <cellStyle name="20% - Ênfase2 5 5 3" xfId="7865" xr:uid="{2BE4C19D-8938-4C54-A08A-5E82D9A6B9CA}"/>
    <cellStyle name="20% - Ênfase2 5 5 3 2" xfId="11824" xr:uid="{BED8A71C-5A0E-4D7D-9870-CFC815D686E6}"/>
    <cellStyle name="20% - Ênfase2 5 5 3 2 2" xfId="33887" xr:uid="{E50E2F8E-70EE-4669-9D47-29228903FE34}"/>
    <cellStyle name="20% - Ênfase2 5 5 3 2 3" xfId="22904" xr:uid="{5B711DDF-7123-4F60-8F1E-3B1B0CF8187E}"/>
    <cellStyle name="20% - Ênfase2 5 5 3 3" xfId="30352" xr:uid="{5BDCF1C8-A158-4965-A365-44DF11231E47}"/>
    <cellStyle name="20% - Ênfase2 5 5 3 4" xfId="19369" xr:uid="{BF6E69E9-9763-4224-A625-2842E8FAE0EA}"/>
    <cellStyle name="20% - Ênfase2 5 5 4" xfId="10828" xr:uid="{D6409EA0-C9D5-4760-886B-58770D1621DD}"/>
    <cellStyle name="20% - Ênfase2 5 5 4 2" xfId="32955" xr:uid="{B073D09A-2F9F-4B73-8117-871C72DBF5ED}"/>
    <cellStyle name="20% - Ênfase2 5 5 4 3" xfId="21972" xr:uid="{21BDEB3B-0826-49C6-95C1-D50F4D59A59D}"/>
    <cellStyle name="20% - Ênfase2 5 5 5" xfId="13625" xr:uid="{F981A58D-0255-47E0-A1A0-8DADDD951A65}"/>
    <cellStyle name="20% - Ênfase2 5 5 5 2" xfId="35489" xr:uid="{2BA04EA9-1DE9-4673-8305-04A59F37F998}"/>
    <cellStyle name="20% - Ênfase2 5 5 5 3" xfId="24506" xr:uid="{4F6940FA-4584-4F36-9006-77946AC93739}"/>
    <cellStyle name="20% - Ênfase2 5 5 6" xfId="26456" xr:uid="{AC15A9FD-5E2D-4C53-A878-38C9A1FF24F0}"/>
    <cellStyle name="20% - Ênfase2 5 5 6 2" xfId="37439" xr:uid="{85A5362C-A2F3-441D-8364-3BA6C1C8FAC3}"/>
    <cellStyle name="20% - Ênfase2 5 5 7" xfId="28404" xr:uid="{D049FE10-AFB3-4472-ADFE-CEFD024E1A6A}"/>
    <cellStyle name="20% - Ênfase2 5 5 8" xfId="39387" xr:uid="{9983893E-9063-4330-9017-0718A5B49B79}"/>
    <cellStyle name="20% - Ênfase2 5 5 9" xfId="41334" xr:uid="{E20C0F23-51E7-4F95-AA93-4FC06E554753}"/>
    <cellStyle name="20% - Ênfase2 5 6" xfId="6726" xr:uid="{9A40067F-ACA2-4A5A-86FF-750933F17A57}"/>
    <cellStyle name="20% - Ênfase2 5 6 10" xfId="18271" xr:uid="{05924542-3A3B-4A4C-B010-780DB2A9BFEF}"/>
    <cellStyle name="20% - Ênfase2 5 6 2" xfId="8716" xr:uid="{9CDB0F2F-162C-4114-AB5F-007E91ED7928}"/>
    <cellStyle name="20% - Ênfase2 5 6 2 2" xfId="13160" xr:uid="{4054C3FD-D375-4B91-9E8C-2B6620FE9C0A}"/>
    <cellStyle name="20% - Ênfase2 5 6 2 2 2" xfId="35169" xr:uid="{FE704964-249D-4D0E-AABD-6775A10A210B}"/>
    <cellStyle name="20% - Ênfase2 5 6 2 2 3" xfId="24186" xr:uid="{67F3F520-3375-4F5F-A2E6-44013E5CC302}"/>
    <cellStyle name="20% - Ênfase2 5 6 2 3" xfId="31203" xr:uid="{F33E4EB7-0BB7-4D2C-A87A-905F3DFAD187}"/>
    <cellStyle name="20% - Ênfase2 5 6 2 4" xfId="20220" xr:uid="{AAD429FE-CC6D-4D01-B616-4F04283E1C10}"/>
    <cellStyle name="20% - Ênfase2 5 6 3" xfId="11973" xr:uid="{8C2436C8-18CE-44E1-B453-F31566EE6CC9}"/>
    <cellStyle name="20% - Ênfase2 5 6 3 2" xfId="34034" xr:uid="{868927E4-1A3B-4D9E-9D54-CD236EF35FF7}"/>
    <cellStyle name="20% - Ênfase2 5 6 3 3" xfId="23051" xr:uid="{D47836BF-A6DA-4619-B7A1-DC4FF1DCDC6F}"/>
    <cellStyle name="20% - Ênfase2 5 6 4" xfId="14557" xr:uid="{E0544BE9-DEBC-4668-9C27-07C5E89879FC}"/>
    <cellStyle name="20% - Ênfase2 5 6 4 2" xfId="36339" xr:uid="{48F2477D-0BB4-42C6-BA54-1CB14DD2CC86}"/>
    <cellStyle name="20% - Ênfase2 5 6 4 3" xfId="25356" xr:uid="{8377B749-CBD7-482F-9C4E-CC1EFEC5C3D1}"/>
    <cellStyle name="20% - Ênfase2 5 6 5" xfId="27306" xr:uid="{87818CBA-8450-429D-ACEA-79F26A0B0098}"/>
    <cellStyle name="20% - Ênfase2 5 6 5 2" xfId="38289" xr:uid="{AA8137F9-D961-481E-A1BC-92AC43F11B0C}"/>
    <cellStyle name="20% - Ênfase2 5 6 6" xfId="29254" xr:uid="{8058BB98-E0CE-4E96-A348-69C7257050A0}"/>
    <cellStyle name="20% - Ênfase2 5 6 7" xfId="40237" xr:uid="{9ADA33C3-DDCF-4798-A9ED-F82003A44F98}"/>
    <cellStyle name="20% - Ênfase2 5 6 8" xfId="42184" xr:uid="{CC221037-978D-4D05-8B5F-6509FF004167}"/>
    <cellStyle name="20% - Ênfase2 5 6 9" xfId="44144" xr:uid="{D41D46EB-795B-43F8-B068-0F94F1FD746F}"/>
    <cellStyle name="20% - Ênfase2 5 7" xfId="7859" xr:uid="{B254A659-6C8A-45AC-8832-ADC30769CCF0}"/>
    <cellStyle name="20% - Ênfase2 5 7 2" xfId="12097" xr:uid="{578E59AE-80C0-41F9-A776-CFE887B75B5F}"/>
    <cellStyle name="20% - Ênfase2 5 7 2 2" xfId="34158" xr:uid="{B1649246-0442-4436-80B7-074F1C90174D}"/>
    <cellStyle name="20% - Ênfase2 5 7 2 3" xfId="23175" xr:uid="{D65CDB3D-5629-49F1-A55D-F163B2DDE255}"/>
    <cellStyle name="20% - Ênfase2 5 7 3" xfId="30346" xr:uid="{DCDCDDE4-5BED-4577-BABE-370A470E77B0}"/>
    <cellStyle name="20% - Ênfase2 5 7 4" xfId="19363" xr:uid="{0A3A6F89-7ABC-4275-AC68-6E389E004D03}"/>
    <cellStyle name="20% - Ênfase2 5 8" xfId="10958" xr:uid="{EF305681-530D-4BB4-A174-207101703D38}"/>
    <cellStyle name="20% - Ênfase2 5 8 2" xfId="33023" xr:uid="{5A9EDA33-E896-40E4-B41D-1F7B388E24BE}"/>
    <cellStyle name="20% - Ênfase2 5 8 3" xfId="22040" xr:uid="{BE584942-2ABD-4DA2-8862-DC3E215C9F65}"/>
    <cellStyle name="20% - Ênfase2 5 9" xfId="9901" xr:uid="{76617C3A-5E39-43F3-A2ED-92DD50FD1257}"/>
    <cellStyle name="20% - Ênfase2 5 9 2" xfId="32109" xr:uid="{EF5BF320-9778-423C-920B-078C0B2C7937}"/>
    <cellStyle name="20% - Ênfase2 5 9 3" xfId="21126" xr:uid="{CDA7D8CD-A992-4216-990D-6049C5B2C07E}"/>
    <cellStyle name="20% - Ênfase2 6" xfId="4992" xr:uid="{478B84B1-E408-4DB3-9FEF-50AFEF1CCEBC}"/>
    <cellStyle name="20% - Ênfase2 6 10" xfId="26457" xr:uid="{0031CE64-EDE6-471D-89F4-25424F9C2DBC}"/>
    <cellStyle name="20% - Ênfase2 6 10 2" xfId="37440" xr:uid="{F1FD8F30-9CD6-455F-A7FA-6925EB54C84F}"/>
    <cellStyle name="20% - Ênfase2 6 11" xfId="28405" xr:uid="{284012F5-44F4-4028-83BE-51B217A60035}"/>
    <cellStyle name="20% - Ênfase2 6 12" xfId="39388" xr:uid="{F0024F91-B954-494A-B8CF-BB13B3FD7DB4}"/>
    <cellStyle name="20% - Ênfase2 6 13" xfId="41335" xr:uid="{0F4B97BA-98A5-476D-B624-23CE25C1A9A1}"/>
    <cellStyle name="20% - Ênfase2 6 14" xfId="43295" xr:uid="{63CBAEAB-FA51-4151-8C05-E2FF9CC91623}"/>
    <cellStyle name="20% - Ênfase2 6 15" xfId="17421" xr:uid="{34C783AB-B69B-404E-89A1-F9FFB6A95E48}"/>
    <cellStyle name="20% - Ênfase2 6 2" xfId="4993" xr:uid="{399480A5-556B-4F11-A0C6-EFA57A81147A}"/>
    <cellStyle name="20% - Ênfase2 6 2 10" xfId="39389" xr:uid="{1F5D6DD1-B92D-447B-9C73-51904EBEC758}"/>
    <cellStyle name="20% - Ênfase2 6 2 11" xfId="41336" xr:uid="{4D7ECA02-651C-43D7-9CB7-368682B66775}"/>
    <cellStyle name="20% - Ênfase2 6 2 12" xfId="43296" xr:uid="{2D1ABC94-0F65-4939-9EFC-9D9649525A49}"/>
    <cellStyle name="20% - Ênfase2 6 2 13" xfId="17422" xr:uid="{28A2B262-224D-4C85-B4B9-FAFFCABC4CAF}"/>
    <cellStyle name="20% - Ênfase2 6 2 2" xfId="4994" xr:uid="{26184FE7-3D6B-479D-8D43-68EFFD58DC7D}"/>
    <cellStyle name="20% - Ênfase2 6 2 2 10" xfId="43297" xr:uid="{83E9DC94-006A-4632-8ACC-AF36828BD129}"/>
    <cellStyle name="20% - Ênfase2 6 2 2 11" xfId="17423" xr:uid="{137543BE-9E87-4E84-9DFF-B186A173EFA7}"/>
    <cellStyle name="20% - Ênfase2 6 2 2 2" xfId="7236" xr:uid="{EEDDFCD6-3C97-4568-B396-C0FC735CE87D}"/>
    <cellStyle name="20% - Ênfase2 6 2 2 2 10" xfId="18778" xr:uid="{EC90860D-0800-402A-BBD8-512DD40D27B6}"/>
    <cellStyle name="20% - Ênfase2 6 2 2 2 2" xfId="9223" xr:uid="{15E8ADD2-35F9-465C-A07F-1B97BA8B9795}"/>
    <cellStyle name="20% - Ênfase2 6 2 2 2 2 2" xfId="31710" xr:uid="{4FA4B819-5F40-496A-BF13-126BC4EF414C}"/>
    <cellStyle name="20% - Ênfase2 6 2 2 2 2 3" xfId="20727" xr:uid="{B27D1E7F-9AC2-496E-88A4-3ADF0804AA48}"/>
    <cellStyle name="20% - Ênfase2 6 2 2 2 3" xfId="12622" xr:uid="{EA34D208-00D1-4FE7-9492-8BCBBC1B7429}"/>
    <cellStyle name="20% - Ênfase2 6 2 2 2 3 2" xfId="34683" xr:uid="{BC8D1421-2777-42DA-84F5-C80E5BEA2AF2}"/>
    <cellStyle name="20% - Ênfase2 6 2 2 2 3 3" xfId="23700" xr:uid="{022CE669-4BA2-4839-BB6C-175AF2255055}"/>
    <cellStyle name="20% - Ênfase2 6 2 2 2 4" xfId="15064" xr:uid="{50BD2EEE-BEC4-45DF-89AC-317CD22FCAAA}"/>
    <cellStyle name="20% - Ênfase2 6 2 2 2 4 2" xfId="36846" xr:uid="{9A5665A0-9A7C-41BE-BD58-E50BED33325E}"/>
    <cellStyle name="20% - Ênfase2 6 2 2 2 4 3" xfId="25863" xr:uid="{2008BA18-484F-48D2-9B0B-030217F6FE4A}"/>
    <cellStyle name="20% - Ênfase2 6 2 2 2 5" xfId="27813" xr:uid="{A4AB34CC-CEEB-4A1E-B392-801D6014B38C}"/>
    <cellStyle name="20% - Ênfase2 6 2 2 2 5 2" xfId="38796" xr:uid="{25F79BF2-0BCC-4FAE-8BB3-C2492169462A}"/>
    <cellStyle name="20% - Ênfase2 6 2 2 2 6" xfId="29761" xr:uid="{C0246926-3FE0-4D32-B4F5-8A8C98427BF4}"/>
    <cellStyle name="20% - Ênfase2 6 2 2 2 7" xfId="40744" xr:uid="{E4C7BD4C-E89B-467C-B1C4-0781E99160F4}"/>
    <cellStyle name="20% - Ênfase2 6 2 2 2 8" xfId="42691" xr:uid="{191C4340-6398-430F-B930-E8F27BFA18F8}"/>
    <cellStyle name="20% - Ênfase2 6 2 2 2 9" xfId="44651" xr:uid="{91F4476B-F120-427A-857C-5660D318DBDF}"/>
    <cellStyle name="20% - Ênfase2 6 2 2 3" xfId="7868" xr:uid="{5BA76844-A6F6-47A0-AEFA-E98D5661D9EC}"/>
    <cellStyle name="20% - Ênfase2 6 2 2 3 2" xfId="11485" xr:uid="{33C3CDFD-AA2F-4A93-B7B5-00F8DFA95C41}"/>
    <cellStyle name="20% - Ênfase2 6 2 2 3 2 2" xfId="33548" xr:uid="{BB4F36F0-1F12-4C7E-8F03-3E5D1AD2C780}"/>
    <cellStyle name="20% - Ênfase2 6 2 2 3 2 3" xfId="22565" xr:uid="{9B97AE35-EDBD-4752-9388-BB8DE0B91BA3}"/>
    <cellStyle name="20% - Ênfase2 6 2 2 3 3" xfId="30355" xr:uid="{0AA2903C-95D2-4283-BC0D-E716B78741C1}"/>
    <cellStyle name="20% - Ênfase2 6 2 2 3 4" xfId="19372" xr:uid="{FBB7EB28-D3EE-4E11-8440-3796730FF6F1}"/>
    <cellStyle name="20% - Ênfase2 6 2 2 4" xfId="10489" xr:uid="{F7ABFEE8-EA89-41F7-B087-A3E1C5B28D45}"/>
    <cellStyle name="20% - Ênfase2 6 2 2 4 2" xfId="32616" xr:uid="{317D0D44-BE8B-46E0-8ED9-C11B339190F1}"/>
    <cellStyle name="20% - Ênfase2 6 2 2 4 3" xfId="21633" xr:uid="{1D71F080-CB95-4959-9A30-31EBCAEB3BC8}"/>
    <cellStyle name="20% - Ênfase2 6 2 2 5" xfId="13628" xr:uid="{C9DA3553-3B69-4EAA-9836-197180E69893}"/>
    <cellStyle name="20% - Ênfase2 6 2 2 5 2" xfId="35492" xr:uid="{D0156B01-B18F-4577-AA25-BE0405CBD93D}"/>
    <cellStyle name="20% - Ênfase2 6 2 2 5 3" xfId="24509" xr:uid="{2ABA55A7-536A-402D-8038-B5D74FE36925}"/>
    <cellStyle name="20% - Ênfase2 6 2 2 6" xfId="26459" xr:uid="{8CD0E304-0892-4744-8CFB-BB09B4A75603}"/>
    <cellStyle name="20% - Ênfase2 6 2 2 6 2" xfId="37442" xr:uid="{A00C1E3D-430D-4C9C-9BE2-9AA3C584C707}"/>
    <cellStyle name="20% - Ênfase2 6 2 2 7" xfId="28407" xr:uid="{C22EE9E4-7B3D-415C-B34E-D651704946D3}"/>
    <cellStyle name="20% - Ênfase2 6 2 2 8" xfId="39390" xr:uid="{66C61EFC-201A-4952-8F82-547D9DE01EAA}"/>
    <cellStyle name="20% - Ênfase2 6 2 2 9" xfId="41337" xr:uid="{A055644C-CFF9-4747-8F2A-0741D8ED5A4C}"/>
    <cellStyle name="20% - Ênfase2 6 2 3" xfId="4995" xr:uid="{D9772750-E35E-4034-861C-04DB271A1B30}"/>
    <cellStyle name="20% - Ênfase2 6 2 3 10" xfId="43298" xr:uid="{C6DB3D6A-3AC3-4C43-BF11-4C1B33E795CF}"/>
    <cellStyle name="20% - Ênfase2 6 2 3 11" xfId="17424" xr:uid="{ED61FD87-C7A4-4D01-AA83-DFAF523A52CE}"/>
    <cellStyle name="20% - Ênfase2 6 2 3 2" xfId="7518" xr:uid="{2910020B-2A8A-4A92-B419-94D310FA2C09}"/>
    <cellStyle name="20% - Ênfase2 6 2 3 2 10" xfId="19060" xr:uid="{0345A301-E567-4E05-9C5D-BEB4696AE591}"/>
    <cellStyle name="20% - Ênfase2 6 2 3 2 2" xfId="9505" xr:uid="{66D7D388-F453-48DD-8749-51E89C8229B2}"/>
    <cellStyle name="20% - Ênfase2 6 2 3 2 2 2" xfId="31992" xr:uid="{832274DD-0469-43E1-A605-90E320A4737D}"/>
    <cellStyle name="20% - Ênfase2 6 2 3 2 2 3" xfId="21009" xr:uid="{83782644-0C3E-4AE0-8B91-2C7E32D56482}"/>
    <cellStyle name="20% - Ênfase2 6 2 3 2 3" xfId="12904" xr:uid="{0DA18013-8E03-4175-A170-4604B6E06DCA}"/>
    <cellStyle name="20% - Ênfase2 6 2 3 2 3 2" xfId="34965" xr:uid="{DF0A43B6-690E-48F0-AEA2-AE9C423A9D48}"/>
    <cellStyle name="20% - Ênfase2 6 2 3 2 3 3" xfId="23982" xr:uid="{18F0E628-F2C3-47B8-AA9E-225E8E4A334D}"/>
    <cellStyle name="20% - Ênfase2 6 2 3 2 4" xfId="15346" xr:uid="{DFF0CE9F-F36D-4C55-919D-821BF34DF263}"/>
    <cellStyle name="20% - Ênfase2 6 2 3 2 4 2" xfId="37128" xr:uid="{BBCE42B0-6BF7-4B1C-B2D3-07E1CF7EA973}"/>
    <cellStyle name="20% - Ênfase2 6 2 3 2 4 3" xfId="26145" xr:uid="{F3F58688-AB99-4DEB-B537-5B8E2E785164}"/>
    <cellStyle name="20% - Ênfase2 6 2 3 2 5" xfId="28095" xr:uid="{C61A09CC-8051-43D7-B9F6-1281EC7C1346}"/>
    <cellStyle name="20% - Ênfase2 6 2 3 2 5 2" xfId="39078" xr:uid="{4C23BE78-91A1-40CE-A1EE-ECAE29A38AED}"/>
    <cellStyle name="20% - Ênfase2 6 2 3 2 6" xfId="30043" xr:uid="{CFECE83F-3CFC-4BFA-9174-5B60B842E5A6}"/>
    <cellStyle name="20% - Ênfase2 6 2 3 2 7" xfId="41026" xr:uid="{AF0B3BDA-21EB-41AB-BFEB-347FB687CE74}"/>
    <cellStyle name="20% - Ênfase2 6 2 3 2 8" xfId="42973" xr:uid="{8C7CA30E-68CD-4A62-9A4A-7B36351D8956}"/>
    <cellStyle name="20% - Ênfase2 6 2 3 2 9" xfId="44933" xr:uid="{CC61549B-2328-4A30-8950-2A1D14B9B64C}"/>
    <cellStyle name="20% - Ênfase2 6 2 3 3" xfId="7869" xr:uid="{5ED8CE00-04C6-47A7-800E-DC86695AA696}"/>
    <cellStyle name="20% - Ênfase2 6 2 3 3 2" xfId="11767" xr:uid="{F5978218-16C0-4C18-87D8-67EC7BEDF8A3}"/>
    <cellStyle name="20% - Ênfase2 6 2 3 3 2 2" xfId="33830" xr:uid="{9EC9161D-CBF6-4C29-80AD-25943573C9A7}"/>
    <cellStyle name="20% - Ênfase2 6 2 3 3 2 3" xfId="22847" xr:uid="{F76AF176-1403-4622-BAC8-4F2B067832FE}"/>
    <cellStyle name="20% - Ênfase2 6 2 3 3 3" xfId="30356" xr:uid="{01835796-2167-4CDC-BBE0-35E895346C8B}"/>
    <cellStyle name="20% - Ênfase2 6 2 3 3 4" xfId="19373" xr:uid="{9D398240-82FC-41E2-A23D-250AD8BAFC32}"/>
    <cellStyle name="20% - Ênfase2 6 2 3 4" xfId="10771" xr:uid="{34C75142-61FA-4AD4-B30F-D9237E2B1318}"/>
    <cellStyle name="20% - Ênfase2 6 2 3 4 2" xfId="32898" xr:uid="{DC844B88-5F9E-4252-982C-9BCB134EC5C0}"/>
    <cellStyle name="20% - Ênfase2 6 2 3 4 3" xfId="21915" xr:uid="{E92C82AA-FB7D-43D5-86E6-4552F8ACC08A}"/>
    <cellStyle name="20% - Ênfase2 6 2 3 5" xfId="13629" xr:uid="{6A67C3AC-EFD9-44B2-98B9-FCDD750C5C82}"/>
    <cellStyle name="20% - Ênfase2 6 2 3 5 2" xfId="35493" xr:uid="{AB329DDC-6B8E-4F21-8C2B-31E6E65B745D}"/>
    <cellStyle name="20% - Ênfase2 6 2 3 5 3" xfId="24510" xr:uid="{7E2EF8BB-8ED4-492F-AB86-AB46918AC666}"/>
    <cellStyle name="20% - Ênfase2 6 2 3 6" xfId="26460" xr:uid="{E2D40A7D-6542-4FB5-9CFC-904764C1E9BD}"/>
    <cellStyle name="20% - Ênfase2 6 2 3 6 2" xfId="37443" xr:uid="{B773016C-77D8-4A03-BB76-4245812AC9DA}"/>
    <cellStyle name="20% - Ênfase2 6 2 3 7" xfId="28408" xr:uid="{8245D263-93A0-4F89-8E18-2ED99CABEEBB}"/>
    <cellStyle name="20% - Ênfase2 6 2 3 8" xfId="39391" xr:uid="{1E4AEF66-839E-4F9A-82C3-95FA0700EFE3}"/>
    <cellStyle name="20% - Ênfase2 6 2 3 9" xfId="41338" xr:uid="{BC423100-41B5-40E2-AB50-70692FB87D1A}"/>
    <cellStyle name="20% - Ênfase2 6 2 4" xfId="6952" xr:uid="{EF5064EC-67F5-458F-B030-1FC62940E8CB}"/>
    <cellStyle name="20% - Ênfase2 6 2 4 10" xfId="18496" xr:uid="{7F18444D-26DB-4996-95C9-4AFC3AB774DC}"/>
    <cellStyle name="20% - Ênfase2 6 2 4 2" xfId="8941" xr:uid="{18A3A124-BD21-4D92-8FB2-74732FFC92CA}"/>
    <cellStyle name="20% - Ênfase2 6 2 4 2 2" xfId="31428" xr:uid="{E9C21FE6-04B6-4E80-927C-F0FCB594D7FA}"/>
    <cellStyle name="20% - Ênfase2 6 2 4 2 3" xfId="20445" xr:uid="{0E67A044-6C82-4FDE-B341-C4A1DD4B7AEA}"/>
    <cellStyle name="20% - Ênfase2 6 2 4 3" xfId="12326" xr:uid="{74C0A7DB-D675-4D98-B581-F3600742524C}"/>
    <cellStyle name="20% - Ênfase2 6 2 4 3 2" xfId="34387" xr:uid="{402E565D-D959-41CA-A438-19C17702BC79}"/>
    <cellStyle name="20% - Ênfase2 6 2 4 3 3" xfId="23404" xr:uid="{2A00BDE7-0386-4831-8E09-4DF3B9F086DF}"/>
    <cellStyle name="20% - Ênfase2 6 2 4 4" xfId="14782" xr:uid="{46BAFCD6-37A4-409A-9AB7-B81821388DA7}"/>
    <cellStyle name="20% - Ênfase2 6 2 4 4 2" xfId="36564" xr:uid="{0471D2CA-38A6-4274-82D8-0DAAB06E3BAD}"/>
    <cellStyle name="20% - Ênfase2 6 2 4 4 3" xfId="25581" xr:uid="{94E57F3E-C66E-4318-BF7B-C9CE395470C1}"/>
    <cellStyle name="20% - Ênfase2 6 2 4 5" xfId="27531" xr:uid="{D0AE2197-640B-4433-918A-6BC9A724BC5D}"/>
    <cellStyle name="20% - Ênfase2 6 2 4 5 2" xfId="38514" xr:uid="{F5626084-99D6-4734-80BF-B369DD39F6A1}"/>
    <cellStyle name="20% - Ênfase2 6 2 4 6" xfId="29479" xr:uid="{DEA27F93-53C0-4A0E-AE02-9A34425A01EA}"/>
    <cellStyle name="20% - Ênfase2 6 2 4 7" xfId="40462" xr:uid="{8F374566-8C2E-4A9D-B6C1-7A6CB9E43467}"/>
    <cellStyle name="20% - Ênfase2 6 2 4 8" xfId="42409" xr:uid="{498B577B-7581-46B6-9D76-D0452F72D9BF}"/>
    <cellStyle name="20% - Ênfase2 6 2 4 9" xfId="44369" xr:uid="{609C3678-6BD3-4B8A-962F-C2C88483E89E}"/>
    <cellStyle name="20% - Ênfase2 6 2 5" xfId="7867" xr:uid="{010A63CA-A8AE-4EEE-8B01-4D2934B06BEB}"/>
    <cellStyle name="20% - Ênfase2 6 2 5 2" xfId="11189" xr:uid="{BAFA11F9-650D-4916-9726-54F3CC720301}"/>
    <cellStyle name="20% - Ênfase2 6 2 5 2 2" xfId="33252" xr:uid="{0FA4D573-A592-4129-A7A4-F6AA27F7FBEB}"/>
    <cellStyle name="20% - Ênfase2 6 2 5 2 3" xfId="22269" xr:uid="{F87FAA87-B8D3-4F5A-82A2-770DA2859D89}"/>
    <cellStyle name="20% - Ênfase2 6 2 5 3" xfId="30354" xr:uid="{CDF6031B-F967-4CA8-BD86-F1DE50C81D58}"/>
    <cellStyle name="20% - Ênfase2 6 2 5 4" xfId="19371" xr:uid="{45B8B602-ACCF-4B35-A39F-77B2323B1AD5}"/>
    <cellStyle name="20% - Ênfase2 6 2 6" xfId="10207" xr:uid="{07C61AEA-9106-4C88-B514-2751C41F7E99}"/>
    <cellStyle name="20% - Ênfase2 6 2 6 2" xfId="32334" xr:uid="{81D58CCC-230F-4100-A028-B79E6E118945}"/>
    <cellStyle name="20% - Ênfase2 6 2 6 3" xfId="21351" xr:uid="{D922E3E5-A480-45EB-88C2-4F11894C3099}"/>
    <cellStyle name="20% - Ênfase2 6 2 7" xfId="13627" xr:uid="{B6842D7D-B036-4EFF-ADC4-3D07A77DE26B}"/>
    <cellStyle name="20% - Ênfase2 6 2 7 2" xfId="35491" xr:uid="{66AE15F3-54EE-4DAB-BE88-E4512E40E2ED}"/>
    <cellStyle name="20% - Ênfase2 6 2 7 3" xfId="24508" xr:uid="{14EFF7DF-65AA-4E28-8108-7B87C615F136}"/>
    <cellStyle name="20% - Ênfase2 6 2 8" xfId="26458" xr:uid="{B08751A3-996A-4F2E-B0AB-3FDC9CFD07BD}"/>
    <cellStyle name="20% - Ênfase2 6 2 8 2" xfId="37441" xr:uid="{8EA5BD80-D588-4581-A702-FD2FD2109A81}"/>
    <cellStyle name="20% - Ênfase2 6 2 9" xfId="28406" xr:uid="{B7C63F8A-F3B0-4BFE-86A8-EB79CB74FF43}"/>
    <cellStyle name="20% - Ênfase2 6 3" xfId="4996" xr:uid="{BDAF2278-A48C-44D3-A668-7B83C11510C4}"/>
    <cellStyle name="20% - Ênfase2 6 3 10" xfId="43299" xr:uid="{7B09E8C9-9EFE-4DF9-AC43-FE3AE0B8C687}"/>
    <cellStyle name="20% - Ênfase2 6 3 11" xfId="17425" xr:uid="{896EFCBF-20C4-443D-84B4-8598D211A1F6}"/>
    <cellStyle name="20% - Ênfase2 6 3 2" xfId="7067" xr:uid="{97ADCC0C-DBF3-4AFA-839E-D66DC036D775}"/>
    <cellStyle name="20% - Ênfase2 6 3 2 10" xfId="18609" xr:uid="{71D30EB0-9DBB-41A2-947C-B50CDB5666D2}"/>
    <cellStyle name="20% - Ênfase2 6 3 2 2" xfId="9054" xr:uid="{C2E0C8BE-64C7-45EB-B205-DFDD476025E9}"/>
    <cellStyle name="20% - Ênfase2 6 3 2 2 2" xfId="31541" xr:uid="{49005923-BDF3-46B4-9976-933002363C20}"/>
    <cellStyle name="20% - Ênfase2 6 3 2 2 3" xfId="20558" xr:uid="{A8576853-B802-4B6A-9E17-AC0699743AB8}"/>
    <cellStyle name="20% - Ênfase2 6 3 2 3" xfId="12449" xr:uid="{81A444F4-F554-43E8-8E7E-D56B5F7F2339}"/>
    <cellStyle name="20% - Ênfase2 6 3 2 3 2" xfId="34510" xr:uid="{628E5C1D-1072-4DA3-AB5B-C46B673DE93D}"/>
    <cellStyle name="20% - Ênfase2 6 3 2 3 3" xfId="23527" xr:uid="{934627FA-F2DF-4167-9330-AFEA5F8D1FF7}"/>
    <cellStyle name="20% - Ênfase2 6 3 2 4" xfId="14895" xr:uid="{788D0FA5-C349-415B-9657-98A226EF2B40}"/>
    <cellStyle name="20% - Ênfase2 6 3 2 4 2" xfId="36677" xr:uid="{89D618F8-F9D6-462F-A580-A663D7141805}"/>
    <cellStyle name="20% - Ênfase2 6 3 2 4 3" xfId="25694" xr:uid="{F303F2D6-98C2-4509-B640-5CA1D24AA819}"/>
    <cellStyle name="20% - Ênfase2 6 3 2 5" xfId="27644" xr:uid="{9487AAA8-1B4A-4BE7-B58E-3BC01293AEE9}"/>
    <cellStyle name="20% - Ênfase2 6 3 2 5 2" xfId="38627" xr:uid="{668E189A-CD9D-4E71-980D-F3F0FD7239F1}"/>
    <cellStyle name="20% - Ênfase2 6 3 2 6" xfId="29592" xr:uid="{942FFBC1-ED95-4A3F-B6E2-B880419BE5A6}"/>
    <cellStyle name="20% - Ênfase2 6 3 2 7" xfId="40575" xr:uid="{4D66D650-B162-4E64-9C17-66DA58D55167}"/>
    <cellStyle name="20% - Ênfase2 6 3 2 8" xfId="42522" xr:uid="{73934111-295B-4B55-B9B6-E754B18613F9}"/>
    <cellStyle name="20% - Ênfase2 6 3 2 9" xfId="44482" xr:uid="{A38FE778-3BED-4D2E-B0C7-CD508D11E9A2}"/>
    <cellStyle name="20% - Ênfase2 6 3 3" xfId="7870" xr:uid="{2F7279F7-54C2-4D92-8DCB-540793190790}"/>
    <cellStyle name="20% - Ênfase2 6 3 3 2" xfId="11312" xr:uid="{91DCE549-A634-4B1B-8A7B-58FDCFBDE93F}"/>
    <cellStyle name="20% - Ênfase2 6 3 3 2 2" xfId="33375" xr:uid="{287085F6-5B6A-48C7-B353-0F5B5EA375BF}"/>
    <cellStyle name="20% - Ênfase2 6 3 3 2 3" xfId="22392" xr:uid="{29D5D3F8-732B-4BE2-972A-302659350BD8}"/>
    <cellStyle name="20% - Ênfase2 6 3 3 3" xfId="30357" xr:uid="{D67BE468-80C3-4733-A252-D9AE4076CB67}"/>
    <cellStyle name="20% - Ênfase2 6 3 3 4" xfId="19374" xr:uid="{473A45CB-FA78-4BC0-BB5C-6C676E01E2C8}"/>
    <cellStyle name="20% - Ênfase2 6 3 4" xfId="10320" xr:uid="{60F6D19D-A401-4A84-9079-C4923390D7F6}"/>
    <cellStyle name="20% - Ênfase2 6 3 4 2" xfId="32447" xr:uid="{55E5D59E-C433-483F-B355-CF1C5E33705D}"/>
    <cellStyle name="20% - Ênfase2 6 3 4 3" xfId="21464" xr:uid="{5263A35A-11A9-43F2-8599-A61E65B94FDD}"/>
    <cellStyle name="20% - Ênfase2 6 3 5" xfId="13630" xr:uid="{41972665-7489-4256-8228-CA80F05078C4}"/>
    <cellStyle name="20% - Ênfase2 6 3 5 2" xfId="35494" xr:uid="{6E578592-E840-4F19-BF12-408101B7EFDA}"/>
    <cellStyle name="20% - Ênfase2 6 3 5 3" xfId="24511" xr:uid="{2F5089F4-FB36-44C5-B9BF-7725E26529EA}"/>
    <cellStyle name="20% - Ênfase2 6 3 6" xfId="26461" xr:uid="{3F68FCEA-811B-4434-A08B-DADA2F0DFED4}"/>
    <cellStyle name="20% - Ênfase2 6 3 6 2" xfId="37444" xr:uid="{7BD006E6-C542-471E-9330-7F5ECB08B13D}"/>
    <cellStyle name="20% - Ênfase2 6 3 7" xfId="28409" xr:uid="{3B88D015-218C-4991-8A4B-9C172730DDA5}"/>
    <cellStyle name="20% - Ênfase2 6 3 8" xfId="39392" xr:uid="{1537CE9A-C4EE-4335-9605-47B37EFCBA7C}"/>
    <cellStyle name="20% - Ênfase2 6 3 9" xfId="41339" xr:uid="{2C903B16-28FC-4D5C-A6BA-DFF28A9B1C07}"/>
    <cellStyle name="20% - Ênfase2 6 4" xfId="4997" xr:uid="{18941DBE-A03D-4F22-B464-8CCE4F7F3FF9}"/>
    <cellStyle name="20% - Ênfase2 6 4 10" xfId="43300" xr:uid="{2DB5ACD8-3651-4713-9565-8E58C51DD719}"/>
    <cellStyle name="20% - Ênfase2 6 4 11" xfId="17426" xr:uid="{0C318AE9-0432-4FF3-9623-66496B5557DA}"/>
    <cellStyle name="20% - Ênfase2 6 4 2" xfId="7349" xr:uid="{38FEB54A-6ABC-4875-BC1B-1EFE17FCD9A3}"/>
    <cellStyle name="20% - Ênfase2 6 4 2 10" xfId="18891" xr:uid="{43B273DA-74CB-4B28-89DF-3A4F03A94C66}"/>
    <cellStyle name="20% - Ênfase2 6 4 2 2" xfId="9336" xr:uid="{ECF6CC41-6ACD-4379-BBA7-0C0B9429F425}"/>
    <cellStyle name="20% - Ênfase2 6 4 2 2 2" xfId="31823" xr:uid="{5A55167C-4912-40D3-AA97-728647934F10}"/>
    <cellStyle name="20% - Ênfase2 6 4 2 2 3" xfId="20840" xr:uid="{17BD27C3-B194-4C5C-9187-B3295454DED5}"/>
    <cellStyle name="20% - Ênfase2 6 4 2 3" xfId="12735" xr:uid="{13434B2F-5E30-44F6-B976-0664A6A27D07}"/>
    <cellStyle name="20% - Ênfase2 6 4 2 3 2" xfId="34796" xr:uid="{68FE25E7-21A4-4856-B330-AFA7167D4519}"/>
    <cellStyle name="20% - Ênfase2 6 4 2 3 3" xfId="23813" xr:uid="{19A2C406-825E-4DAA-9F64-CC0A7D7C3810}"/>
    <cellStyle name="20% - Ênfase2 6 4 2 4" xfId="15177" xr:uid="{96DE9650-93B1-43A3-8CB6-AC2EF1694D9C}"/>
    <cellStyle name="20% - Ênfase2 6 4 2 4 2" xfId="36959" xr:uid="{BBD973CF-F175-4CC7-80E7-EF28126CA070}"/>
    <cellStyle name="20% - Ênfase2 6 4 2 4 3" xfId="25976" xr:uid="{CEB46111-4D2F-4CDB-B986-893C383F7AF7}"/>
    <cellStyle name="20% - Ênfase2 6 4 2 5" xfId="27926" xr:uid="{28ED7A0B-748E-4FD2-86B0-2AC432C76965}"/>
    <cellStyle name="20% - Ênfase2 6 4 2 5 2" xfId="38909" xr:uid="{A9BA72A1-68CA-43F7-B426-386AA6599794}"/>
    <cellStyle name="20% - Ênfase2 6 4 2 6" xfId="29874" xr:uid="{84D31E3F-70DC-487B-872F-C6E8AA61AAC6}"/>
    <cellStyle name="20% - Ênfase2 6 4 2 7" xfId="40857" xr:uid="{80383773-2B4A-4AB1-A713-1C8D3A06B09B}"/>
    <cellStyle name="20% - Ênfase2 6 4 2 8" xfId="42804" xr:uid="{5F8C37FB-E4B3-491C-AED6-2C2B623AC042}"/>
    <cellStyle name="20% - Ênfase2 6 4 2 9" xfId="44764" xr:uid="{057A5E11-6ACA-4B32-BFF9-CE7870006881}"/>
    <cellStyle name="20% - Ênfase2 6 4 3" xfId="7871" xr:uid="{8EA9DB3D-4A4D-4CBC-870B-3DD12D84C5D8}"/>
    <cellStyle name="20% - Ênfase2 6 4 3 2" xfId="11598" xr:uid="{51CE461D-B0D7-4115-9AE9-6E8814555843}"/>
    <cellStyle name="20% - Ênfase2 6 4 3 2 2" xfId="33661" xr:uid="{4C454F34-213B-4297-8B9A-1D2BDA5AC91C}"/>
    <cellStyle name="20% - Ênfase2 6 4 3 2 3" xfId="22678" xr:uid="{6061ADF8-092D-449C-9876-D65D91164FD8}"/>
    <cellStyle name="20% - Ênfase2 6 4 3 3" xfId="30358" xr:uid="{0780DDD7-D29C-4F52-8D57-3C61629383BF}"/>
    <cellStyle name="20% - Ênfase2 6 4 3 4" xfId="19375" xr:uid="{527CC17B-E020-4EC2-B883-841081A5E02F}"/>
    <cellStyle name="20% - Ênfase2 6 4 4" xfId="10602" xr:uid="{D18A5FCC-03D3-439E-AAE3-C877AD5ABC04}"/>
    <cellStyle name="20% - Ênfase2 6 4 4 2" xfId="32729" xr:uid="{80168D50-09CA-4044-96FF-7C45354E1923}"/>
    <cellStyle name="20% - Ênfase2 6 4 4 3" xfId="21746" xr:uid="{02466ED7-A24A-4F6F-A701-1F4033AEC053}"/>
    <cellStyle name="20% - Ênfase2 6 4 5" xfId="13631" xr:uid="{381894D9-0DDC-476C-B1CD-777634413ED3}"/>
    <cellStyle name="20% - Ênfase2 6 4 5 2" xfId="35495" xr:uid="{246A254A-8B10-4EA1-875B-BA2647B1E333}"/>
    <cellStyle name="20% - Ênfase2 6 4 5 3" xfId="24512" xr:uid="{96DA7B54-EA9E-4E97-9367-4F406CE540CA}"/>
    <cellStyle name="20% - Ênfase2 6 4 6" xfId="26462" xr:uid="{5301A659-7903-40C4-9AE8-6D1B43B15C37}"/>
    <cellStyle name="20% - Ênfase2 6 4 6 2" xfId="37445" xr:uid="{04196B14-13C2-4140-BBDC-5C9B32B40E2B}"/>
    <cellStyle name="20% - Ênfase2 6 4 7" xfId="28410" xr:uid="{FCCE844D-2AF5-4688-8D06-7BCFCD8E3B89}"/>
    <cellStyle name="20% - Ênfase2 6 4 8" xfId="39393" xr:uid="{802C6679-BA31-40D8-888E-3AFD1CE2D8AA}"/>
    <cellStyle name="20% - Ênfase2 6 4 9" xfId="41340" xr:uid="{919AC5D0-3AEE-4FF2-8DC1-0AE783A66813}"/>
    <cellStyle name="20% - Ênfase2 6 5" xfId="6782" xr:uid="{4017F047-4938-486B-9018-BFC18ABB0191}"/>
    <cellStyle name="20% - Ênfase2 6 5 10" xfId="18327" xr:uid="{B5F53A8B-1A81-4BB9-9F2E-747DCF6ADF97}"/>
    <cellStyle name="20% - Ênfase2 6 5 2" xfId="8772" xr:uid="{5B9C5FA9-D840-4E1B-9639-D5A0175B31CB}"/>
    <cellStyle name="20% - Ênfase2 6 5 2 2" xfId="13216" xr:uid="{3DDEE2EA-8822-4E8B-A03C-DCD03334B4C3}"/>
    <cellStyle name="20% - Ênfase2 6 5 2 2 2" xfId="35225" xr:uid="{3D593F72-74EB-43FC-A6DF-A554735B74EE}"/>
    <cellStyle name="20% - Ênfase2 6 5 2 2 3" xfId="24242" xr:uid="{14BB0411-B75E-49A8-8E50-CD146E3D29E9}"/>
    <cellStyle name="20% - Ênfase2 6 5 2 3" xfId="31259" xr:uid="{B6BD866D-8EFF-410D-8B00-0287AE4B8085}"/>
    <cellStyle name="20% - Ênfase2 6 5 2 4" xfId="20276" xr:uid="{33CBC23A-163C-4F6C-B14D-A5D008554CC1}"/>
    <cellStyle name="20% - Ênfase2 6 5 3" xfId="12029" xr:uid="{AC0D0D75-475E-4ADB-968E-AF707B7CF0EB}"/>
    <cellStyle name="20% - Ênfase2 6 5 3 2" xfId="34090" xr:uid="{00D0BE7B-2533-4BF8-9DD0-4B38F4F9F843}"/>
    <cellStyle name="20% - Ênfase2 6 5 3 3" xfId="23107" xr:uid="{6F36DDF9-055E-4D21-A1C1-26815C4F9B91}"/>
    <cellStyle name="20% - Ênfase2 6 5 4" xfId="14613" xr:uid="{706FBAB5-B408-4C6D-8FDB-487163DE36D1}"/>
    <cellStyle name="20% - Ênfase2 6 5 4 2" xfId="36395" xr:uid="{1F2D4E3F-880A-4238-B766-419DBEA039FC}"/>
    <cellStyle name="20% - Ênfase2 6 5 4 3" xfId="25412" xr:uid="{F3969A3D-3CCF-4E10-ABD1-A18F625A240F}"/>
    <cellStyle name="20% - Ênfase2 6 5 5" xfId="27362" xr:uid="{7872E072-F0C4-4636-8EC3-6E0903C1D11C}"/>
    <cellStyle name="20% - Ênfase2 6 5 5 2" xfId="38345" xr:uid="{A875BB4D-0FD1-40B1-ABF2-838403DBFEBD}"/>
    <cellStyle name="20% - Ênfase2 6 5 6" xfId="29310" xr:uid="{38D35704-5155-42DE-B891-FF870BC21BB7}"/>
    <cellStyle name="20% - Ênfase2 6 5 7" xfId="40293" xr:uid="{728E44A5-C2BF-4E4B-800A-669F2EBCF51B}"/>
    <cellStyle name="20% - Ênfase2 6 5 8" xfId="42240" xr:uid="{A33FC41B-1CD3-4C0E-92FC-012FC22634B2}"/>
    <cellStyle name="20% - Ênfase2 6 5 9" xfId="44200" xr:uid="{870D06B5-6C82-4CF7-AAD9-A136FD15B0E0}"/>
    <cellStyle name="20% - Ênfase2 6 6" xfId="7866" xr:uid="{F475EF17-6BAA-43A7-ADFD-4D776A5EDB21}"/>
    <cellStyle name="20% - Ênfase2 6 6 2" xfId="12153" xr:uid="{F6564284-A8B0-4C6F-A4BD-8F11C99954BB}"/>
    <cellStyle name="20% - Ênfase2 6 6 2 2" xfId="34214" xr:uid="{6ED8C2F4-FB87-44C4-910B-D7850EE27AD4}"/>
    <cellStyle name="20% - Ênfase2 6 6 2 3" xfId="23231" xr:uid="{B86A56C7-36AB-46ED-8EEB-0900F012374A}"/>
    <cellStyle name="20% - Ênfase2 6 6 3" xfId="30353" xr:uid="{131E7AD1-3322-4F0B-A257-63D8A1B1FB0D}"/>
    <cellStyle name="20% - Ênfase2 6 6 4" xfId="19370" xr:uid="{44C0F440-E592-4036-874E-EB3A72C1EC00}"/>
    <cellStyle name="20% - Ênfase2 6 7" xfId="11015" xr:uid="{9043FFF9-CC27-469D-B223-BB5A0C721B38}"/>
    <cellStyle name="20% - Ênfase2 6 7 2" xfId="33079" xr:uid="{C4BB37AA-8218-44B3-9D7C-DED93F4BCFF1}"/>
    <cellStyle name="20% - Ênfase2 6 7 3" xfId="22096" xr:uid="{23619D4D-D589-4553-A3D4-9830FB63E569}"/>
    <cellStyle name="20% - Ênfase2 6 8" xfId="9978" xr:uid="{ADCAEA94-D9C8-48A9-9001-2632D0FE7C64}"/>
    <cellStyle name="20% - Ênfase2 6 8 2" xfId="32165" xr:uid="{B1598E4E-F054-4B62-A4E3-A6FD8F228B67}"/>
    <cellStyle name="20% - Ênfase2 6 8 3" xfId="21182" xr:uid="{9CC29AB5-9CCC-497B-9CE5-3BA80645FF01}"/>
    <cellStyle name="20% - Ênfase2 6 9" xfId="13626" xr:uid="{7A9CDE69-9E5C-42B1-A8E5-586DD7B274F3}"/>
    <cellStyle name="20% - Ênfase2 6 9 2" xfId="35490" xr:uid="{9C1BCD55-41A0-443C-92AF-B9380F279C9B}"/>
    <cellStyle name="20% - Ênfase2 6 9 3" xfId="24507" xr:uid="{F6D59BA9-E8F1-4826-B5E3-2013B98508AB}"/>
    <cellStyle name="20% - Ênfase2 7" xfId="4998" xr:uid="{DAD34DF9-CE33-41EE-BF9A-093022E83DAA}"/>
    <cellStyle name="20% - Ênfase2 8" xfId="4999" xr:uid="{888C17B9-9B80-433E-B573-7C8EAF074C25}"/>
    <cellStyle name="20% - Ênfase2 8 10" xfId="39394" xr:uid="{05404B5C-A8C0-430F-99F8-F7736E81C114}"/>
    <cellStyle name="20% - Ênfase2 8 11" xfId="41341" xr:uid="{7C3C630B-E5F0-4A64-A056-5FEBB9BBD7E3}"/>
    <cellStyle name="20% - Ênfase2 8 12" xfId="43301" xr:uid="{042D9067-B75E-4D02-B4A2-F82890181876}"/>
    <cellStyle name="20% - Ênfase2 8 13" xfId="17427" xr:uid="{4DCA2719-4E82-4866-A865-451DBF83194D}"/>
    <cellStyle name="20% - Ênfase2 8 2" xfId="5000" xr:uid="{975D5EAC-C972-47A7-82F1-0137AE512192}"/>
    <cellStyle name="20% - Ênfase2 8 2 10" xfId="43302" xr:uid="{477A92D5-274D-48E2-9B12-43224DE15780}"/>
    <cellStyle name="20% - Ênfase2 8 2 11" xfId="17428" xr:uid="{88C220D2-9001-4E8B-9B23-C25A6E767665}"/>
    <cellStyle name="20% - Ênfase2 8 2 2" xfId="7123" xr:uid="{C81F8949-2DAA-4A7C-92F8-46B9E1E597CC}"/>
    <cellStyle name="20% - Ênfase2 8 2 2 10" xfId="18665" xr:uid="{02CAEED4-1750-48B2-9530-A87B53651E45}"/>
    <cellStyle name="20% - Ênfase2 8 2 2 2" xfId="9110" xr:uid="{315E6C4F-AA0B-4F5F-B02F-8AF9BC50FAD9}"/>
    <cellStyle name="20% - Ênfase2 8 2 2 2 2" xfId="31597" xr:uid="{3C834EAC-90F2-43EE-9B60-D2C145CEB2CE}"/>
    <cellStyle name="20% - Ênfase2 8 2 2 2 3" xfId="20614" xr:uid="{25573B11-2DF9-4DF6-A208-2E690F2BBBAC}"/>
    <cellStyle name="20% - Ênfase2 8 2 2 3" xfId="12505" xr:uid="{8B06DED6-207D-47C4-9DC0-7E7839600310}"/>
    <cellStyle name="20% - Ênfase2 8 2 2 3 2" xfId="34566" xr:uid="{7418A5A6-7F3C-41D6-9A93-DC9E9D76053B}"/>
    <cellStyle name="20% - Ênfase2 8 2 2 3 3" xfId="23583" xr:uid="{EAE7B0EA-D2BC-4245-86F0-25BB9BD5BDC2}"/>
    <cellStyle name="20% - Ênfase2 8 2 2 4" xfId="14951" xr:uid="{D57997D6-3D0D-4A77-812C-0E0E88389E41}"/>
    <cellStyle name="20% - Ênfase2 8 2 2 4 2" xfId="36733" xr:uid="{5C039A1C-8EB1-4B02-960C-E58D4D5247A5}"/>
    <cellStyle name="20% - Ênfase2 8 2 2 4 3" xfId="25750" xr:uid="{5786DDEF-DEEA-47DE-AA44-CA96FAAD6F44}"/>
    <cellStyle name="20% - Ênfase2 8 2 2 5" xfId="27700" xr:uid="{6B679924-AAF8-4FF0-B171-6AEAB5EF0DFC}"/>
    <cellStyle name="20% - Ênfase2 8 2 2 5 2" xfId="38683" xr:uid="{CC4EB3A0-AEFB-4AAF-AE26-20DDF3BCA0E0}"/>
    <cellStyle name="20% - Ênfase2 8 2 2 6" xfId="29648" xr:uid="{2BC89F47-F3F0-4C2C-BC03-A0CFF0127AA3}"/>
    <cellStyle name="20% - Ênfase2 8 2 2 7" xfId="40631" xr:uid="{DE51DADE-F6F8-446C-8B9E-E68DA5858FAC}"/>
    <cellStyle name="20% - Ênfase2 8 2 2 8" xfId="42578" xr:uid="{656F0B06-EADB-40A0-AA4F-8C924D917A31}"/>
    <cellStyle name="20% - Ênfase2 8 2 2 9" xfId="44538" xr:uid="{E2003DA3-FBFD-4E6A-A487-47C5347148C8}"/>
    <cellStyle name="20% - Ênfase2 8 2 3" xfId="7873" xr:uid="{5DB0EFD6-FBE6-49DD-904E-D9E076CF4F7C}"/>
    <cellStyle name="20% - Ênfase2 8 2 3 2" xfId="11368" xr:uid="{4609D576-2C66-4225-B96D-4D965C11A5AB}"/>
    <cellStyle name="20% - Ênfase2 8 2 3 2 2" xfId="33431" xr:uid="{8C55A24B-D0BE-4303-A026-7C07A45A67A0}"/>
    <cellStyle name="20% - Ênfase2 8 2 3 2 3" xfId="22448" xr:uid="{E6870A0B-EDFD-492E-A923-013DB7229E78}"/>
    <cellStyle name="20% - Ênfase2 8 2 3 3" xfId="30360" xr:uid="{C745EF97-DDDF-47B7-905F-FB941988F407}"/>
    <cellStyle name="20% - Ênfase2 8 2 3 4" xfId="19377" xr:uid="{E28F3F29-7914-4A0C-B636-6E17AA65C535}"/>
    <cellStyle name="20% - Ênfase2 8 2 4" xfId="10376" xr:uid="{0DE96E7F-9FBF-49B9-990C-347F22DD3BA5}"/>
    <cellStyle name="20% - Ênfase2 8 2 4 2" xfId="32503" xr:uid="{C778640A-97BB-4C68-8BB4-081A25A2D35D}"/>
    <cellStyle name="20% - Ênfase2 8 2 4 3" xfId="21520" xr:uid="{7BFA733E-80C6-4B43-BAD0-191A56196AC8}"/>
    <cellStyle name="20% - Ênfase2 8 2 5" xfId="13633" xr:uid="{AA6B150B-9B48-4C8C-8971-B1ECB0A97122}"/>
    <cellStyle name="20% - Ênfase2 8 2 5 2" xfId="35497" xr:uid="{75BE5DE0-D809-402F-8CD0-3B54E9FA5085}"/>
    <cellStyle name="20% - Ênfase2 8 2 5 3" xfId="24514" xr:uid="{F919CD94-08ED-455A-B8D1-FBA434ED3D42}"/>
    <cellStyle name="20% - Ênfase2 8 2 6" xfId="26464" xr:uid="{B4B0BF0E-BDA2-4FC5-B56C-F8CE26E282B9}"/>
    <cellStyle name="20% - Ênfase2 8 2 6 2" xfId="37447" xr:uid="{E2687E58-20CC-45AA-901C-C3A9E0984ED0}"/>
    <cellStyle name="20% - Ênfase2 8 2 7" xfId="28412" xr:uid="{C34098EB-56F3-46C4-A853-BBF1EC8571CF}"/>
    <cellStyle name="20% - Ênfase2 8 2 8" xfId="39395" xr:uid="{39E9CB8C-0495-41E6-BAB6-56929FA39F8F}"/>
    <cellStyle name="20% - Ênfase2 8 2 9" xfId="41342" xr:uid="{6234442C-0D1D-4374-8279-D7C1D1E63801}"/>
    <cellStyle name="20% - Ênfase2 8 3" xfId="5001" xr:uid="{F5FF1316-AAC0-4314-A71E-C1144BFD5DE9}"/>
    <cellStyle name="20% - Ênfase2 8 3 10" xfId="43303" xr:uid="{8BA1285A-0FAE-4D04-A953-7AD55194D4B2}"/>
    <cellStyle name="20% - Ênfase2 8 3 11" xfId="17429" xr:uid="{A1594685-C2CA-42DB-8EE4-B0ABEB9C3F92}"/>
    <cellStyle name="20% - Ênfase2 8 3 2" xfId="7405" xr:uid="{8B1513BB-AF53-435C-BA98-8EACBA9F4BB8}"/>
    <cellStyle name="20% - Ênfase2 8 3 2 10" xfId="18947" xr:uid="{142725C4-A232-48E0-8C01-AECA721413FE}"/>
    <cellStyle name="20% - Ênfase2 8 3 2 2" xfId="9392" xr:uid="{4EBFF0F2-9AA2-45AD-99AF-5F3F3E01E997}"/>
    <cellStyle name="20% - Ênfase2 8 3 2 2 2" xfId="31879" xr:uid="{C14B21DD-F525-4D79-886B-0F22F913E1E7}"/>
    <cellStyle name="20% - Ênfase2 8 3 2 2 3" xfId="20896" xr:uid="{9AD2C0A7-FAB5-42F5-8DF4-1646B36A2100}"/>
    <cellStyle name="20% - Ênfase2 8 3 2 3" xfId="12791" xr:uid="{10622EA2-EA2A-4E84-B44C-5401C8749B43}"/>
    <cellStyle name="20% - Ênfase2 8 3 2 3 2" xfId="34852" xr:uid="{76104DB0-9F60-447C-B708-09D433366C2F}"/>
    <cellStyle name="20% - Ênfase2 8 3 2 3 3" xfId="23869" xr:uid="{872F0367-E0F6-482D-97F2-B85E0F624BF3}"/>
    <cellStyle name="20% - Ênfase2 8 3 2 4" xfId="15233" xr:uid="{BFEAB743-FA64-4323-9FEB-F77ACABD2378}"/>
    <cellStyle name="20% - Ênfase2 8 3 2 4 2" xfId="37015" xr:uid="{9627A82C-189F-40F4-9901-A7FDC5F6C4C9}"/>
    <cellStyle name="20% - Ênfase2 8 3 2 4 3" xfId="26032" xr:uid="{14873493-0313-4B0A-BC2B-4A1BF635357A}"/>
    <cellStyle name="20% - Ênfase2 8 3 2 5" xfId="27982" xr:uid="{B214A3B2-3D1B-488E-AFCB-FB154CF7E9FE}"/>
    <cellStyle name="20% - Ênfase2 8 3 2 5 2" xfId="38965" xr:uid="{0243A369-92B2-4682-9A8E-0F14CBF0690C}"/>
    <cellStyle name="20% - Ênfase2 8 3 2 6" xfId="29930" xr:uid="{26DE7C4C-FE2E-4840-9889-705A00DECE83}"/>
    <cellStyle name="20% - Ênfase2 8 3 2 7" xfId="40913" xr:uid="{55AE3DD1-4EE9-4AC2-A54D-3506C4EC4AE7}"/>
    <cellStyle name="20% - Ênfase2 8 3 2 8" xfId="42860" xr:uid="{E2893296-A84E-483C-8828-8719C9D048E7}"/>
    <cellStyle name="20% - Ênfase2 8 3 2 9" xfId="44820" xr:uid="{579931EB-5B36-4028-A82C-958348930100}"/>
    <cellStyle name="20% - Ênfase2 8 3 3" xfId="7874" xr:uid="{A9FE616C-38CB-4ED6-905C-30EFB2644A30}"/>
    <cellStyle name="20% - Ênfase2 8 3 3 2" xfId="11654" xr:uid="{7CFDCD33-AFC2-4C70-8A57-1DDB230F8995}"/>
    <cellStyle name="20% - Ênfase2 8 3 3 2 2" xfId="33717" xr:uid="{968AC192-117E-4746-8E46-4BCC8817E30A}"/>
    <cellStyle name="20% - Ênfase2 8 3 3 2 3" xfId="22734" xr:uid="{990C3297-176A-44CF-AAFC-C5EDFEDAA8BE}"/>
    <cellStyle name="20% - Ênfase2 8 3 3 3" xfId="30361" xr:uid="{F960326D-3C5F-4031-9AC0-6100F089898F}"/>
    <cellStyle name="20% - Ênfase2 8 3 3 4" xfId="19378" xr:uid="{9D7BBA84-9A7F-4265-B7A3-BA09B79914F2}"/>
    <cellStyle name="20% - Ênfase2 8 3 4" xfId="10658" xr:uid="{6AD04555-F412-4CF9-A7D6-02F2ABCE49EC}"/>
    <cellStyle name="20% - Ênfase2 8 3 4 2" xfId="32785" xr:uid="{71EF2716-E662-46C0-BA31-74CAF026BAB9}"/>
    <cellStyle name="20% - Ênfase2 8 3 4 3" xfId="21802" xr:uid="{83911AE4-ED52-4D7B-A77C-2231D9894E17}"/>
    <cellStyle name="20% - Ênfase2 8 3 5" xfId="13634" xr:uid="{E1CA202B-A0D4-4F02-B39E-39CF7B250E0A}"/>
    <cellStyle name="20% - Ênfase2 8 3 5 2" xfId="35498" xr:uid="{633823AD-BE00-4407-97C7-A415327A40DF}"/>
    <cellStyle name="20% - Ênfase2 8 3 5 3" xfId="24515" xr:uid="{D0864969-CE05-4A42-8885-CAE8CFB393B6}"/>
    <cellStyle name="20% - Ênfase2 8 3 6" xfId="26465" xr:uid="{C57D1C73-090F-461B-BF2A-10DFC67E4AD0}"/>
    <cellStyle name="20% - Ênfase2 8 3 6 2" xfId="37448" xr:uid="{649A4B2E-A605-45EB-A672-DC0D4CF643E4}"/>
    <cellStyle name="20% - Ênfase2 8 3 7" xfId="28413" xr:uid="{61A4A518-CCDE-4B6D-A803-9E2591FAF04E}"/>
    <cellStyle name="20% - Ênfase2 8 3 8" xfId="39396" xr:uid="{72527B5B-64FB-430F-B51A-6AA22371BE80}"/>
    <cellStyle name="20% - Ênfase2 8 3 9" xfId="41343" xr:uid="{C7347DDC-7F98-44EE-9155-AA5046108786}"/>
    <cellStyle name="20% - Ênfase2 8 4" xfId="6838" xr:uid="{E031770C-D656-4919-A98B-CCF6D76AD25B}"/>
    <cellStyle name="20% - Ênfase2 8 4 10" xfId="18383" xr:uid="{1A37B3CF-043D-49AE-8252-4773E41EB140}"/>
    <cellStyle name="20% - Ênfase2 8 4 2" xfId="8828" xr:uid="{20F0FF0C-8613-446F-8A00-F063245B7DD3}"/>
    <cellStyle name="20% - Ênfase2 8 4 2 2" xfId="31315" xr:uid="{B71A2B0A-A71A-4451-96F9-590DCC9C5C28}"/>
    <cellStyle name="20% - Ênfase2 8 4 2 3" xfId="20332" xr:uid="{350207F0-BBD1-4F6F-BD51-F17BF0CDE9CF}"/>
    <cellStyle name="20% - Ênfase2 8 4 3" xfId="12209" xr:uid="{E2C710F6-4451-4FA1-8B9C-0C6B96B3C6E1}"/>
    <cellStyle name="20% - Ênfase2 8 4 3 2" xfId="34270" xr:uid="{E2BA0725-63EA-492E-B7E4-D1B1D03993C2}"/>
    <cellStyle name="20% - Ênfase2 8 4 3 3" xfId="23287" xr:uid="{08C24E96-3A04-497F-B738-27611A3E48F5}"/>
    <cellStyle name="20% - Ênfase2 8 4 4" xfId="14669" xr:uid="{6AC41B48-65B9-457A-8A1C-6BE31090312F}"/>
    <cellStyle name="20% - Ênfase2 8 4 4 2" xfId="36451" xr:uid="{AFD94593-5ABB-4918-BAA5-45C49BC5A058}"/>
    <cellStyle name="20% - Ênfase2 8 4 4 3" xfId="25468" xr:uid="{C3DBF923-0A2C-47E1-9801-7FC45048B0E5}"/>
    <cellStyle name="20% - Ênfase2 8 4 5" xfId="27418" xr:uid="{BA18D027-6F9D-4238-90A1-A8901DF9CB48}"/>
    <cellStyle name="20% - Ênfase2 8 4 5 2" xfId="38401" xr:uid="{DA1AB809-2BC0-47C7-97DF-83975BA73995}"/>
    <cellStyle name="20% - Ênfase2 8 4 6" xfId="29366" xr:uid="{F68E5DD9-6E0C-4994-A037-99BABA60DCE7}"/>
    <cellStyle name="20% - Ênfase2 8 4 7" xfId="40349" xr:uid="{27311668-8C03-448D-9963-33F5E58606C9}"/>
    <cellStyle name="20% - Ênfase2 8 4 8" xfId="42296" xr:uid="{46B0CE3F-1AFD-49A5-BEA2-61D1CF53C162}"/>
    <cellStyle name="20% - Ênfase2 8 4 9" xfId="44256" xr:uid="{812F4048-7229-4375-A955-CD0987E387CD}"/>
    <cellStyle name="20% - Ênfase2 8 5" xfId="7872" xr:uid="{DC1A2EB4-4567-444C-B8DA-408BDF59FBFC}"/>
    <cellStyle name="20% - Ênfase2 8 5 2" xfId="11071" xr:uid="{CFE52FD7-8B03-4B1E-BC4B-C0DB973AA2AD}"/>
    <cellStyle name="20% - Ênfase2 8 5 2 2" xfId="33135" xr:uid="{6B613B38-79E5-46D4-A707-8B50D1A2B6AB}"/>
    <cellStyle name="20% - Ênfase2 8 5 2 3" xfId="22152" xr:uid="{FCE75A85-80F0-48B3-BDB7-55E76A403668}"/>
    <cellStyle name="20% - Ênfase2 8 5 3" xfId="30359" xr:uid="{28E1CBA0-4FD0-4740-9A75-6A1941441006}"/>
    <cellStyle name="20% - Ênfase2 8 5 4" xfId="19376" xr:uid="{9E579B1A-C817-4676-9DB4-A77C1DBD5892}"/>
    <cellStyle name="20% - Ênfase2 8 6" xfId="10034" xr:uid="{9B6F648D-E4F8-457B-82EC-FC586A25C85A}"/>
    <cellStyle name="20% - Ênfase2 8 6 2" xfId="32221" xr:uid="{1030B335-8C21-483A-9B8E-E5D333BE8B63}"/>
    <cellStyle name="20% - Ênfase2 8 6 3" xfId="21238" xr:uid="{9A6B405F-A87F-42DF-91CB-40AC5DE5CFB4}"/>
    <cellStyle name="20% - Ênfase2 8 7" xfId="13632" xr:uid="{E5281ED9-F1F7-40E5-8C1E-A7C5E015E78B}"/>
    <cellStyle name="20% - Ênfase2 8 7 2" xfId="35496" xr:uid="{E448BCEC-A79E-49CD-8689-B25853E31CA2}"/>
    <cellStyle name="20% - Ênfase2 8 7 3" xfId="24513" xr:uid="{49FAA080-8361-42E8-A0E1-BC8DCB5C57EF}"/>
    <cellStyle name="20% - Ênfase2 8 8" xfId="26463" xr:uid="{B7445217-AE60-4A32-8D07-C48F5329F92F}"/>
    <cellStyle name="20% - Ênfase2 8 8 2" xfId="37446" xr:uid="{D46C5B45-9ED5-4984-A5C2-2901D81B133B}"/>
    <cellStyle name="20% - Ênfase2 8 9" xfId="28411" xr:uid="{01D8DD6B-7519-4779-83F4-AF665B9AA00C}"/>
    <cellStyle name="20% - Ênfase2 9" xfId="6682" xr:uid="{FA8B9E48-83F9-4DC7-B651-21D5B22D034C}"/>
    <cellStyle name="20% - Ênfase2 9 2" xfId="13091" xr:uid="{3D096335-59D7-498D-B36B-DE2C513F5BF3}"/>
    <cellStyle name="20% - Ênfase2 9 2 2" xfId="35101" xr:uid="{BDD2AF99-EAD5-4765-A6C8-425E5F3985A9}"/>
    <cellStyle name="20% - Ênfase2 9 2 3" xfId="24118" xr:uid="{E6C25982-C931-4F19-A7C3-9D3E7ECAB8F3}"/>
    <cellStyle name="20% - Ênfase2 9 3" xfId="11905" xr:uid="{426EF043-C208-4687-8C3A-D5915A4ECE73}"/>
    <cellStyle name="20% - Ênfase2 9 3 2" xfId="33966" xr:uid="{D3A2FE74-5529-4653-89B8-1CF0B42AA268}"/>
    <cellStyle name="20% - Ênfase2 9 3 3" xfId="22983" xr:uid="{90B62EA2-2835-4890-B73E-5DE27220AAA9}"/>
    <cellStyle name="20% - Ênfase3" xfId="2141" builtinId="38" customBuiltin="1"/>
    <cellStyle name="20% - Ênfase3 2" xfId="3366" xr:uid="{00000000-0005-0000-0000-000063080000}"/>
    <cellStyle name="20% - Ênfase3 2 2" xfId="5002" xr:uid="{21EBA43F-8E66-4782-AFAC-5A8C174DF650}"/>
    <cellStyle name="20% - Ênfase3 2 2 10" xfId="13635" xr:uid="{1EFC6289-13DB-4DE7-8A90-891350A78719}"/>
    <cellStyle name="20% - Ênfase3 2 2 10 2" xfId="35499" xr:uid="{F0E784F0-8599-46D9-B6F6-32F815A82975}"/>
    <cellStyle name="20% - Ênfase3 2 2 10 3" xfId="24516" xr:uid="{F01307E9-FE85-4385-9D72-56C0A24D539D}"/>
    <cellStyle name="20% - Ênfase3 2 2 11" xfId="26466" xr:uid="{787C3F06-C5D6-4F6A-9BD7-A13E0EC77613}"/>
    <cellStyle name="20% - Ênfase3 2 2 11 2" xfId="37449" xr:uid="{0FC392BC-EBFA-4134-BDFD-CA2FC343621C}"/>
    <cellStyle name="20% - Ênfase3 2 2 12" xfId="28414" xr:uid="{83FD6FF4-0211-451F-A383-30C3000DFF24}"/>
    <cellStyle name="20% - Ênfase3 2 2 13" xfId="39397" xr:uid="{7364C3D6-B61A-42FE-8200-EA8BADEF9517}"/>
    <cellStyle name="20% - Ênfase3 2 2 14" xfId="41344" xr:uid="{266EE6FB-9FCF-46A2-BADB-6C4B3F238D60}"/>
    <cellStyle name="20% - Ênfase3 2 2 15" xfId="43304" xr:uid="{184F7220-0A93-4582-8630-9CC4ECE5B451}"/>
    <cellStyle name="20% - Ênfase3 2 2 16" xfId="17430" xr:uid="{D8BA3D0A-3EDA-4211-8F02-A1476FD70031}"/>
    <cellStyle name="20% - Ênfase3 2 2 2" xfId="5003" xr:uid="{041A56DA-464A-4938-81CD-C2ACA4504C16}"/>
    <cellStyle name="20% - Ênfase3 2 2 2 10" xfId="39398" xr:uid="{1B9645F8-CF2F-4F3E-9237-8AF4F007C25F}"/>
    <cellStyle name="20% - Ênfase3 2 2 2 11" xfId="41345" xr:uid="{008CBB18-8A4F-45A4-8EA7-E2DAB01EE3DF}"/>
    <cellStyle name="20% - Ênfase3 2 2 2 12" xfId="43305" xr:uid="{B6772A05-5704-4784-A641-F2C094BAA53D}"/>
    <cellStyle name="20% - Ênfase3 2 2 2 13" xfId="17431" xr:uid="{72440555-B198-414A-87CE-37D4A88F4944}"/>
    <cellStyle name="20% - Ênfase3 2 2 2 2" xfId="5004" xr:uid="{6E309EF7-DDA6-45D6-ABC9-BE53F849D133}"/>
    <cellStyle name="20% - Ênfase3 2 2 2 2 10" xfId="43306" xr:uid="{14D8DEE2-60DB-4E52-98EB-7F50281149B6}"/>
    <cellStyle name="20% - Ênfase3 2 2 2 2 11" xfId="17432" xr:uid="{3AD94F4B-21CF-4ED8-8CA0-6D9D4E7E5E4A}"/>
    <cellStyle name="20% - Ênfase3 2 2 2 2 2" xfId="7198" xr:uid="{65FE162B-04CE-446A-8513-5D9F92F81CA7}"/>
    <cellStyle name="20% - Ênfase3 2 2 2 2 2 10" xfId="18740" xr:uid="{812EB64A-C867-46D8-A29C-056881A6A1D7}"/>
    <cellStyle name="20% - Ênfase3 2 2 2 2 2 2" xfId="9185" xr:uid="{44CE7C97-2161-4AB8-A82A-3A94E1E1EACC}"/>
    <cellStyle name="20% - Ênfase3 2 2 2 2 2 2 2" xfId="31672" xr:uid="{14291525-DE35-4506-8E1D-3B1486396F45}"/>
    <cellStyle name="20% - Ênfase3 2 2 2 2 2 2 3" xfId="20689" xr:uid="{222803A0-1D7C-4D97-AD8B-FE9D9BE735FD}"/>
    <cellStyle name="20% - Ênfase3 2 2 2 2 2 3" xfId="12584" xr:uid="{64461BCE-858F-4F16-AF03-D7A67C698650}"/>
    <cellStyle name="20% - Ênfase3 2 2 2 2 2 3 2" xfId="34645" xr:uid="{4609747B-7E39-474C-B2AB-079676390DC5}"/>
    <cellStyle name="20% - Ênfase3 2 2 2 2 2 3 3" xfId="23662" xr:uid="{153385CF-48DC-4F03-8A59-B514493D7143}"/>
    <cellStyle name="20% - Ênfase3 2 2 2 2 2 4" xfId="15026" xr:uid="{5EB7B39A-B789-4246-A054-85FD27BB88D6}"/>
    <cellStyle name="20% - Ênfase3 2 2 2 2 2 4 2" xfId="36808" xr:uid="{D612CF53-7765-45CC-AF04-ADF41D3E6AD6}"/>
    <cellStyle name="20% - Ênfase3 2 2 2 2 2 4 3" xfId="25825" xr:uid="{A52824DB-0AED-4EB6-967D-7E8261410895}"/>
    <cellStyle name="20% - Ênfase3 2 2 2 2 2 5" xfId="27775" xr:uid="{E8EBC381-940B-4F69-A9EE-877A94642B16}"/>
    <cellStyle name="20% - Ênfase3 2 2 2 2 2 5 2" xfId="38758" xr:uid="{5F2D00F0-38DA-4EFA-9F68-617986AD2358}"/>
    <cellStyle name="20% - Ênfase3 2 2 2 2 2 6" xfId="29723" xr:uid="{87E475C5-48F4-4D74-BA17-39057A46BEBE}"/>
    <cellStyle name="20% - Ênfase3 2 2 2 2 2 7" xfId="40706" xr:uid="{BE8E539F-59F2-4C84-88AE-777C04F4303B}"/>
    <cellStyle name="20% - Ênfase3 2 2 2 2 2 8" xfId="42653" xr:uid="{10A83426-6072-4066-A069-E050E9CB824C}"/>
    <cellStyle name="20% - Ênfase3 2 2 2 2 2 9" xfId="44613" xr:uid="{29B2B724-A013-494D-8958-A68EC4A0FDE1}"/>
    <cellStyle name="20% - Ênfase3 2 2 2 2 3" xfId="7877" xr:uid="{6722CA6B-F28F-43DE-BEF6-2B98DCDB00B7}"/>
    <cellStyle name="20% - Ênfase3 2 2 2 2 3 2" xfId="11447" xr:uid="{68FDCE56-54E4-4367-A0DF-C2065EF7C250}"/>
    <cellStyle name="20% - Ênfase3 2 2 2 2 3 2 2" xfId="33510" xr:uid="{E062DAFD-87FE-4FE1-8270-AE63C5412F8F}"/>
    <cellStyle name="20% - Ênfase3 2 2 2 2 3 2 3" xfId="22527" xr:uid="{75E986D2-B372-44B3-B9BB-E84AB5FA926E}"/>
    <cellStyle name="20% - Ênfase3 2 2 2 2 3 3" xfId="30364" xr:uid="{DFB7D244-C57D-4C8E-B5BB-0898562AFF10}"/>
    <cellStyle name="20% - Ênfase3 2 2 2 2 3 4" xfId="19381" xr:uid="{3FE91175-CC17-4D15-A628-9AC78561239F}"/>
    <cellStyle name="20% - Ênfase3 2 2 2 2 4" xfId="10451" xr:uid="{747E1538-C7E0-4587-992C-46A62EBC7B4E}"/>
    <cellStyle name="20% - Ênfase3 2 2 2 2 4 2" xfId="32578" xr:uid="{67194F49-5292-4C8B-98F1-6E81E1D5AB4E}"/>
    <cellStyle name="20% - Ênfase3 2 2 2 2 4 3" xfId="21595" xr:uid="{962B97AC-DB50-474D-A01D-DBEF818B47E2}"/>
    <cellStyle name="20% - Ênfase3 2 2 2 2 5" xfId="13637" xr:uid="{E63837FF-20C9-455D-AA5E-A1A90525A673}"/>
    <cellStyle name="20% - Ênfase3 2 2 2 2 5 2" xfId="35501" xr:uid="{F33EC922-BDD9-4F6B-B4A3-21E5C6D90C6A}"/>
    <cellStyle name="20% - Ênfase3 2 2 2 2 5 3" xfId="24518" xr:uid="{88CFEFD9-85C0-467C-A54F-E23DD5AC450F}"/>
    <cellStyle name="20% - Ênfase3 2 2 2 2 6" xfId="26468" xr:uid="{017824B1-39F5-4AB1-8D67-E28E4DA1AF53}"/>
    <cellStyle name="20% - Ênfase3 2 2 2 2 6 2" xfId="37451" xr:uid="{15263BC9-0C2F-4988-A2BE-9932E43306CA}"/>
    <cellStyle name="20% - Ênfase3 2 2 2 2 7" xfId="28416" xr:uid="{A4E1EB64-64E2-4A02-A051-842012039CCD}"/>
    <cellStyle name="20% - Ênfase3 2 2 2 2 8" xfId="39399" xr:uid="{457AA39C-8959-4EA1-8015-B7A3AB11ABA7}"/>
    <cellStyle name="20% - Ênfase3 2 2 2 2 9" xfId="41346" xr:uid="{0D6B01B1-11FF-43F0-AD97-24C4306EF8D1}"/>
    <cellStyle name="20% - Ênfase3 2 2 2 3" xfId="5005" xr:uid="{FA2AD6FC-F98F-47B9-AC69-AAEC99FE3771}"/>
    <cellStyle name="20% - Ênfase3 2 2 2 3 10" xfId="43307" xr:uid="{E855DC26-85D8-4B10-922B-7FE1AB097DF7}"/>
    <cellStyle name="20% - Ênfase3 2 2 2 3 11" xfId="17433" xr:uid="{7B8BAAC0-89E3-426C-89F7-F166E23D51AB}"/>
    <cellStyle name="20% - Ênfase3 2 2 2 3 2" xfId="7480" xr:uid="{EF835EF4-78CB-4CD3-9E0B-E6F03DE4DA84}"/>
    <cellStyle name="20% - Ênfase3 2 2 2 3 2 10" xfId="19022" xr:uid="{9E129FB1-7947-4168-A227-DB916CA4261C}"/>
    <cellStyle name="20% - Ênfase3 2 2 2 3 2 2" xfId="9467" xr:uid="{4A1BE186-5F35-48CF-9E1D-B34AC81BCA3C}"/>
    <cellStyle name="20% - Ênfase3 2 2 2 3 2 2 2" xfId="31954" xr:uid="{2C655553-0CA0-4DF9-8C89-02D70F7A867B}"/>
    <cellStyle name="20% - Ênfase3 2 2 2 3 2 2 3" xfId="20971" xr:uid="{7191283D-C7D5-49E3-BB2C-08768F4AD912}"/>
    <cellStyle name="20% - Ênfase3 2 2 2 3 2 3" xfId="12866" xr:uid="{85755D6D-9C62-4F76-95F3-7E0476CD2CE5}"/>
    <cellStyle name="20% - Ênfase3 2 2 2 3 2 3 2" xfId="34927" xr:uid="{BFD72193-356C-430E-8722-99BF705AD9CA}"/>
    <cellStyle name="20% - Ênfase3 2 2 2 3 2 3 3" xfId="23944" xr:uid="{42283207-5699-4F9D-96E9-AA8F70B406F9}"/>
    <cellStyle name="20% - Ênfase3 2 2 2 3 2 4" xfId="15308" xr:uid="{2AD51CE2-CC1A-44EA-9952-457BF9A68088}"/>
    <cellStyle name="20% - Ênfase3 2 2 2 3 2 4 2" xfId="37090" xr:uid="{84B41B87-2D23-4BAF-899E-2D9EB363A3E1}"/>
    <cellStyle name="20% - Ênfase3 2 2 2 3 2 4 3" xfId="26107" xr:uid="{469C8CA2-6AC9-4699-AD73-43C6102D493A}"/>
    <cellStyle name="20% - Ênfase3 2 2 2 3 2 5" xfId="28057" xr:uid="{8173B7C2-37D3-4324-8C1E-C795049A0033}"/>
    <cellStyle name="20% - Ênfase3 2 2 2 3 2 5 2" xfId="39040" xr:uid="{C9658DE9-4B77-4BC7-A4EE-4122812D39B4}"/>
    <cellStyle name="20% - Ênfase3 2 2 2 3 2 6" xfId="30005" xr:uid="{D2DFB571-BCFC-4F51-982A-9B20BD4C7140}"/>
    <cellStyle name="20% - Ênfase3 2 2 2 3 2 7" xfId="40988" xr:uid="{EAFDA00C-084B-4B2A-8FA5-3822D32DA82B}"/>
    <cellStyle name="20% - Ênfase3 2 2 2 3 2 8" xfId="42935" xr:uid="{FD274EEF-B4BC-482A-BAF4-6019158B8C2B}"/>
    <cellStyle name="20% - Ênfase3 2 2 2 3 2 9" xfId="44895" xr:uid="{4B6A6E20-643C-4268-8904-CE5BE25D3C69}"/>
    <cellStyle name="20% - Ênfase3 2 2 2 3 3" xfId="7878" xr:uid="{C8597601-7BAA-438F-AA35-06368DB9D2C7}"/>
    <cellStyle name="20% - Ênfase3 2 2 2 3 3 2" xfId="11729" xr:uid="{C787E215-B836-4ED9-9270-ABC5DECD8403}"/>
    <cellStyle name="20% - Ênfase3 2 2 2 3 3 2 2" xfId="33792" xr:uid="{FB0F699A-1687-4221-8922-CA3158C8EBBE}"/>
    <cellStyle name="20% - Ênfase3 2 2 2 3 3 2 3" xfId="22809" xr:uid="{A37C41D8-898B-4138-BE4A-02490B8A6281}"/>
    <cellStyle name="20% - Ênfase3 2 2 2 3 3 3" xfId="30365" xr:uid="{018EA6F1-5889-4272-A27C-ADC89EFA969A}"/>
    <cellStyle name="20% - Ênfase3 2 2 2 3 3 4" xfId="19382" xr:uid="{E4FAF1C8-0C64-46F2-8C0D-4E3CE547F775}"/>
    <cellStyle name="20% - Ênfase3 2 2 2 3 4" xfId="10733" xr:uid="{0DAEEEDC-D356-4FAD-BE07-D337C589DBE3}"/>
    <cellStyle name="20% - Ênfase3 2 2 2 3 4 2" xfId="32860" xr:uid="{35A09C11-93E4-427E-BC41-A3F59F088B8E}"/>
    <cellStyle name="20% - Ênfase3 2 2 2 3 4 3" xfId="21877" xr:uid="{16B29E1B-1C4A-48A0-AC9C-9ED5E4526FB8}"/>
    <cellStyle name="20% - Ênfase3 2 2 2 3 5" xfId="13638" xr:uid="{9B0B713E-7FAA-4263-B6A8-ED903D04FB3A}"/>
    <cellStyle name="20% - Ênfase3 2 2 2 3 5 2" xfId="35502" xr:uid="{A8A70958-3F2E-4F8E-B1D0-C74FF30B57F7}"/>
    <cellStyle name="20% - Ênfase3 2 2 2 3 5 3" xfId="24519" xr:uid="{ABAF6892-0F94-4CCA-A929-50AC2009A40C}"/>
    <cellStyle name="20% - Ênfase3 2 2 2 3 6" xfId="26469" xr:uid="{5B14D677-872F-450B-AFF8-EA7AE761615D}"/>
    <cellStyle name="20% - Ênfase3 2 2 2 3 6 2" xfId="37452" xr:uid="{CF82C54B-D22C-485F-A73E-F6765DC1E0F8}"/>
    <cellStyle name="20% - Ênfase3 2 2 2 3 7" xfId="28417" xr:uid="{5F79C56E-99EB-4265-A575-313CC9AAF4EB}"/>
    <cellStyle name="20% - Ênfase3 2 2 2 3 8" xfId="39400" xr:uid="{F4BB0548-A987-4F3F-9F68-CFD7AC3FC50F}"/>
    <cellStyle name="20% - Ênfase3 2 2 2 3 9" xfId="41347" xr:uid="{990DBC2E-9FE7-426E-8C1B-37CFF6A16F7F}"/>
    <cellStyle name="20% - Ênfase3 2 2 2 4" xfId="6914" xr:uid="{AFBE86E6-73CB-4E93-B232-626BAA12E965}"/>
    <cellStyle name="20% - Ênfase3 2 2 2 4 10" xfId="18458" xr:uid="{75A87BED-D5B5-45B3-88A8-E8005EF89029}"/>
    <cellStyle name="20% - Ênfase3 2 2 2 4 2" xfId="8903" xr:uid="{9AED61D8-16E9-40AE-8956-9989E7B1F970}"/>
    <cellStyle name="20% - Ênfase3 2 2 2 4 2 2" xfId="31390" xr:uid="{9C7366B3-ADE2-43E1-8BE2-F0E5E0D47260}"/>
    <cellStyle name="20% - Ênfase3 2 2 2 4 2 3" xfId="20407" xr:uid="{CAAE43D0-2253-40BD-A76F-77442186C229}"/>
    <cellStyle name="20% - Ênfase3 2 2 2 4 3" xfId="12288" xr:uid="{25448343-4C6A-4449-AD01-0095DCBB373F}"/>
    <cellStyle name="20% - Ênfase3 2 2 2 4 3 2" xfId="34349" xr:uid="{C719E624-E534-40B1-808A-C9F559510B0C}"/>
    <cellStyle name="20% - Ênfase3 2 2 2 4 3 3" xfId="23366" xr:uid="{48242754-E079-4245-80DF-C7596A2ACB99}"/>
    <cellStyle name="20% - Ênfase3 2 2 2 4 4" xfId="14744" xr:uid="{1D8602E8-5C83-466B-8D2B-C2011B0859EA}"/>
    <cellStyle name="20% - Ênfase3 2 2 2 4 4 2" xfId="36526" xr:uid="{FEA5589A-68AE-4AF2-B74B-7A0F057F756E}"/>
    <cellStyle name="20% - Ênfase3 2 2 2 4 4 3" xfId="25543" xr:uid="{64ACE0A2-45C1-4B86-B0C7-E7D2646FD3D9}"/>
    <cellStyle name="20% - Ênfase3 2 2 2 4 5" xfId="27493" xr:uid="{5275DC90-13CF-46F6-B9DD-A0988BE48458}"/>
    <cellStyle name="20% - Ênfase3 2 2 2 4 5 2" xfId="38476" xr:uid="{1F6E1DF2-C2DC-4691-9DBC-257954E41F53}"/>
    <cellStyle name="20% - Ênfase3 2 2 2 4 6" xfId="29441" xr:uid="{0081A3E8-D110-412D-8E96-2E3EDA19E976}"/>
    <cellStyle name="20% - Ênfase3 2 2 2 4 7" xfId="40424" xr:uid="{AA625255-33EE-49F7-AA32-B0BCC80A0372}"/>
    <cellStyle name="20% - Ênfase3 2 2 2 4 8" xfId="42371" xr:uid="{9280A6C1-F67A-4B26-A860-9BAD85AA47CA}"/>
    <cellStyle name="20% - Ênfase3 2 2 2 4 9" xfId="44331" xr:uid="{8F62F235-271C-49C9-AD79-F2619E4D9DA3}"/>
    <cellStyle name="20% - Ênfase3 2 2 2 5" xfId="7876" xr:uid="{248F1F8F-C334-4C38-8C16-CDA83DC983A4}"/>
    <cellStyle name="20% - Ênfase3 2 2 2 5 2" xfId="11151" xr:uid="{C5194475-D02F-4692-AEB0-ACAE9F7E7AE1}"/>
    <cellStyle name="20% - Ênfase3 2 2 2 5 2 2" xfId="33214" xr:uid="{839207B2-BD16-48C4-BB2E-9CEF6FB8CECB}"/>
    <cellStyle name="20% - Ênfase3 2 2 2 5 2 3" xfId="22231" xr:uid="{877F4109-DC79-4C3B-B89E-5A35FC591B37}"/>
    <cellStyle name="20% - Ênfase3 2 2 2 5 3" xfId="30363" xr:uid="{A28982E6-B5E4-4BE2-A23A-E410A8C14B79}"/>
    <cellStyle name="20% - Ênfase3 2 2 2 5 4" xfId="19380" xr:uid="{935E2F7C-9721-4902-B7A8-FEBD3B3920F2}"/>
    <cellStyle name="20% - Ênfase3 2 2 2 6" xfId="10169" xr:uid="{6B4C7FF6-26D4-4E2C-9955-0BF43461DAD3}"/>
    <cellStyle name="20% - Ênfase3 2 2 2 6 2" xfId="32296" xr:uid="{50055698-8D1A-4974-B2A3-3A6121C15E74}"/>
    <cellStyle name="20% - Ênfase3 2 2 2 6 3" xfId="21313" xr:uid="{0BE3A2A6-A2F7-414F-A772-9A48679A2EB6}"/>
    <cellStyle name="20% - Ênfase3 2 2 2 7" xfId="13636" xr:uid="{2DA1F829-CDF8-4476-BB96-F313927A3D6C}"/>
    <cellStyle name="20% - Ênfase3 2 2 2 7 2" xfId="35500" xr:uid="{6385B4D5-48BE-4D33-8DD0-89E2775D9E4B}"/>
    <cellStyle name="20% - Ênfase3 2 2 2 7 3" xfId="24517" xr:uid="{2D77A93D-98FA-427C-96ED-FCA1D7529051}"/>
    <cellStyle name="20% - Ênfase3 2 2 2 8" xfId="26467" xr:uid="{53A3B648-3FD4-43B3-8093-78DBD529CB81}"/>
    <cellStyle name="20% - Ênfase3 2 2 2 8 2" xfId="37450" xr:uid="{866F3191-33EF-49A7-8F4B-13AD5338EB4B}"/>
    <cellStyle name="20% - Ênfase3 2 2 2 9" xfId="28415" xr:uid="{B5E9FCEA-39DF-42DF-9575-4B4F859A926C}"/>
    <cellStyle name="20% - Ênfase3 2 2 3" xfId="5006" xr:uid="{2A1B0AC2-5D67-48B7-8C04-19F1FD28DCF7}"/>
    <cellStyle name="20% - Ênfase3 2 2 3 10" xfId="43308" xr:uid="{31462319-A417-40D2-B623-E1AF3663ED05}"/>
    <cellStyle name="20% - Ênfase3 2 2 3 11" xfId="17434" xr:uid="{01C9EE35-6CEF-4321-81E0-47BCDEA7373C}"/>
    <cellStyle name="20% - Ênfase3 2 2 3 2" xfId="7029" xr:uid="{B1AF0C25-DBE7-4ED5-A6FA-18FED2CE572F}"/>
    <cellStyle name="20% - Ênfase3 2 2 3 2 10" xfId="18571" xr:uid="{65976731-4616-4041-BEDA-92BEC87F45B7}"/>
    <cellStyle name="20% - Ênfase3 2 2 3 2 2" xfId="9016" xr:uid="{B3F29AC3-8AE6-441C-9016-B80850BC4AF2}"/>
    <cellStyle name="20% - Ênfase3 2 2 3 2 2 2" xfId="31503" xr:uid="{37D67FEC-43CE-4837-9386-8B20A9FC4822}"/>
    <cellStyle name="20% - Ênfase3 2 2 3 2 2 3" xfId="20520" xr:uid="{1CD5CCF4-05B9-4D52-8BCC-C815625DFB83}"/>
    <cellStyle name="20% - Ênfase3 2 2 3 2 3" xfId="12411" xr:uid="{8A070744-ED7E-4950-9C94-DFEF35A49375}"/>
    <cellStyle name="20% - Ênfase3 2 2 3 2 3 2" xfId="34472" xr:uid="{FF530598-4CF0-4B45-8BA7-28B9C6BBC4B8}"/>
    <cellStyle name="20% - Ênfase3 2 2 3 2 3 3" xfId="23489" xr:uid="{132B6A52-9F8D-4692-9196-7F7A47C5CCA9}"/>
    <cellStyle name="20% - Ênfase3 2 2 3 2 4" xfId="14857" xr:uid="{734E02C5-ED75-4935-866A-1433A1854F5A}"/>
    <cellStyle name="20% - Ênfase3 2 2 3 2 4 2" xfId="36639" xr:uid="{56E40BC5-FEE8-47B1-9C9C-5BD0C07BA5F1}"/>
    <cellStyle name="20% - Ênfase3 2 2 3 2 4 3" xfId="25656" xr:uid="{745E8583-9E10-405D-AF71-9C0B749140B0}"/>
    <cellStyle name="20% - Ênfase3 2 2 3 2 5" xfId="27606" xr:uid="{C858FEBE-1B4D-4F48-BF0C-23A18C2BBC30}"/>
    <cellStyle name="20% - Ênfase3 2 2 3 2 5 2" xfId="38589" xr:uid="{6DD5B1F4-82CA-4632-903E-54BA6E7CC985}"/>
    <cellStyle name="20% - Ênfase3 2 2 3 2 6" xfId="29554" xr:uid="{88BC1686-F7AD-4C5E-A484-16D3EF1440F3}"/>
    <cellStyle name="20% - Ênfase3 2 2 3 2 7" xfId="40537" xr:uid="{86D2582A-9844-48E9-9EC0-7731486B411C}"/>
    <cellStyle name="20% - Ênfase3 2 2 3 2 8" xfId="42484" xr:uid="{92A8A4B5-79EF-4B2B-8610-68D409342171}"/>
    <cellStyle name="20% - Ênfase3 2 2 3 2 9" xfId="44444" xr:uid="{A22EC41B-9F98-4DDB-81F2-EC2398FFC9E4}"/>
    <cellStyle name="20% - Ênfase3 2 2 3 3" xfId="7879" xr:uid="{DB2A5655-B4BA-4160-81DB-273BDF910055}"/>
    <cellStyle name="20% - Ênfase3 2 2 3 3 2" xfId="11274" xr:uid="{96805552-CB90-45A9-A45A-98689186AF99}"/>
    <cellStyle name="20% - Ênfase3 2 2 3 3 2 2" xfId="33337" xr:uid="{70824711-454E-456C-972A-19E2F5798A6B}"/>
    <cellStyle name="20% - Ênfase3 2 2 3 3 2 3" xfId="22354" xr:uid="{1D0C4B37-D501-459A-9C83-1BDE48E182B1}"/>
    <cellStyle name="20% - Ênfase3 2 2 3 3 3" xfId="30366" xr:uid="{6F531C5A-F5AE-4871-BC95-6A230A7F1289}"/>
    <cellStyle name="20% - Ênfase3 2 2 3 3 4" xfId="19383" xr:uid="{A9E03897-F6D1-40CB-A16D-FC2E71AEB816}"/>
    <cellStyle name="20% - Ênfase3 2 2 3 4" xfId="10282" xr:uid="{7A56DA0F-560F-439E-B2AF-9AB4CC1785EC}"/>
    <cellStyle name="20% - Ênfase3 2 2 3 4 2" xfId="32409" xr:uid="{8E7C8593-98DE-48D8-B318-FAF163832C69}"/>
    <cellStyle name="20% - Ênfase3 2 2 3 4 3" xfId="21426" xr:uid="{F8ACC8AC-F2BB-47EB-BDAE-AA7D2A3906A4}"/>
    <cellStyle name="20% - Ênfase3 2 2 3 5" xfId="13639" xr:uid="{7FB6479E-8076-4B75-8241-C9BE6CACBFB2}"/>
    <cellStyle name="20% - Ênfase3 2 2 3 5 2" xfId="35503" xr:uid="{5858DB5B-72ED-49E2-8950-D1AFE58A8DF2}"/>
    <cellStyle name="20% - Ênfase3 2 2 3 5 3" xfId="24520" xr:uid="{A2300AE9-CC23-4BEF-AF57-F7681A5B85E9}"/>
    <cellStyle name="20% - Ênfase3 2 2 3 6" xfId="26470" xr:uid="{10956E21-F98E-4EF0-A5CF-0C7E1912744D}"/>
    <cellStyle name="20% - Ênfase3 2 2 3 6 2" xfId="37453" xr:uid="{6D35ACD9-CC49-4714-93BE-064C8B09F27D}"/>
    <cellStyle name="20% - Ênfase3 2 2 3 7" xfId="28418" xr:uid="{533BAF20-E146-4943-9899-D262A14FF2F6}"/>
    <cellStyle name="20% - Ênfase3 2 2 3 8" xfId="39401" xr:uid="{73BFDC3B-71FB-423B-996E-230574C4E842}"/>
    <cellStyle name="20% - Ênfase3 2 2 3 9" xfId="41348" xr:uid="{1ACDCEDE-9DBE-4E59-BCCF-A554800789A0}"/>
    <cellStyle name="20% - Ênfase3 2 2 4" xfId="5007" xr:uid="{099B132E-5943-437E-886E-7A3FDD1DF6C5}"/>
    <cellStyle name="20% - Ênfase3 2 2 4 10" xfId="43309" xr:uid="{A2D84A9E-1B5C-4AE7-A9EC-25A2A59E62E3}"/>
    <cellStyle name="20% - Ênfase3 2 2 4 11" xfId="17435" xr:uid="{9ECEF971-87EB-422C-A64B-2E6028A9CBE7}"/>
    <cellStyle name="20% - Ênfase3 2 2 4 2" xfId="7311" xr:uid="{29BF87DC-2903-45BA-A555-34A44A8DEA0E}"/>
    <cellStyle name="20% - Ênfase3 2 2 4 2 10" xfId="18853" xr:uid="{7168603A-6EBE-4AFD-B09A-B776AFF34140}"/>
    <cellStyle name="20% - Ênfase3 2 2 4 2 2" xfId="9298" xr:uid="{9B3C2CE2-DC34-4B22-86C7-333400DC6389}"/>
    <cellStyle name="20% - Ênfase3 2 2 4 2 2 2" xfId="31785" xr:uid="{ADB52EE0-4F73-4395-9D08-7CC5538DBC2D}"/>
    <cellStyle name="20% - Ênfase3 2 2 4 2 2 3" xfId="20802" xr:uid="{2C104082-B9B5-46DA-92E4-8E8577442EF5}"/>
    <cellStyle name="20% - Ênfase3 2 2 4 2 3" xfId="12697" xr:uid="{A30BD023-AB17-4642-B6ED-187C532C6C4B}"/>
    <cellStyle name="20% - Ênfase3 2 2 4 2 3 2" xfId="34758" xr:uid="{FBEA72C3-1D7C-4445-BDD5-9D18B269DD43}"/>
    <cellStyle name="20% - Ênfase3 2 2 4 2 3 3" xfId="23775" xr:uid="{E87B9F9F-C1DB-40C1-B09E-C969DCCD6E6D}"/>
    <cellStyle name="20% - Ênfase3 2 2 4 2 4" xfId="15139" xr:uid="{91EFF3F4-140F-4B33-82E3-B4B59CA7183B}"/>
    <cellStyle name="20% - Ênfase3 2 2 4 2 4 2" xfId="36921" xr:uid="{415BADA8-07EB-473E-B033-C4503ED5D953}"/>
    <cellStyle name="20% - Ênfase3 2 2 4 2 4 3" xfId="25938" xr:uid="{BBB2EA23-DBEF-4345-8FD8-CB0A5B544D88}"/>
    <cellStyle name="20% - Ênfase3 2 2 4 2 5" xfId="27888" xr:uid="{A05EB17E-2A9B-4CAA-89A1-07D86CA65F95}"/>
    <cellStyle name="20% - Ênfase3 2 2 4 2 5 2" xfId="38871" xr:uid="{1732E3E2-41F6-4627-A774-F138DCE6957A}"/>
    <cellStyle name="20% - Ênfase3 2 2 4 2 6" xfId="29836" xr:uid="{828CD5E5-1AA1-4F64-8D84-A7F569835DC1}"/>
    <cellStyle name="20% - Ênfase3 2 2 4 2 7" xfId="40819" xr:uid="{175E4AF6-AFC8-4CDB-9243-1C1B5F00DED4}"/>
    <cellStyle name="20% - Ênfase3 2 2 4 2 8" xfId="42766" xr:uid="{663D9DFD-1C25-42C5-BEAF-85CADEB272D7}"/>
    <cellStyle name="20% - Ênfase3 2 2 4 2 9" xfId="44726" xr:uid="{ED7636E1-7A07-446E-BE92-565C39ADF2A1}"/>
    <cellStyle name="20% - Ênfase3 2 2 4 3" xfId="7880" xr:uid="{11109D35-69A0-4F18-8663-F54FA3DA7B41}"/>
    <cellStyle name="20% - Ênfase3 2 2 4 3 2" xfId="11560" xr:uid="{F8A410F1-DE51-4EB8-8468-4C8BCD463A1E}"/>
    <cellStyle name="20% - Ênfase3 2 2 4 3 2 2" xfId="33623" xr:uid="{1AF8A686-B423-45B4-8AEA-D0B08A8005B1}"/>
    <cellStyle name="20% - Ênfase3 2 2 4 3 2 3" xfId="22640" xr:uid="{42DDD398-6C86-46C7-8703-9C72BA76D65A}"/>
    <cellStyle name="20% - Ênfase3 2 2 4 3 3" xfId="30367" xr:uid="{D187BBD5-5755-4379-96B9-6F24B9F79B1A}"/>
    <cellStyle name="20% - Ênfase3 2 2 4 3 4" xfId="19384" xr:uid="{66691CAF-1083-4CDB-8397-84B0CD9EE128}"/>
    <cellStyle name="20% - Ênfase3 2 2 4 4" xfId="10564" xr:uid="{79C72029-C1F8-4464-AF36-28E862BEC7A7}"/>
    <cellStyle name="20% - Ênfase3 2 2 4 4 2" xfId="32691" xr:uid="{C7CE0F25-A988-454F-AF6A-EBAFB4F14DBE}"/>
    <cellStyle name="20% - Ênfase3 2 2 4 4 3" xfId="21708" xr:uid="{6FB2080C-4CD0-4BC7-89EF-60699D7CC6B0}"/>
    <cellStyle name="20% - Ênfase3 2 2 4 5" xfId="13640" xr:uid="{1052699E-8E6A-47A9-9167-53714DF63558}"/>
    <cellStyle name="20% - Ênfase3 2 2 4 5 2" xfId="35504" xr:uid="{2F06ACDE-230A-4400-90E0-261C192D49F7}"/>
    <cellStyle name="20% - Ênfase3 2 2 4 5 3" xfId="24521" xr:uid="{CD1D3EC2-E538-4CAE-9B9A-75D3846A0EA0}"/>
    <cellStyle name="20% - Ênfase3 2 2 4 6" xfId="26471" xr:uid="{D69EBE67-7743-44A8-946B-442EA348D45C}"/>
    <cellStyle name="20% - Ênfase3 2 2 4 6 2" xfId="37454" xr:uid="{80AD1D4D-179A-4184-8D90-846C208F6668}"/>
    <cellStyle name="20% - Ênfase3 2 2 4 7" xfId="28419" xr:uid="{D7A82BB1-D585-4179-9ED9-AE0E61317758}"/>
    <cellStyle name="20% - Ênfase3 2 2 4 8" xfId="39402" xr:uid="{73BB4AD2-9E41-40ED-A3CA-5875E6294198}"/>
    <cellStyle name="20% - Ênfase3 2 2 4 9" xfId="41349" xr:uid="{2C50A453-0B60-4FAB-AD02-08EC077B8041}"/>
    <cellStyle name="20% - Ênfase3 2 2 5" xfId="5008" xr:uid="{0B556A1C-853F-4E97-A7AD-F9AA19FBFDCB}"/>
    <cellStyle name="20% - Ênfase3 2 2 5 10" xfId="43310" xr:uid="{C27DA405-41F2-4121-8A94-D28FBDB08A17}"/>
    <cellStyle name="20% - Ênfase3 2 2 5 11" xfId="17436" xr:uid="{30FA0163-EA77-43AF-86BB-86A2344F064B}"/>
    <cellStyle name="20% - Ênfase3 2 2 5 2" xfId="7593" xr:uid="{620D6BEC-7EB2-4989-9017-D2893F6039EB}"/>
    <cellStyle name="20% - Ênfase3 2 2 5 2 10" xfId="19135" xr:uid="{D1D1151D-7925-4A18-9C85-6800D7FAA9CF}"/>
    <cellStyle name="20% - Ênfase3 2 2 5 2 2" xfId="9580" xr:uid="{5EB8431E-BF79-4A83-AA35-E76E686617AD}"/>
    <cellStyle name="20% - Ênfase3 2 2 5 2 2 2" xfId="32067" xr:uid="{04213080-C4D7-4215-8C28-C8495D7813A1}"/>
    <cellStyle name="20% - Ênfase3 2 2 5 2 2 3" xfId="21084" xr:uid="{8334F9C0-2B32-49E1-8FD2-80042B28A782}"/>
    <cellStyle name="20% - Ênfase3 2 2 5 2 3" xfId="12979" xr:uid="{A55BDD86-D3BC-49FC-96D2-0FB285B516D5}"/>
    <cellStyle name="20% - Ênfase3 2 2 5 2 3 2" xfId="35040" xr:uid="{E8BE91BE-3CC7-47ED-B82A-B7DCB2DCFA67}"/>
    <cellStyle name="20% - Ênfase3 2 2 5 2 3 3" xfId="24057" xr:uid="{7EFFCB5E-14B8-4544-BC57-30E3D3E51F06}"/>
    <cellStyle name="20% - Ênfase3 2 2 5 2 4" xfId="15421" xr:uid="{92EE03B0-EA76-498D-BB3E-40FEAAD2BD60}"/>
    <cellStyle name="20% - Ênfase3 2 2 5 2 4 2" xfId="37203" xr:uid="{7655CEFB-0EC7-4458-AD4B-C31E49D9520F}"/>
    <cellStyle name="20% - Ênfase3 2 2 5 2 4 3" xfId="26220" xr:uid="{2C3A292A-BEC5-4142-977C-6863816DBC0C}"/>
    <cellStyle name="20% - Ênfase3 2 2 5 2 5" xfId="28170" xr:uid="{B31508E9-9921-462E-A570-4287EE821EFD}"/>
    <cellStyle name="20% - Ênfase3 2 2 5 2 5 2" xfId="39153" xr:uid="{8DC0A0AB-40F9-4699-BF79-7B4CC49AA9A8}"/>
    <cellStyle name="20% - Ênfase3 2 2 5 2 6" xfId="30118" xr:uid="{08BDE7D8-988A-4FD5-A5A0-497993AC3894}"/>
    <cellStyle name="20% - Ênfase3 2 2 5 2 7" xfId="41101" xr:uid="{996C3482-1CA1-4401-95E5-B559F2206DDF}"/>
    <cellStyle name="20% - Ênfase3 2 2 5 2 8" xfId="43048" xr:uid="{067FDB88-898A-4974-8239-695965867B64}"/>
    <cellStyle name="20% - Ênfase3 2 2 5 2 9" xfId="45008" xr:uid="{8ABE7689-39FD-4D37-AA7B-DA4FD587BEF2}"/>
    <cellStyle name="20% - Ênfase3 2 2 5 3" xfId="7881" xr:uid="{29A9879D-A079-4D88-961B-0DC3A1F5F2E9}"/>
    <cellStyle name="20% - Ênfase3 2 2 5 3 2" xfId="11842" xr:uid="{65C632F5-493D-43AE-8463-D7F991B0F480}"/>
    <cellStyle name="20% - Ênfase3 2 2 5 3 2 2" xfId="33905" xr:uid="{8BBF6B2A-2497-4A65-BD0A-1AB5A8605D48}"/>
    <cellStyle name="20% - Ênfase3 2 2 5 3 2 3" xfId="22922" xr:uid="{4F08B76B-5A53-449B-92DD-BE3BAE7558A7}"/>
    <cellStyle name="20% - Ênfase3 2 2 5 3 3" xfId="30368" xr:uid="{5AA62EAA-41DC-4CC9-9578-9A53356F1C9F}"/>
    <cellStyle name="20% - Ênfase3 2 2 5 3 4" xfId="19385" xr:uid="{932CF7C3-578B-46BB-8DAF-4C2774A749BD}"/>
    <cellStyle name="20% - Ênfase3 2 2 5 4" xfId="10846" xr:uid="{01F59190-DD89-4784-B878-2067B7BBA836}"/>
    <cellStyle name="20% - Ênfase3 2 2 5 4 2" xfId="32973" xr:uid="{FBC35215-5345-42FD-B054-20566F811C31}"/>
    <cellStyle name="20% - Ênfase3 2 2 5 4 3" xfId="21990" xr:uid="{D0A74881-5D95-463D-82DF-A8EDB4B8B9B3}"/>
    <cellStyle name="20% - Ênfase3 2 2 5 5" xfId="13641" xr:uid="{DD7D92DE-D554-4605-B103-62291C23EC13}"/>
    <cellStyle name="20% - Ênfase3 2 2 5 5 2" xfId="35505" xr:uid="{08CC6E11-7AAD-4D85-A1C4-FEF83BB72DBC}"/>
    <cellStyle name="20% - Ênfase3 2 2 5 5 3" xfId="24522" xr:uid="{0488181F-6CDD-4536-A2D1-5DDAA357C652}"/>
    <cellStyle name="20% - Ênfase3 2 2 5 6" xfId="26472" xr:uid="{42B31EED-A901-4206-845C-24C270BB762F}"/>
    <cellStyle name="20% - Ênfase3 2 2 5 6 2" xfId="37455" xr:uid="{3E582FAC-493B-4E7E-B67D-E675AF1DC594}"/>
    <cellStyle name="20% - Ênfase3 2 2 5 7" xfId="28420" xr:uid="{0FAA10E6-1109-4F31-A79A-F54F36EC64D1}"/>
    <cellStyle name="20% - Ênfase3 2 2 5 8" xfId="39403" xr:uid="{B1884968-5F82-4FF3-8650-E497645A4CEB}"/>
    <cellStyle name="20% - Ênfase3 2 2 5 9" xfId="41350" xr:uid="{FD3E6E8D-3C1E-43DA-8751-5CAF5425D041}"/>
    <cellStyle name="20% - Ênfase3 2 2 6" xfId="6744" xr:uid="{93F46053-DDBD-4D7B-8E33-8FCB4AF237CB}"/>
    <cellStyle name="20% - Ênfase3 2 2 6 10" xfId="18289" xr:uid="{35D11E25-DD49-4D73-9751-DDAAAE43C656}"/>
    <cellStyle name="20% - Ênfase3 2 2 6 2" xfId="8734" xr:uid="{4DB6430A-DB26-4788-8B47-BBF192818249}"/>
    <cellStyle name="20% - Ênfase3 2 2 6 2 2" xfId="13178" xr:uid="{153DDEFF-BCDC-46C5-B9F0-8EFF5719E635}"/>
    <cellStyle name="20% - Ênfase3 2 2 6 2 2 2" xfId="35187" xr:uid="{5205566D-5D73-430B-BEE1-676A565AF22B}"/>
    <cellStyle name="20% - Ênfase3 2 2 6 2 2 3" xfId="24204" xr:uid="{2BBDC6E0-D23F-487F-83D0-8686B1812DF6}"/>
    <cellStyle name="20% - Ênfase3 2 2 6 2 3" xfId="31221" xr:uid="{E556A8A1-0FC6-41E3-99E6-CEAEFB7E9BAC}"/>
    <cellStyle name="20% - Ênfase3 2 2 6 2 4" xfId="20238" xr:uid="{21EDB01C-4145-41D4-9DA7-875FA7D0CC2B}"/>
    <cellStyle name="20% - Ênfase3 2 2 6 3" xfId="11991" xr:uid="{7A2B71B2-D4A9-4A18-AA37-C92EE4B4DBC7}"/>
    <cellStyle name="20% - Ênfase3 2 2 6 3 2" xfId="34052" xr:uid="{3713C1D1-D4D2-44E4-97DF-0DB942362374}"/>
    <cellStyle name="20% - Ênfase3 2 2 6 3 3" xfId="23069" xr:uid="{01A492BE-CCB1-42CD-BA29-3EF9B1D16D14}"/>
    <cellStyle name="20% - Ênfase3 2 2 6 4" xfId="14575" xr:uid="{18D17461-5DB6-42FB-B046-E55057F293B9}"/>
    <cellStyle name="20% - Ênfase3 2 2 6 4 2" xfId="36357" xr:uid="{195ADF6A-9339-444E-A44D-113E88D69339}"/>
    <cellStyle name="20% - Ênfase3 2 2 6 4 3" xfId="25374" xr:uid="{AAFAA6B0-BBF7-4CFB-B7EF-B83F204CF91D}"/>
    <cellStyle name="20% - Ênfase3 2 2 6 5" xfId="27324" xr:uid="{E4EF0E4D-51B5-445B-9DE3-2D030E19EB21}"/>
    <cellStyle name="20% - Ênfase3 2 2 6 5 2" xfId="38307" xr:uid="{FB921A7D-6C29-4EDF-B545-041FF4250E9D}"/>
    <cellStyle name="20% - Ênfase3 2 2 6 6" xfId="29272" xr:uid="{0FFC380C-B44C-4AD3-9E72-AED3055F38F0}"/>
    <cellStyle name="20% - Ênfase3 2 2 6 7" xfId="40255" xr:uid="{9BCAC839-F945-4D20-84E6-1B21B06442D6}"/>
    <cellStyle name="20% - Ênfase3 2 2 6 8" xfId="42202" xr:uid="{70C94A14-749D-450A-9AA4-688CA43971F9}"/>
    <cellStyle name="20% - Ênfase3 2 2 6 9" xfId="44162" xr:uid="{4D989982-2997-4EE3-83B2-528B274BB239}"/>
    <cellStyle name="20% - Ênfase3 2 2 7" xfId="7875" xr:uid="{88D78DFB-1526-4596-88F8-B07966DCE77E}"/>
    <cellStyle name="20% - Ênfase3 2 2 7 2" xfId="12115" xr:uid="{0D4EE5AB-25FF-4394-B29C-8DB9591A7FAA}"/>
    <cellStyle name="20% - Ênfase3 2 2 7 2 2" xfId="34176" xr:uid="{42AFB492-478E-4617-A77F-6CAFB9D6AE4F}"/>
    <cellStyle name="20% - Ênfase3 2 2 7 2 3" xfId="23193" xr:uid="{A178B167-C948-456B-91B2-9D274F4BD124}"/>
    <cellStyle name="20% - Ênfase3 2 2 7 3" xfId="30362" xr:uid="{6DDFC8C0-E3F9-430F-9C79-4EE549275271}"/>
    <cellStyle name="20% - Ênfase3 2 2 7 4" xfId="19379" xr:uid="{07489CD4-6D1B-48ED-9288-F3FD31F9BE8F}"/>
    <cellStyle name="20% - Ênfase3 2 2 8" xfId="10976" xr:uid="{C79A0132-C583-4060-B7EB-94619DBD2410}"/>
    <cellStyle name="20% - Ênfase3 2 2 8 2" xfId="33041" xr:uid="{DAC2CE1E-90AE-490B-BE2D-D32E7239A168}"/>
    <cellStyle name="20% - Ênfase3 2 2 8 3" xfId="22058" xr:uid="{AA1BE07B-6557-40FC-A247-1DEFC8B5F158}"/>
    <cellStyle name="20% - Ênfase3 2 2 9" xfId="9919" xr:uid="{4FAD08F3-49E9-4E88-883C-FBCF0318A7C1}"/>
    <cellStyle name="20% - Ênfase3 2 2 9 2" xfId="32127" xr:uid="{81750ED3-673E-44F5-B891-A0A5A7FE3129}"/>
    <cellStyle name="20% - Ênfase3 2 2 9 3" xfId="21144" xr:uid="{B17E30B5-0399-4934-936E-C105F861BC4A}"/>
    <cellStyle name="20% - Ênfase3 2 3" xfId="5009" xr:uid="{806D1A03-A017-45B4-953F-4B82A5294E42}"/>
    <cellStyle name="20% - Ênfase3 2 3 10" xfId="26473" xr:uid="{76E21BA3-69F0-4552-8137-32BA7165E30B}"/>
    <cellStyle name="20% - Ênfase3 2 3 10 2" xfId="37456" xr:uid="{6482DA04-2A1C-4D11-A46A-E024CBFF1179}"/>
    <cellStyle name="20% - Ênfase3 2 3 11" xfId="28421" xr:uid="{3228F780-7C49-4B9E-BC90-F00A4BFE857E}"/>
    <cellStyle name="20% - Ênfase3 2 3 12" xfId="39404" xr:uid="{4A4046AD-F365-4ADB-839F-23F8589EC18D}"/>
    <cellStyle name="20% - Ênfase3 2 3 13" xfId="41351" xr:uid="{707C125F-5022-49B2-9DA6-32BE1E676548}"/>
    <cellStyle name="20% - Ênfase3 2 3 14" xfId="43311" xr:uid="{A7F64CBD-7651-44B4-91DC-2AF854BF1654}"/>
    <cellStyle name="20% - Ênfase3 2 3 15" xfId="17437" xr:uid="{081C8AB6-53A3-4715-9515-27622023132B}"/>
    <cellStyle name="20% - Ênfase3 2 3 2" xfId="5010" xr:uid="{1FC6E9EE-C3DA-4EB1-90E9-B8029A94A50E}"/>
    <cellStyle name="20% - Ênfase3 2 3 2 10" xfId="39405" xr:uid="{F315BF09-10CF-43CC-8EE4-433BBBDBBE56}"/>
    <cellStyle name="20% - Ênfase3 2 3 2 11" xfId="41352" xr:uid="{0DF991CC-327B-45A6-AB5A-EBC3B29C977C}"/>
    <cellStyle name="20% - Ênfase3 2 3 2 12" xfId="43312" xr:uid="{5C36918A-2A09-4C1D-9C1C-3C6614D56AD6}"/>
    <cellStyle name="20% - Ênfase3 2 3 2 13" xfId="17438" xr:uid="{5082F717-90A3-4803-8C93-F22B529CDF98}"/>
    <cellStyle name="20% - Ênfase3 2 3 2 2" xfId="5011" xr:uid="{4C6875D0-4315-4819-98A1-7E2BFB9D32C0}"/>
    <cellStyle name="20% - Ênfase3 2 3 2 2 10" xfId="43313" xr:uid="{4FB9BA73-01A3-4C17-AC49-558E974D3E9D}"/>
    <cellStyle name="20% - Ênfase3 2 3 2 2 11" xfId="17439" xr:uid="{219DDEB7-22C8-4A8A-93C2-C14773EEC7B2}"/>
    <cellStyle name="20% - Ênfase3 2 3 2 2 2" xfId="7254" xr:uid="{1F8A574D-DAE3-4F5D-B676-12E7F168B46D}"/>
    <cellStyle name="20% - Ênfase3 2 3 2 2 2 10" xfId="18796" xr:uid="{4B5536E6-7551-4927-A9A0-A012EBD50EDA}"/>
    <cellStyle name="20% - Ênfase3 2 3 2 2 2 2" xfId="9241" xr:uid="{D240FF8C-B6F8-4214-BFA6-D998530384D5}"/>
    <cellStyle name="20% - Ênfase3 2 3 2 2 2 2 2" xfId="31728" xr:uid="{FECB0C04-7C30-4F65-8D00-4C64CCC3E255}"/>
    <cellStyle name="20% - Ênfase3 2 3 2 2 2 2 3" xfId="20745" xr:uid="{93353280-90DE-4700-9123-A7DE3E50A0CE}"/>
    <cellStyle name="20% - Ênfase3 2 3 2 2 2 3" xfId="12640" xr:uid="{06F605BD-AE7F-4936-998D-E5D36A127650}"/>
    <cellStyle name="20% - Ênfase3 2 3 2 2 2 3 2" xfId="34701" xr:uid="{E5B5676B-DDB7-4F92-857E-190074A87504}"/>
    <cellStyle name="20% - Ênfase3 2 3 2 2 2 3 3" xfId="23718" xr:uid="{23B8FB4B-37C8-41F2-853D-F800A8F34F78}"/>
    <cellStyle name="20% - Ênfase3 2 3 2 2 2 4" xfId="15082" xr:uid="{1C34C294-8E36-488C-8F82-A5DA429A492E}"/>
    <cellStyle name="20% - Ênfase3 2 3 2 2 2 4 2" xfId="36864" xr:uid="{DB7CD099-40C1-4FB3-987E-9E2FD80367C9}"/>
    <cellStyle name="20% - Ênfase3 2 3 2 2 2 4 3" xfId="25881" xr:uid="{C0D07C3B-B20C-4432-88C8-C58E22A2E660}"/>
    <cellStyle name="20% - Ênfase3 2 3 2 2 2 5" xfId="27831" xr:uid="{A854BDEB-8C2B-411E-ACC8-B0219569A583}"/>
    <cellStyle name="20% - Ênfase3 2 3 2 2 2 5 2" xfId="38814" xr:uid="{E832C1EA-D8F2-434E-98CA-8D758F5EF323}"/>
    <cellStyle name="20% - Ênfase3 2 3 2 2 2 6" xfId="29779" xr:uid="{EEDE3BA4-55F7-44FF-8EDA-1C4AE977EDD9}"/>
    <cellStyle name="20% - Ênfase3 2 3 2 2 2 7" xfId="40762" xr:uid="{75B3695C-3C14-4148-BB51-0EAB0B6E3928}"/>
    <cellStyle name="20% - Ênfase3 2 3 2 2 2 8" xfId="42709" xr:uid="{071B74FD-01EA-4C60-BE96-3C79704D85B0}"/>
    <cellStyle name="20% - Ênfase3 2 3 2 2 2 9" xfId="44669" xr:uid="{EE723B96-7C64-4FD6-865C-434F7C97D1E7}"/>
    <cellStyle name="20% - Ênfase3 2 3 2 2 3" xfId="7884" xr:uid="{3440C35C-336F-4C85-9210-87832A728957}"/>
    <cellStyle name="20% - Ênfase3 2 3 2 2 3 2" xfId="11503" xr:uid="{B482C7DB-D48B-4B89-B4D1-9BD880C43481}"/>
    <cellStyle name="20% - Ênfase3 2 3 2 2 3 2 2" xfId="33566" xr:uid="{AC05F4AB-D25E-4EE8-A095-962599B41EE3}"/>
    <cellStyle name="20% - Ênfase3 2 3 2 2 3 2 3" xfId="22583" xr:uid="{F070AC82-7EA9-4514-A7D6-56E96F4CB63D}"/>
    <cellStyle name="20% - Ênfase3 2 3 2 2 3 3" xfId="30371" xr:uid="{A1A994A7-0CBE-4B40-A9D9-5F6CC0E728E1}"/>
    <cellStyle name="20% - Ênfase3 2 3 2 2 3 4" xfId="19388" xr:uid="{0400B462-1370-4391-92A2-4A96D4A327DC}"/>
    <cellStyle name="20% - Ênfase3 2 3 2 2 4" xfId="10507" xr:uid="{BF599604-3CBA-4A04-B4D7-C3BC03D84118}"/>
    <cellStyle name="20% - Ênfase3 2 3 2 2 4 2" xfId="32634" xr:uid="{1ACD62CB-AC2C-4367-8DE2-C5E0992D4085}"/>
    <cellStyle name="20% - Ênfase3 2 3 2 2 4 3" xfId="21651" xr:uid="{B87DA878-A170-44E5-ADA8-D28C227CB173}"/>
    <cellStyle name="20% - Ênfase3 2 3 2 2 5" xfId="13644" xr:uid="{9F802AD9-4E23-4015-8E12-F76848551F82}"/>
    <cellStyle name="20% - Ênfase3 2 3 2 2 5 2" xfId="35508" xr:uid="{9BFF98B7-A721-4A81-8D73-BB181EA80D8F}"/>
    <cellStyle name="20% - Ênfase3 2 3 2 2 5 3" xfId="24525" xr:uid="{F13D8218-E2CC-4243-8FF3-0B6EE6240E76}"/>
    <cellStyle name="20% - Ênfase3 2 3 2 2 6" xfId="26475" xr:uid="{235F8661-FEDB-419E-BF6D-425465323D94}"/>
    <cellStyle name="20% - Ênfase3 2 3 2 2 6 2" xfId="37458" xr:uid="{2D8E7DF3-8907-40D9-A570-91E06586CEE6}"/>
    <cellStyle name="20% - Ênfase3 2 3 2 2 7" xfId="28423" xr:uid="{A04796F7-C209-4E13-BD93-EF54DE483D76}"/>
    <cellStyle name="20% - Ênfase3 2 3 2 2 8" xfId="39406" xr:uid="{B75A77AC-B80E-4FB6-95FE-AAAA3159C1E8}"/>
    <cellStyle name="20% - Ênfase3 2 3 2 2 9" xfId="41353" xr:uid="{83DF7407-E6BD-4BD6-8B10-E5603BF89958}"/>
    <cellStyle name="20% - Ênfase3 2 3 2 3" xfId="5012" xr:uid="{1104B67B-4D36-4245-8CB6-1F5A890E5227}"/>
    <cellStyle name="20% - Ênfase3 2 3 2 3 10" xfId="43314" xr:uid="{A44AE6C2-705C-4B86-A86E-E72E822DDB40}"/>
    <cellStyle name="20% - Ênfase3 2 3 2 3 11" xfId="17440" xr:uid="{0B5A22D9-5F4A-423F-A9C7-8ECD42CBD9AD}"/>
    <cellStyle name="20% - Ênfase3 2 3 2 3 2" xfId="7536" xr:uid="{5F677DEE-F34F-4CAA-822C-7891BFD8B9D4}"/>
    <cellStyle name="20% - Ênfase3 2 3 2 3 2 10" xfId="19078" xr:uid="{A65EF087-F305-438A-892B-4277B44313E5}"/>
    <cellStyle name="20% - Ênfase3 2 3 2 3 2 2" xfId="9523" xr:uid="{FC753BDF-F9FA-4AB3-9F1D-6127E9553630}"/>
    <cellStyle name="20% - Ênfase3 2 3 2 3 2 2 2" xfId="32010" xr:uid="{7C02AC79-3E81-4303-B5FE-F7D5B1666093}"/>
    <cellStyle name="20% - Ênfase3 2 3 2 3 2 2 3" xfId="21027" xr:uid="{763F3885-C1C7-4FB6-A387-776DF2DA14FA}"/>
    <cellStyle name="20% - Ênfase3 2 3 2 3 2 3" xfId="12922" xr:uid="{8C80E22F-6A48-499A-B4CA-D3657E492383}"/>
    <cellStyle name="20% - Ênfase3 2 3 2 3 2 3 2" xfId="34983" xr:uid="{BF674C26-957B-45BB-B75C-B2D69F458FD2}"/>
    <cellStyle name="20% - Ênfase3 2 3 2 3 2 3 3" xfId="24000" xr:uid="{6834AB26-D0DC-4316-BD3B-3A3949F8D429}"/>
    <cellStyle name="20% - Ênfase3 2 3 2 3 2 4" xfId="15364" xr:uid="{61D4E327-5FF1-47ED-8AF3-07D994AB33F9}"/>
    <cellStyle name="20% - Ênfase3 2 3 2 3 2 4 2" xfId="37146" xr:uid="{D0072D14-B8AA-4423-ABE5-EE1C1D2AD88E}"/>
    <cellStyle name="20% - Ênfase3 2 3 2 3 2 4 3" xfId="26163" xr:uid="{9A3ADC6A-6EAC-4B3A-8581-6404C8A2A1A5}"/>
    <cellStyle name="20% - Ênfase3 2 3 2 3 2 5" xfId="28113" xr:uid="{A296C308-F11B-4D7A-BD27-E4A844A64B20}"/>
    <cellStyle name="20% - Ênfase3 2 3 2 3 2 5 2" xfId="39096" xr:uid="{33EC54F0-59D3-4C3B-82E7-9E52E355EB51}"/>
    <cellStyle name="20% - Ênfase3 2 3 2 3 2 6" xfId="30061" xr:uid="{957F43CE-412F-4991-A4D1-056FB738D95F}"/>
    <cellStyle name="20% - Ênfase3 2 3 2 3 2 7" xfId="41044" xr:uid="{CBB5DEC9-5AFA-4B17-AC55-65E757D405E9}"/>
    <cellStyle name="20% - Ênfase3 2 3 2 3 2 8" xfId="42991" xr:uid="{85A17EEB-BB56-4145-B7E1-0C354CC030F5}"/>
    <cellStyle name="20% - Ênfase3 2 3 2 3 2 9" xfId="44951" xr:uid="{B872FA5A-A71C-45E0-AB84-C275896871CE}"/>
    <cellStyle name="20% - Ênfase3 2 3 2 3 3" xfId="7885" xr:uid="{BDC58038-AEBA-49D9-99AC-BB9861855F3F}"/>
    <cellStyle name="20% - Ênfase3 2 3 2 3 3 2" xfId="11785" xr:uid="{855177C4-1362-4B00-9F97-E1EB3CD1D641}"/>
    <cellStyle name="20% - Ênfase3 2 3 2 3 3 2 2" xfId="33848" xr:uid="{EA0CC21D-9779-48D6-B2C3-E8BC7DFCB099}"/>
    <cellStyle name="20% - Ênfase3 2 3 2 3 3 2 3" xfId="22865" xr:uid="{2A7844D7-3BF0-4AFD-B996-7A29B2335941}"/>
    <cellStyle name="20% - Ênfase3 2 3 2 3 3 3" xfId="30372" xr:uid="{F9E836DF-D904-4D42-AD8D-76B0DB9D85D9}"/>
    <cellStyle name="20% - Ênfase3 2 3 2 3 3 4" xfId="19389" xr:uid="{CD5160AE-06A5-4624-A350-791386706889}"/>
    <cellStyle name="20% - Ênfase3 2 3 2 3 4" xfId="10789" xr:uid="{5939652D-90A2-4AB6-AC8A-F2446CEC97D3}"/>
    <cellStyle name="20% - Ênfase3 2 3 2 3 4 2" xfId="32916" xr:uid="{98EC235E-5DB1-469B-AC4D-62C3CEDB2E04}"/>
    <cellStyle name="20% - Ênfase3 2 3 2 3 4 3" xfId="21933" xr:uid="{807A9A3B-8350-425E-AD6C-456D44C64EA3}"/>
    <cellStyle name="20% - Ênfase3 2 3 2 3 5" xfId="13645" xr:uid="{CDB98D00-6A6C-44D9-B4A5-BAF6354F0A78}"/>
    <cellStyle name="20% - Ênfase3 2 3 2 3 5 2" xfId="35509" xr:uid="{1FE8CFD6-D198-499B-BFCE-7C75EB9C7D96}"/>
    <cellStyle name="20% - Ênfase3 2 3 2 3 5 3" xfId="24526" xr:uid="{3F9615F0-C432-4DC1-8593-932BE10133BF}"/>
    <cellStyle name="20% - Ênfase3 2 3 2 3 6" xfId="26476" xr:uid="{8486E774-444F-4F5A-953E-21FC9997A707}"/>
    <cellStyle name="20% - Ênfase3 2 3 2 3 6 2" xfId="37459" xr:uid="{D552BA92-0B8D-4C14-A1F1-4D8B4385D1AF}"/>
    <cellStyle name="20% - Ênfase3 2 3 2 3 7" xfId="28424" xr:uid="{C4D2B67F-6585-4616-B834-494955B64C2D}"/>
    <cellStyle name="20% - Ênfase3 2 3 2 3 8" xfId="39407" xr:uid="{BDCD94CD-BE0C-4007-87CD-787B03CE1577}"/>
    <cellStyle name="20% - Ênfase3 2 3 2 3 9" xfId="41354" xr:uid="{474776E7-CACB-40BA-948C-1DA8EFD43A96}"/>
    <cellStyle name="20% - Ênfase3 2 3 2 4" xfId="6970" xr:uid="{E6A51DE8-CF23-4745-BF06-98E39B89DA3E}"/>
    <cellStyle name="20% - Ênfase3 2 3 2 4 10" xfId="18514" xr:uid="{ABCB00C6-800E-4B09-A613-0F5A5BB75F86}"/>
    <cellStyle name="20% - Ênfase3 2 3 2 4 2" xfId="8959" xr:uid="{4E610C92-56A8-4F9F-8488-72ACAC64131D}"/>
    <cellStyle name="20% - Ênfase3 2 3 2 4 2 2" xfId="31446" xr:uid="{B9A3727A-D230-4C5B-8ED3-F2E781F3D27C}"/>
    <cellStyle name="20% - Ênfase3 2 3 2 4 2 3" xfId="20463" xr:uid="{52AA10B3-C3D1-49A9-B1B1-1689BF4161BB}"/>
    <cellStyle name="20% - Ênfase3 2 3 2 4 3" xfId="12344" xr:uid="{A2BF7ED9-802D-4929-922C-09678B68E96A}"/>
    <cellStyle name="20% - Ênfase3 2 3 2 4 3 2" xfId="34405" xr:uid="{A86518A5-46ED-48E4-8C9E-712C2142427A}"/>
    <cellStyle name="20% - Ênfase3 2 3 2 4 3 3" xfId="23422" xr:uid="{93944E00-5B52-4D02-A170-FE26927994AE}"/>
    <cellStyle name="20% - Ênfase3 2 3 2 4 4" xfId="14800" xr:uid="{3CFCAA04-2206-4F13-AD2F-4CF9B7673BA7}"/>
    <cellStyle name="20% - Ênfase3 2 3 2 4 4 2" xfId="36582" xr:uid="{E490CF88-25EA-416C-BEDF-905AAA13B1CC}"/>
    <cellStyle name="20% - Ênfase3 2 3 2 4 4 3" xfId="25599" xr:uid="{94DF7D04-439A-415A-B639-968E83187B1C}"/>
    <cellStyle name="20% - Ênfase3 2 3 2 4 5" xfId="27549" xr:uid="{880C9D61-BCD4-47B8-957D-DC8DE5BE292D}"/>
    <cellStyle name="20% - Ênfase3 2 3 2 4 5 2" xfId="38532" xr:uid="{0F1DA632-4F39-4FD2-8359-DED22F2A4D8F}"/>
    <cellStyle name="20% - Ênfase3 2 3 2 4 6" xfId="29497" xr:uid="{D918E7C4-B654-4C2A-870A-DBDA53BFAFC3}"/>
    <cellStyle name="20% - Ênfase3 2 3 2 4 7" xfId="40480" xr:uid="{C0897B47-D2D7-4CE5-A26F-44053BAFA4A3}"/>
    <cellStyle name="20% - Ênfase3 2 3 2 4 8" xfId="42427" xr:uid="{6F63C9B4-7EB6-4898-A22A-B39E6695AD65}"/>
    <cellStyle name="20% - Ênfase3 2 3 2 4 9" xfId="44387" xr:uid="{B55873B3-DDED-4FC3-9C23-B279134BBCAF}"/>
    <cellStyle name="20% - Ênfase3 2 3 2 5" xfId="7883" xr:uid="{2E4B005F-8512-44D4-B092-6583BA34FD02}"/>
    <cellStyle name="20% - Ênfase3 2 3 2 5 2" xfId="11207" xr:uid="{316641E5-3C03-4FA8-AD12-53706D004499}"/>
    <cellStyle name="20% - Ênfase3 2 3 2 5 2 2" xfId="33270" xr:uid="{0069FEE7-9057-475F-B25B-9C34FBEA8771}"/>
    <cellStyle name="20% - Ênfase3 2 3 2 5 2 3" xfId="22287" xr:uid="{989A64A0-09A3-49D8-95F9-0F4D8AAD97A6}"/>
    <cellStyle name="20% - Ênfase3 2 3 2 5 3" xfId="30370" xr:uid="{A1A02201-1CA3-4A36-8751-399ECA3BE472}"/>
    <cellStyle name="20% - Ênfase3 2 3 2 5 4" xfId="19387" xr:uid="{09E22A9E-2FFB-4346-AA3E-B99ADD89004A}"/>
    <cellStyle name="20% - Ênfase3 2 3 2 6" xfId="10225" xr:uid="{DEC9CC63-2C7D-40C5-81E4-6CFDA7D28FA1}"/>
    <cellStyle name="20% - Ênfase3 2 3 2 6 2" xfId="32352" xr:uid="{34514228-5618-4354-A9DF-25E7A031C613}"/>
    <cellStyle name="20% - Ênfase3 2 3 2 6 3" xfId="21369" xr:uid="{781C1BF9-3B6C-419D-B147-217ECFA028E7}"/>
    <cellStyle name="20% - Ênfase3 2 3 2 7" xfId="13643" xr:uid="{BC811F44-E010-43AC-A1CD-007539781A16}"/>
    <cellStyle name="20% - Ênfase3 2 3 2 7 2" xfId="35507" xr:uid="{5029B305-A773-45EF-8D35-07449FC4008E}"/>
    <cellStyle name="20% - Ênfase3 2 3 2 7 3" xfId="24524" xr:uid="{811C4291-C291-4B92-B701-D6314F206DEB}"/>
    <cellStyle name="20% - Ênfase3 2 3 2 8" xfId="26474" xr:uid="{432FE59B-700E-4C2B-8AA0-75FEE363101A}"/>
    <cellStyle name="20% - Ênfase3 2 3 2 8 2" xfId="37457" xr:uid="{DB7957E0-60D1-4859-8778-40EFD725FB4B}"/>
    <cellStyle name="20% - Ênfase3 2 3 2 9" xfId="28422" xr:uid="{70EFB87D-1773-4321-AEA4-6914D47C971B}"/>
    <cellStyle name="20% - Ênfase3 2 3 3" xfId="5013" xr:uid="{D29E452B-EF28-4CFC-BF61-49550C7C390B}"/>
    <cellStyle name="20% - Ênfase3 2 3 3 10" xfId="43315" xr:uid="{DEC26F37-AA2D-478F-8271-BBE39BAABEB6}"/>
    <cellStyle name="20% - Ênfase3 2 3 3 11" xfId="17441" xr:uid="{3848E8AF-1CB1-4DDD-A6E3-C40228E9584D}"/>
    <cellStyle name="20% - Ênfase3 2 3 3 2" xfId="7085" xr:uid="{E2EC32D6-E196-41A0-B4F3-FECFEDEC1D13}"/>
    <cellStyle name="20% - Ênfase3 2 3 3 2 10" xfId="18627" xr:uid="{019F700D-4321-42F2-89B0-F85417835923}"/>
    <cellStyle name="20% - Ênfase3 2 3 3 2 2" xfId="9072" xr:uid="{C161C4EF-EF76-4C4B-B692-F46B98AAC9F5}"/>
    <cellStyle name="20% - Ênfase3 2 3 3 2 2 2" xfId="31559" xr:uid="{2A3639C0-8451-443B-9127-ECD507C586D6}"/>
    <cellStyle name="20% - Ênfase3 2 3 3 2 2 3" xfId="20576" xr:uid="{3BC41A35-4D42-40B1-AF2A-F59F507EAB06}"/>
    <cellStyle name="20% - Ênfase3 2 3 3 2 3" xfId="12467" xr:uid="{4444921C-E0AD-4D37-911B-CDBC2B97FC7B}"/>
    <cellStyle name="20% - Ênfase3 2 3 3 2 3 2" xfId="34528" xr:uid="{A3BF1406-30AF-4F59-A5AF-20A843D02DCA}"/>
    <cellStyle name="20% - Ênfase3 2 3 3 2 3 3" xfId="23545" xr:uid="{8B75AC63-D206-44AD-8B8C-09115B4AA53A}"/>
    <cellStyle name="20% - Ênfase3 2 3 3 2 4" xfId="14913" xr:uid="{FA820670-A87C-4EA4-B520-2778754EE361}"/>
    <cellStyle name="20% - Ênfase3 2 3 3 2 4 2" xfId="36695" xr:uid="{F8AE3C81-ED72-4CAC-AD5F-0E5E7961E04A}"/>
    <cellStyle name="20% - Ênfase3 2 3 3 2 4 3" xfId="25712" xr:uid="{9579AE6C-C0B7-4AF9-966A-550BF2F17F13}"/>
    <cellStyle name="20% - Ênfase3 2 3 3 2 5" xfId="27662" xr:uid="{B7647F82-977A-46F2-A581-39862DAFE217}"/>
    <cellStyle name="20% - Ênfase3 2 3 3 2 5 2" xfId="38645" xr:uid="{20C67057-CD95-408F-B204-9AEC63E8B8DF}"/>
    <cellStyle name="20% - Ênfase3 2 3 3 2 6" xfId="29610" xr:uid="{5603707C-2276-4D1E-AC9E-24163403E4C1}"/>
    <cellStyle name="20% - Ênfase3 2 3 3 2 7" xfId="40593" xr:uid="{9D3AF99E-6C0B-4149-9DCE-281E00307304}"/>
    <cellStyle name="20% - Ênfase3 2 3 3 2 8" xfId="42540" xr:uid="{EA0067D0-A2C3-47A8-9CB8-279E0B58052C}"/>
    <cellStyle name="20% - Ênfase3 2 3 3 2 9" xfId="44500" xr:uid="{26636A50-99CA-4721-A9E6-D7A38E1D299B}"/>
    <cellStyle name="20% - Ênfase3 2 3 3 3" xfId="7886" xr:uid="{719ED8DE-0307-49DD-803F-E5C2EA248FA4}"/>
    <cellStyle name="20% - Ênfase3 2 3 3 3 2" xfId="11330" xr:uid="{383BCD8A-6F27-494D-831B-709012C69425}"/>
    <cellStyle name="20% - Ênfase3 2 3 3 3 2 2" xfId="33393" xr:uid="{372AE992-1D5E-494A-9409-0061F0B14F01}"/>
    <cellStyle name="20% - Ênfase3 2 3 3 3 2 3" xfId="22410" xr:uid="{CC21096A-1204-4DD3-B1D9-BB0B401C6BC1}"/>
    <cellStyle name="20% - Ênfase3 2 3 3 3 3" xfId="30373" xr:uid="{5694C24B-4F4B-452D-80F9-5B48F67BCCF2}"/>
    <cellStyle name="20% - Ênfase3 2 3 3 3 4" xfId="19390" xr:uid="{62BF1F15-2AE8-4703-A10C-F87A4A716E3C}"/>
    <cellStyle name="20% - Ênfase3 2 3 3 4" xfId="10338" xr:uid="{429E622F-8948-4EED-9103-AF95537DEF98}"/>
    <cellStyle name="20% - Ênfase3 2 3 3 4 2" xfId="32465" xr:uid="{10531A58-2E87-40B9-BFEF-7E3971CA4349}"/>
    <cellStyle name="20% - Ênfase3 2 3 3 4 3" xfId="21482" xr:uid="{3330AEF2-85AB-4F79-9AF0-EC4633BED883}"/>
    <cellStyle name="20% - Ênfase3 2 3 3 5" xfId="13646" xr:uid="{19E16E67-FCD9-4DA8-9171-858F5FF414F1}"/>
    <cellStyle name="20% - Ênfase3 2 3 3 5 2" xfId="35510" xr:uid="{E458DDF8-BD60-414E-B4AB-F2C476ACA75D}"/>
    <cellStyle name="20% - Ênfase3 2 3 3 5 3" xfId="24527" xr:uid="{A1B1FF08-8D3A-4303-9609-F10ADED29947}"/>
    <cellStyle name="20% - Ênfase3 2 3 3 6" xfId="26477" xr:uid="{34356E41-446B-4BE6-A75B-00A51D1D4ECB}"/>
    <cellStyle name="20% - Ênfase3 2 3 3 6 2" xfId="37460" xr:uid="{43699A75-2AE9-40D7-9762-789E3043DEB9}"/>
    <cellStyle name="20% - Ênfase3 2 3 3 7" xfId="28425" xr:uid="{57A9B477-3E83-4785-A9BD-BA62EB9C9935}"/>
    <cellStyle name="20% - Ênfase3 2 3 3 8" xfId="39408" xr:uid="{C51B8250-B4A7-4145-A487-6622BA943FA2}"/>
    <cellStyle name="20% - Ênfase3 2 3 3 9" xfId="41355" xr:uid="{E0D686FF-D3BA-4ADE-B8E3-719485B37E83}"/>
    <cellStyle name="20% - Ênfase3 2 3 4" xfId="5014" xr:uid="{03FD4BD3-2B85-4DC5-94E9-732728AA5B10}"/>
    <cellStyle name="20% - Ênfase3 2 3 4 10" xfId="43316" xr:uid="{42D32AF4-E790-4604-B73B-5BAEEDB8091C}"/>
    <cellStyle name="20% - Ênfase3 2 3 4 11" xfId="17442" xr:uid="{222BD0A5-1619-459D-A71C-82363A1481F7}"/>
    <cellStyle name="20% - Ênfase3 2 3 4 2" xfId="7367" xr:uid="{B3FD1A9F-F2E0-4A08-AFFA-18329F16405D}"/>
    <cellStyle name="20% - Ênfase3 2 3 4 2 10" xfId="18909" xr:uid="{142D93E7-69D1-47AA-9F79-3D8D5BA79F7C}"/>
    <cellStyle name="20% - Ênfase3 2 3 4 2 2" xfId="9354" xr:uid="{67B22A9B-7C6C-45D5-88BF-0D40A77F5BB4}"/>
    <cellStyle name="20% - Ênfase3 2 3 4 2 2 2" xfId="31841" xr:uid="{2262A660-F9A6-48FD-9D0D-FA61E324FB12}"/>
    <cellStyle name="20% - Ênfase3 2 3 4 2 2 3" xfId="20858" xr:uid="{23BC5C92-A865-4A39-A5E0-8651F22D335F}"/>
    <cellStyle name="20% - Ênfase3 2 3 4 2 3" xfId="12753" xr:uid="{D909A44B-26B0-4446-80F0-953CFDF5B03A}"/>
    <cellStyle name="20% - Ênfase3 2 3 4 2 3 2" xfId="34814" xr:uid="{BEE4A671-80DB-46E1-95C9-5CB1DA6311CE}"/>
    <cellStyle name="20% - Ênfase3 2 3 4 2 3 3" xfId="23831" xr:uid="{74ECBC39-BD9D-425D-BAF2-460710C252B9}"/>
    <cellStyle name="20% - Ênfase3 2 3 4 2 4" xfId="15195" xr:uid="{1478BA74-A47F-4C3B-8D2C-FBD92528C3EC}"/>
    <cellStyle name="20% - Ênfase3 2 3 4 2 4 2" xfId="36977" xr:uid="{25E70FE8-4F27-4FD2-AC75-5F910E720732}"/>
    <cellStyle name="20% - Ênfase3 2 3 4 2 4 3" xfId="25994" xr:uid="{9EFBC070-EB0E-48CB-BF11-9A2CCB14DE71}"/>
    <cellStyle name="20% - Ênfase3 2 3 4 2 5" xfId="27944" xr:uid="{E3DA5986-6626-46D8-AB72-8CD63191A6EB}"/>
    <cellStyle name="20% - Ênfase3 2 3 4 2 5 2" xfId="38927" xr:uid="{30579DD3-325F-4F4A-98D2-07873B6477AF}"/>
    <cellStyle name="20% - Ênfase3 2 3 4 2 6" xfId="29892" xr:uid="{9FE3BA4C-0901-4775-A5DC-EAC6383BB610}"/>
    <cellStyle name="20% - Ênfase3 2 3 4 2 7" xfId="40875" xr:uid="{14E804FA-A7E4-4490-A7F3-5328070BD283}"/>
    <cellStyle name="20% - Ênfase3 2 3 4 2 8" xfId="42822" xr:uid="{4EE9CFF3-E626-40F7-9486-9032FF632523}"/>
    <cellStyle name="20% - Ênfase3 2 3 4 2 9" xfId="44782" xr:uid="{13D64F35-F5F1-4D38-A950-6DC90ED578D0}"/>
    <cellStyle name="20% - Ênfase3 2 3 4 3" xfId="7887" xr:uid="{AA83ADFB-0CAD-4470-9A47-5C7170F0B492}"/>
    <cellStyle name="20% - Ênfase3 2 3 4 3 2" xfId="11616" xr:uid="{526A2BB6-697A-4FC8-AC5C-209EE41682C1}"/>
    <cellStyle name="20% - Ênfase3 2 3 4 3 2 2" xfId="33679" xr:uid="{719839C8-F270-4DF3-974C-31EDA7EF9EA4}"/>
    <cellStyle name="20% - Ênfase3 2 3 4 3 2 3" xfId="22696" xr:uid="{7BE576D0-A50A-4F3E-AAFC-8E37E7C46EA5}"/>
    <cellStyle name="20% - Ênfase3 2 3 4 3 3" xfId="30374" xr:uid="{B26E9116-2A78-495E-834D-6A7E92A28868}"/>
    <cellStyle name="20% - Ênfase3 2 3 4 3 4" xfId="19391" xr:uid="{E05BBC7D-C0A7-4106-8F49-39CEE9E6802A}"/>
    <cellStyle name="20% - Ênfase3 2 3 4 4" xfId="10620" xr:uid="{09B8CF39-2D18-456E-BB1D-3BE069A5B3D3}"/>
    <cellStyle name="20% - Ênfase3 2 3 4 4 2" xfId="32747" xr:uid="{89C722CB-BD8B-4E2B-94B5-60AEED69D662}"/>
    <cellStyle name="20% - Ênfase3 2 3 4 4 3" xfId="21764" xr:uid="{414BA284-D9A9-4AFC-8E9B-4A457D7DCF2C}"/>
    <cellStyle name="20% - Ênfase3 2 3 4 5" xfId="13647" xr:uid="{B48BF5FC-8BF9-4650-BD1C-1C33765A975A}"/>
    <cellStyle name="20% - Ênfase3 2 3 4 5 2" xfId="35511" xr:uid="{D4243999-332F-4484-A266-52738DE593E9}"/>
    <cellStyle name="20% - Ênfase3 2 3 4 5 3" xfId="24528" xr:uid="{CF6D8F9F-9865-4D38-99C6-FB7CEFA34FE3}"/>
    <cellStyle name="20% - Ênfase3 2 3 4 6" xfId="26478" xr:uid="{AC8A0A74-00CA-46A5-B4A1-A88C01E4A52D}"/>
    <cellStyle name="20% - Ênfase3 2 3 4 6 2" xfId="37461" xr:uid="{7F4B5143-0200-4DAE-B5AF-2BC3F8DAD9BE}"/>
    <cellStyle name="20% - Ênfase3 2 3 4 7" xfId="28426" xr:uid="{D738A325-6A45-4CE3-A04A-380A999CDA92}"/>
    <cellStyle name="20% - Ênfase3 2 3 4 8" xfId="39409" xr:uid="{DEFA5030-BC1A-4311-B8D2-3EE88D5F0D8E}"/>
    <cellStyle name="20% - Ênfase3 2 3 4 9" xfId="41356" xr:uid="{0A53DD22-95DD-4A3E-922C-70854F490079}"/>
    <cellStyle name="20% - Ênfase3 2 3 5" xfId="6800" xr:uid="{10703BEF-32DC-46EB-BC0D-D84B8ABC3D06}"/>
    <cellStyle name="20% - Ênfase3 2 3 5 10" xfId="18345" xr:uid="{BC6FF7AA-3112-408B-A53F-88147ADECA78}"/>
    <cellStyle name="20% - Ênfase3 2 3 5 2" xfId="8790" xr:uid="{19F3608A-6BA4-4413-AEE3-948EBD31CC80}"/>
    <cellStyle name="20% - Ênfase3 2 3 5 2 2" xfId="13234" xr:uid="{DD3C3874-DF13-4D88-954D-FC72A39035D2}"/>
    <cellStyle name="20% - Ênfase3 2 3 5 2 2 2" xfId="35243" xr:uid="{B48FB72A-6AD0-4863-BF43-A62273DF443C}"/>
    <cellStyle name="20% - Ênfase3 2 3 5 2 2 3" xfId="24260" xr:uid="{69B8481A-3BAB-48D3-85BE-87FB305140DD}"/>
    <cellStyle name="20% - Ênfase3 2 3 5 2 3" xfId="31277" xr:uid="{AD2F46D1-9E08-4C7C-9AD6-454EEBC97E02}"/>
    <cellStyle name="20% - Ênfase3 2 3 5 2 4" xfId="20294" xr:uid="{4832FA79-0554-4ECD-8950-90EFE85F5E91}"/>
    <cellStyle name="20% - Ênfase3 2 3 5 3" xfId="12047" xr:uid="{A0610ED3-72F7-47FD-8179-B67F2ED317E3}"/>
    <cellStyle name="20% - Ênfase3 2 3 5 3 2" xfId="34108" xr:uid="{9C7FDB01-554B-416B-9984-0756CC7602C7}"/>
    <cellStyle name="20% - Ênfase3 2 3 5 3 3" xfId="23125" xr:uid="{F3E15E91-144B-405F-AEFB-DD3B8AA268C8}"/>
    <cellStyle name="20% - Ênfase3 2 3 5 4" xfId="14631" xr:uid="{195E0568-0DDE-40FD-8212-B0D684848821}"/>
    <cellStyle name="20% - Ênfase3 2 3 5 4 2" xfId="36413" xr:uid="{DD8BE302-3DB3-4EE8-A533-3836E09D7EE6}"/>
    <cellStyle name="20% - Ênfase3 2 3 5 4 3" xfId="25430" xr:uid="{E136B063-FBA1-482E-9A5F-FA23E793565B}"/>
    <cellStyle name="20% - Ênfase3 2 3 5 5" xfId="27380" xr:uid="{7E890608-BD46-479B-963F-3DB4CAD306E0}"/>
    <cellStyle name="20% - Ênfase3 2 3 5 5 2" xfId="38363" xr:uid="{0EAFFBB0-33F9-4DD9-B96B-127966A11451}"/>
    <cellStyle name="20% - Ênfase3 2 3 5 6" xfId="29328" xr:uid="{AFFABBCC-8721-4D9E-9A82-22F9013D2BF2}"/>
    <cellStyle name="20% - Ênfase3 2 3 5 7" xfId="40311" xr:uid="{A6E37642-DC30-4C26-BF15-5E2AEA477B26}"/>
    <cellStyle name="20% - Ênfase3 2 3 5 8" xfId="42258" xr:uid="{187D9C09-671C-4D15-90A5-FD00B49B194F}"/>
    <cellStyle name="20% - Ênfase3 2 3 5 9" xfId="44218" xr:uid="{C73DEBC3-4D8A-4011-8ECF-82D01B34CA84}"/>
    <cellStyle name="20% - Ênfase3 2 3 6" xfId="7882" xr:uid="{A9396C30-DCF2-451C-B268-3FFF2EF42A63}"/>
    <cellStyle name="20% - Ênfase3 2 3 6 2" xfId="12171" xr:uid="{B12D260E-7CA4-4381-8AB0-863EF530BFF2}"/>
    <cellStyle name="20% - Ênfase3 2 3 6 2 2" xfId="34232" xr:uid="{2BAA02AA-44BF-46DB-84D7-56287EB90261}"/>
    <cellStyle name="20% - Ênfase3 2 3 6 2 3" xfId="23249" xr:uid="{FAB37442-6E6A-4B46-A340-A33100F0CEFC}"/>
    <cellStyle name="20% - Ênfase3 2 3 6 3" xfId="30369" xr:uid="{2AADFA34-C521-4DAC-8C2C-DC6644C3CB5A}"/>
    <cellStyle name="20% - Ênfase3 2 3 6 4" xfId="19386" xr:uid="{C6651E3E-4EDD-4114-ADEE-DD3323565EA5}"/>
    <cellStyle name="20% - Ênfase3 2 3 7" xfId="11033" xr:uid="{71A77758-CFB8-4D02-A84D-5F49D01C2161}"/>
    <cellStyle name="20% - Ênfase3 2 3 7 2" xfId="33097" xr:uid="{39378FC5-8652-48F1-AABF-DE31CEAC0BFF}"/>
    <cellStyle name="20% - Ênfase3 2 3 7 3" xfId="22114" xr:uid="{E245A6A6-4258-4CEA-8619-D61AE2278E92}"/>
    <cellStyle name="20% - Ênfase3 2 3 8" xfId="9996" xr:uid="{D3551997-0742-4A78-8A3A-D694C8AEFF27}"/>
    <cellStyle name="20% - Ênfase3 2 3 8 2" xfId="32183" xr:uid="{41C3A474-0119-4319-84DA-90E79A0552CA}"/>
    <cellStyle name="20% - Ênfase3 2 3 8 3" xfId="21200" xr:uid="{A4A6338D-CD24-4154-AB7D-1A5EC1EE69EB}"/>
    <cellStyle name="20% - Ênfase3 2 3 9" xfId="13642" xr:uid="{D30067ED-B94D-41DB-BDFE-992278CDEC0D}"/>
    <cellStyle name="20% - Ênfase3 2 3 9 2" xfId="35506" xr:uid="{1F585C1F-AE06-4BDD-B805-3B5CDACB4DEF}"/>
    <cellStyle name="20% - Ênfase3 2 3 9 3" xfId="24523" xr:uid="{BFD4DB43-2140-42B6-B802-BDD668507AB3}"/>
    <cellStyle name="20% - Ênfase3 2 4" xfId="5015" xr:uid="{1BD407E5-C203-417C-A12C-D463AE435F07}"/>
    <cellStyle name="20% - Ênfase3 2 5" xfId="5016" xr:uid="{A33A6A4E-7866-4A6D-9D6A-D9876FD391B0}"/>
    <cellStyle name="20% - Ênfase3 2 5 10" xfId="39410" xr:uid="{BFC6EE27-FBD8-480D-99DE-3E50533F0B59}"/>
    <cellStyle name="20% - Ênfase3 2 5 11" xfId="41357" xr:uid="{9C7B9FC0-F49E-44D0-A345-DF9A1D38A92A}"/>
    <cellStyle name="20% - Ênfase3 2 5 12" xfId="43317" xr:uid="{9D763BE3-0D94-4417-8AD8-3505BAD62E25}"/>
    <cellStyle name="20% - Ênfase3 2 5 13" xfId="17443" xr:uid="{A361734D-7891-41F8-B74C-4E698277C146}"/>
    <cellStyle name="20% - Ênfase3 2 5 2" xfId="5017" xr:uid="{1A8D0071-B2B8-4CBD-AA3B-C3725D5DB22B}"/>
    <cellStyle name="20% - Ênfase3 2 5 2 10" xfId="43318" xr:uid="{FFB46DD4-BC0C-43A0-9F4E-B0527A060AC4}"/>
    <cellStyle name="20% - Ênfase3 2 5 2 11" xfId="17444" xr:uid="{05C5EFFB-7575-441A-86E8-69E19BA09090}"/>
    <cellStyle name="20% - Ênfase3 2 5 2 2" xfId="7141" xr:uid="{B9622E94-A8B5-4DC6-A50C-2470379786D4}"/>
    <cellStyle name="20% - Ênfase3 2 5 2 2 10" xfId="18683" xr:uid="{947BFE1E-5551-48F9-AF29-C8797B518184}"/>
    <cellStyle name="20% - Ênfase3 2 5 2 2 2" xfId="9128" xr:uid="{3EBE70C8-B544-40DC-92CB-222F64AF84B7}"/>
    <cellStyle name="20% - Ênfase3 2 5 2 2 2 2" xfId="31615" xr:uid="{05C6E7A3-6FFF-47B1-A0C4-5AF193EB5A4B}"/>
    <cellStyle name="20% - Ênfase3 2 5 2 2 2 3" xfId="20632" xr:uid="{B82F5989-5061-44D9-8050-F38C49381613}"/>
    <cellStyle name="20% - Ênfase3 2 5 2 2 3" xfId="12523" xr:uid="{2A1EB0D8-E94B-4D89-9E9A-1F474AC49035}"/>
    <cellStyle name="20% - Ênfase3 2 5 2 2 3 2" xfId="34584" xr:uid="{07F3CDFB-F411-4121-990C-8B1E886CF25F}"/>
    <cellStyle name="20% - Ênfase3 2 5 2 2 3 3" xfId="23601" xr:uid="{7F0CB8CB-442B-4AF9-BBB9-37468763E2C0}"/>
    <cellStyle name="20% - Ênfase3 2 5 2 2 4" xfId="14969" xr:uid="{FAC6E7A6-D513-4944-8AC3-0195D75C7CA3}"/>
    <cellStyle name="20% - Ênfase3 2 5 2 2 4 2" xfId="36751" xr:uid="{F78B9F2B-96C2-4C99-B107-104BAE296146}"/>
    <cellStyle name="20% - Ênfase3 2 5 2 2 4 3" xfId="25768" xr:uid="{D9BD2FAC-4512-45B3-A029-D8800D0C8497}"/>
    <cellStyle name="20% - Ênfase3 2 5 2 2 5" xfId="27718" xr:uid="{D5F20A3E-210E-4F42-B7C1-4753CC95491C}"/>
    <cellStyle name="20% - Ênfase3 2 5 2 2 5 2" xfId="38701" xr:uid="{F69DD725-ECEC-446B-A542-3BC47E0FEA9C}"/>
    <cellStyle name="20% - Ênfase3 2 5 2 2 6" xfId="29666" xr:uid="{8B1DC77C-4C37-42B9-B6AF-2E5005DA2D6D}"/>
    <cellStyle name="20% - Ênfase3 2 5 2 2 7" xfId="40649" xr:uid="{6BDE6E5E-33AA-48C0-ABC2-5872BD5999F2}"/>
    <cellStyle name="20% - Ênfase3 2 5 2 2 8" xfId="42596" xr:uid="{E8832E12-5A16-4764-A8E5-6311B4F25EA8}"/>
    <cellStyle name="20% - Ênfase3 2 5 2 2 9" xfId="44556" xr:uid="{1140673E-F1AE-4465-A0F2-C0C9751A647C}"/>
    <cellStyle name="20% - Ênfase3 2 5 2 3" xfId="7889" xr:uid="{AFF109E3-9BAA-4D75-91DB-42055BE0FE7A}"/>
    <cellStyle name="20% - Ênfase3 2 5 2 3 2" xfId="11386" xr:uid="{7E61C364-054C-4D2A-95F5-02374ED64517}"/>
    <cellStyle name="20% - Ênfase3 2 5 2 3 2 2" xfId="33449" xr:uid="{DC9B26A2-8E46-434F-AD37-6EF61CD502B6}"/>
    <cellStyle name="20% - Ênfase3 2 5 2 3 2 3" xfId="22466" xr:uid="{EED3DEDB-23DF-4971-9FCE-85BF6211FF0E}"/>
    <cellStyle name="20% - Ênfase3 2 5 2 3 3" xfId="30376" xr:uid="{09FA7E4A-BE68-46AB-AEEF-7C489EE061A4}"/>
    <cellStyle name="20% - Ênfase3 2 5 2 3 4" xfId="19393" xr:uid="{AF14AFA2-5EF4-41A7-B718-E29CF18EBEDE}"/>
    <cellStyle name="20% - Ênfase3 2 5 2 4" xfId="10394" xr:uid="{72DD6995-F029-4CEB-9EF2-3490C7B25F3D}"/>
    <cellStyle name="20% - Ênfase3 2 5 2 4 2" xfId="32521" xr:uid="{AB3B3C98-3E11-48F9-BAF3-6A3BC5667883}"/>
    <cellStyle name="20% - Ênfase3 2 5 2 4 3" xfId="21538" xr:uid="{010EF21E-0604-4B01-8746-C88B70C78674}"/>
    <cellStyle name="20% - Ênfase3 2 5 2 5" xfId="13649" xr:uid="{74138DC0-6D8D-44B3-ABF8-0C53219B36F0}"/>
    <cellStyle name="20% - Ênfase3 2 5 2 5 2" xfId="35513" xr:uid="{699F5333-EE4E-499B-923D-4D781356FEC8}"/>
    <cellStyle name="20% - Ênfase3 2 5 2 5 3" xfId="24530" xr:uid="{8D1766F5-6C82-4ABD-8DDA-BB262B81F7C2}"/>
    <cellStyle name="20% - Ênfase3 2 5 2 6" xfId="26480" xr:uid="{73977CEA-8400-4D76-B9E7-50063CEFB109}"/>
    <cellStyle name="20% - Ênfase3 2 5 2 6 2" xfId="37463" xr:uid="{14646148-4DB6-48F2-AC0D-493B7AD7654E}"/>
    <cellStyle name="20% - Ênfase3 2 5 2 7" xfId="28428" xr:uid="{15F151A8-0994-4A4E-A34A-636DD25266F7}"/>
    <cellStyle name="20% - Ênfase3 2 5 2 8" xfId="39411" xr:uid="{EF78B198-A667-4B96-90AC-68549785889F}"/>
    <cellStyle name="20% - Ênfase3 2 5 2 9" xfId="41358" xr:uid="{F97A1096-9B69-4222-828B-D78DA56F062D}"/>
    <cellStyle name="20% - Ênfase3 2 5 3" xfId="5018" xr:uid="{14D81DDC-9A8F-4D30-AFFE-7D96ACF0B30F}"/>
    <cellStyle name="20% - Ênfase3 2 5 3 10" xfId="43319" xr:uid="{B4F57595-B133-4494-BAA0-A68F97EFA0E3}"/>
    <cellStyle name="20% - Ênfase3 2 5 3 11" xfId="17445" xr:uid="{49EC5A97-12D1-4FD6-9870-A9C8AFA52B3C}"/>
    <cellStyle name="20% - Ênfase3 2 5 3 2" xfId="7423" xr:uid="{B8F8D936-98E4-4BCA-9376-404B80F773DC}"/>
    <cellStyle name="20% - Ênfase3 2 5 3 2 10" xfId="18965" xr:uid="{09200F52-E9B3-4896-A0D3-3CDAA28AA72D}"/>
    <cellStyle name="20% - Ênfase3 2 5 3 2 2" xfId="9410" xr:uid="{620460FB-B537-4CD4-8D0D-E9B0BE65E6B1}"/>
    <cellStyle name="20% - Ênfase3 2 5 3 2 2 2" xfId="31897" xr:uid="{CC9D1937-DED1-4243-9127-CEFC5E793531}"/>
    <cellStyle name="20% - Ênfase3 2 5 3 2 2 3" xfId="20914" xr:uid="{FF074AD0-BB92-4CC5-8E75-5FA305182558}"/>
    <cellStyle name="20% - Ênfase3 2 5 3 2 3" xfId="12809" xr:uid="{D9BDA2A0-E0BD-46D7-BD5E-93CB0909AF66}"/>
    <cellStyle name="20% - Ênfase3 2 5 3 2 3 2" xfId="34870" xr:uid="{EF9E6B08-CC0F-462A-9D0D-868623E23DD5}"/>
    <cellStyle name="20% - Ênfase3 2 5 3 2 3 3" xfId="23887" xr:uid="{0CCAFF5F-6B72-434E-A7AE-D22B6FBCBF8E}"/>
    <cellStyle name="20% - Ênfase3 2 5 3 2 4" xfId="15251" xr:uid="{6C15EBF5-3340-4D8E-9AE4-0C8C47491D21}"/>
    <cellStyle name="20% - Ênfase3 2 5 3 2 4 2" xfId="37033" xr:uid="{EBDD80B7-8F01-45B9-8156-DC9EAC1B17E2}"/>
    <cellStyle name="20% - Ênfase3 2 5 3 2 4 3" xfId="26050" xr:uid="{B8DBCBE3-863C-4571-986F-C76B58FAD2C2}"/>
    <cellStyle name="20% - Ênfase3 2 5 3 2 5" xfId="28000" xr:uid="{D016FBD2-B109-4927-B51E-84ADFAAFAC25}"/>
    <cellStyle name="20% - Ênfase3 2 5 3 2 5 2" xfId="38983" xr:uid="{38A7B64E-372A-4E8C-A7A7-EC7182C0CDE9}"/>
    <cellStyle name="20% - Ênfase3 2 5 3 2 6" xfId="29948" xr:uid="{FA8A24DC-284F-4557-A78E-4EEA3F88A40A}"/>
    <cellStyle name="20% - Ênfase3 2 5 3 2 7" xfId="40931" xr:uid="{6750C48D-BA7E-4CFF-9AA0-84D96648B5CD}"/>
    <cellStyle name="20% - Ênfase3 2 5 3 2 8" xfId="42878" xr:uid="{40F3C4BE-6EDD-4AB5-AE02-346D52E50B9B}"/>
    <cellStyle name="20% - Ênfase3 2 5 3 2 9" xfId="44838" xr:uid="{8B9890E0-185D-4B39-BF43-E332B35A4547}"/>
    <cellStyle name="20% - Ênfase3 2 5 3 3" xfId="7890" xr:uid="{1C0FFA58-E972-41F6-BE94-769477E8C090}"/>
    <cellStyle name="20% - Ênfase3 2 5 3 3 2" xfId="11672" xr:uid="{55D22CA1-EE91-4641-A1B0-B6DDE7278258}"/>
    <cellStyle name="20% - Ênfase3 2 5 3 3 2 2" xfId="33735" xr:uid="{393244C1-4ACD-4B0D-B464-02FE9DA546EA}"/>
    <cellStyle name="20% - Ênfase3 2 5 3 3 2 3" xfId="22752" xr:uid="{82045426-7697-424B-83BA-07D0D9170E1C}"/>
    <cellStyle name="20% - Ênfase3 2 5 3 3 3" xfId="30377" xr:uid="{E74D329B-CE36-457C-80F8-F280B952C9D3}"/>
    <cellStyle name="20% - Ênfase3 2 5 3 3 4" xfId="19394" xr:uid="{BAA33BD4-C077-448D-9985-D23196A20C0E}"/>
    <cellStyle name="20% - Ênfase3 2 5 3 4" xfId="10676" xr:uid="{FBF7BEE7-14F8-4A32-93CE-DBDA1BF178BD}"/>
    <cellStyle name="20% - Ênfase3 2 5 3 4 2" xfId="32803" xr:uid="{A1B2E7E2-81E4-4452-B457-E196A77EFE1A}"/>
    <cellStyle name="20% - Ênfase3 2 5 3 4 3" xfId="21820" xr:uid="{82E220A3-74A2-4923-BC27-B91ECC6035DF}"/>
    <cellStyle name="20% - Ênfase3 2 5 3 5" xfId="13650" xr:uid="{6FEEDAF1-0515-488A-84E6-F3385B69C2FB}"/>
    <cellStyle name="20% - Ênfase3 2 5 3 5 2" xfId="35514" xr:uid="{9623E98E-A5C3-402E-A54B-8C491974A7DD}"/>
    <cellStyle name="20% - Ênfase3 2 5 3 5 3" xfId="24531" xr:uid="{2E503A1A-717E-4DEC-9C95-E4B366ADDBC2}"/>
    <cellStyle name="20% - Ênfase3 2 5 3 6" xfId="26481" xr:uid="{5A4F6AEC-30BD-4BED-BD88-9B1CCD4C3C9E}"/>
    <cellStyle name="20% - Ênfase3 2 5 3 6 2" xfId="37464" xr:uid="{21537233-BDF0-4AAF-BDF4-C14322FDF4DE}"/>
    <cellStyle name="20% - Ênfase3 2 5 3 7" xfId="28429" xr:uid="{4345DB76-CE84-42E1-A52A-52782D85966D}"/>
    <cellStyle name="20% - Ênfase3 2 5 3 8" xfId="39412" xr:uid="{79FCCE0C-D982-42F4-89DC-FBA00A32873A}"/>
    <cellStyle name="20% - Ênfase3 2 5 3 9" xfId="41359" xr:uid="{0CE6A0F4-3C1E-49A6-83F6-ED764E294677}"/>
    <cellStyle name="20% - Ênfase3 2 5 4" xfId="6856" xr:uid="{141C13E9-4867-4038-BE90-230469291E4C}"/>
    <cellStyle name="20% - Ênfase3 2 5 4 10" xfId="18401" xr:uid="{5DF7AA02-110A-4C39-A617-DBC4755F02D4}"/>
    <cellStyle name="20% - Ênfase3 2 5 4 2" xfId="8846" xr:uid="{7A371C95-73C8-4162-9F72-C15C999C57E9}"/>
    <cellStyle name="20% - Ênfase3 2 5 4 2 2" xfId="31333" xr:uid="{D7F3B909-6735-4F35-A586-DC3C5FA2E837}"/>
    <cellStyle name="20% - Ênfase3 2 5 4 2 3" xfId="20350" xr:uid="{98D2D7CE-8780-4CAF-AFCE-AA2C5B2C6610}"/>
    <cellStyle name="20% - Ênfase3 2 5 4 3" xfId="12227" xr:uid="{FF40288C-F4F2-4E50-86C7-32AF2C14AEE7}"/>
    <cellStyle name="20% - Ênfase3 2 5 4 3 2" xfId="34288" xr:uid="{58A6C979-2A97-4B2C-AE3A-C444F2916115}"/>
    <cellStyle name="20% - Ênfase3 2 5 4 3 3" xfId="23305" xr:uid="{13D2304C-C36F-47CF-B4F1-FED204C85535}"/>
    <cellStyle name="20% - Ênfase3 2 5 4 4" xfId="14687" xr:uid="{0BE25793-AA33-44DC-8E66-CC7B618E6F50}"/>
    <cellStyle name="20% - Ênfase3 2 5 4 4 2" xfId="36469" xr:uid="{5F1E807B-B9DF-4698-B247-BF6E8C19BAC2}"/>
    <cellStyle name="20% - Ênfase3 2 5 4 4 3" xfId="25486" xr:uid="{A17005F7-045F-4DE6-9D36-927E7F77F48E}"/>
    <cellStyle name="20% - Ênfase3 2 5 4 5" xfId="27436" xr:uid="{A73DC216-FD1D-4CE4-A0D2-B7B0BA788F96}"/>
    <cellStyle name="20% - Ênfase3 2 5 4 5 2" xfId="38419" xr:uid="{CA151956-91F2-4E8B-8FBF-5A652896A318}"/>
    <cellStyle name="20% - Ênfase3 2 5 4 6" xfId="29384" xr:uid="{2C7A860B-A3EA-4A07-9BE7-78AE7B796166}"/>
    <cellStyle name="20% - Ênfase3 2 5 4 7" xfId="40367" xr:uid="{BC1F6094-45FB-47F3-8D96-E3C882BAA534}"/>
    <cellStyle name="20% - Ênfase3 2 5 4 8" xfId="42314" xr:uid="{A2A47C63-9118-431D-B5FE-C6CFFBF35B70}"/>
    <cellStyle name="20% - Ênfase3 2 5 4 9" xfId="44274" xr:uid="{E24C672E-AE78-45E4-B1AC-B2723B81F87C}"/>
    <cellStyle name="20% - Ênfase3 2 5 5" xfId="7888" xr:uid="{8C379E25-5FB5-49CE-A5E2-D8D754205674}"/>
    <cellStyle name="20% - Ênfase3 2 5 5 2" xfId="11089" xr:uid="{B33DCF85-79BF-4E86-B44A-D21E9DC5FA90}"/>
    <cellStyle name="20% - Ênfase3 2 5 5 2 2" xfId="33153" xr:uid="{D2E95A01-0FA5-4B89-9C7F-93835B508674}"/>
    <cellStyle name="20% - Ênfase3 2 5 5 2 3" xfId="22170" xr:uid="{51D7F434-4B04-4142-91F3-205B37E93EFA}"/>
    <cellStyle name="20% - Ênfase3 2 5 5 3" xfId="30375" xr:uid="{48DBA5F6-7615-40DA-A9B1-F5807EB55DE4}"/>
    <cellStyle name="20% - Ênfase3 2 5 5 4" xfId="19392" xr:uid="{7BE1A637-3465-4D1B-923E-08F900FE7155}"/>
    <cellStyle name="20% - Ênfase3 2 5 6" xfId="10052" xr:uid="{0BFA2137-C301-4862-84A8-9F38B049EEC8}"/>
    <cellStyle name="20% - Ênfase3 2 5 6 2" xfId="32239" xr:uid="{055ECA95-13CF-4513-8248-C4CF71675B95}"/>
    <cellStyle name="20% - Ênfase3 2 5 6 3" xfId="21256" xr:uid="{D859AAEC-1BE2-4796-ADAB-A0F8C1B0784B}"/>
    <cellStyle name="20% - Ênfase3 2 5 7" xfId="13648" xr:uid="{2B0A276D-621D-437C-B35D-84BB428FF1E2}"/>
    <cellStyle name="20% - Ênfase3 2 5 7 2" xfId="35512" xr:uid="{A40DA768-C666-4E98-BFCB-D7007BCB3E74}"/>
    <cellStyle name="20% - Ênfase3 2 5 7 3" xfId="24529" xr:uid="{6AF72A07-71B0-4A7A-AA61-7B6438533DB2}"/>
    <cellStyle name="20% - Ênfase3 2 5 8" xfId="26479" xr:uid="{EDEE4369-0779-4BEA-B829-8BA939227075}"/>
    <cellStyle name="20% - Ênfase3 2 5 8 2" xfId="37462" xr:uid="{3124ACEE-3664-4FF0-A5DC-DA5F7602A9D2}"/>
    <cellStyle name="20% - Ênfase3 2 5 9" xfId="28427" xr:uid="{F80627A8-C464-48AF-BA8E-8046F28000C0}"/>
    <cellStyle name="20% - Ênfase3 2 6" xfId="11923" xr:uid="{8D4A108D-D153-49A0-B914-529C3226B202}"/>
    <cellStyle name="20% - Ênfase3 2 6 2" xfId="13109" xr:uid="{8546A11C-334A-48B0-B87E-B045286BD627}"/>
    <cellStyle name="20% - Ênfase3 2 6 2 2" xfId="35119" xr:uid="{70C79AE9-E0C4-4869-B46A-E694A6A305D2}"/>
    <cellStyle name="20% - Ênfase3 2 6 2 3" xfId="24136" xr:uid="{6B0201BE-54B3-4FEE-B96C-B124B71A3E22}"/>
    <cellStyle name="20% - Ênfase3 2 6 3" xfId="33984" xr:uid="{3C9F1777-46F0-4AA6-AC17-4624F82E5E43}"/>
    <cellStyle name="20% - Ênfase3 2 6 4" xfId="23001" xr:uid="{C7C037EE-C428-4A6D-AA7B-95233887066A}"/>
    <cellStyle name="20% - Ênfase3 3" xfId="5019" xr:uid="{5DF56E3A-54DD-4614-9C1D-FF915D1E4C1D}"/>
    <cellStyle name="20% - Ênfase3 3 10" xfId="10991" xr:uid="{8F6B7797-7304-49C3-BCB7-0EE22B31173E}"/>
    <cellStyle name="20% - Ênfase3 3 10 2" xfId="33055" xr:uid="{C1DE8A71-8475-4A2C-8060-BBB1E6CF695B}"/>
    <cellStyle name="20% - Ênfase3 3 10 3" xfId="22072" xr:uid="{572A535B-4FD9-4449-A1ED-62F2B252B903}"/>
    <cellStyle name="20% - Ênfase3 3 11" xfId="9954" xr:uid="{9B6206C7-922D-4F5A-BC64-E52259734473}"/>
    <cellStyle name="20% - Ênfase3 3 11 2" xfId="32141" xr:uid="{0038EA16-D79C-40FB-918D-B2CD1C439CF5}"/>
    <cellStyle name="20% - Ênfase3 3 11 3" xfId="21158" xr:uid="{21D9577E-B858-48E3-9A8B-B94DA0F96355}"/>
    <cellStyle name="20% - Ênfase3 3 12" xfId="13651" xr:uid="{933CE4F0-5BB5-436D-8678-AA0EF506F46B}"/>
    <cellStyle name="20% - Ênfase3 3 12 2" xfId="35515" xr:uid="{241898EC-BF16-4C3A-A94F-517FAA90967B}"/>
    <cellStyle name="20% - Ênfase3 3 12 3" xfId="24532" xr:uid="{EA6D3DB9-3646-4577-87F3-5EF566A86323}"/>
    <cellStyle name="20% - Ênfase3 3 13" xfId="26482" xr:uid="{11FC707F-8541-431F-BB87-10EE9EBE5D52}"/>
    <cellStyle name="20% - Ênfase3 3 13 2" xfId="37465" xr:uid="{CF8A38C3-90BB-4277-8F8C-54C7119473A7}"/>
    <cellStyle name="20% - Ênfase3 3 14" xfId="28430" xr:uid="{57081578-62F1-4DE4-B57D-F33BC8063AFE}"/>
    <cellStyle name="20% - Ênfase3 3 15" xfId="39413" xr:uid="{9D89A709-EE7D-4B7E-824D-5585544F572A}"/>
    <cellStyle name="20% - Ênfase3 3 16" xfId="41360" xr:uid="{C480334A-876D-497B-BA62-430B82E70160}"/>
    <cellStyle name="20% - Ênfase3 3 17" xfId="43320" xr:uid="{F75EABEA-9A5F-4452-AF2E-04034F99E74C}"/>
    <cellStyle name="20% - Ênfase3 3 18" xfId="17446" xr:uid="{A53C73F7-3581-43AB-95B3-4BC959471D51}"/>
    <cellStyle name="20% - Ênfase3 3 2" xfId="5020" xr:uid="{D6C4B1B2-686F-48FE-9598-259B8954D683}"/>
    <cellStyle name="20% - Ênfase3 3 2 10" xfId="26483" xr:uid="{AC6D4243-F5A1-446D-B627-B9B3409F0E4D}"/>
    <cellStyle name="20% - Ênfase3 3 2 10 2" xfId="37466" xr:uid="{B9A60CF5-303C-4A04-BF30-0B383C570FC9}"/>
    <cellStyle name="20% - Ênfase3 3 2 11" xfId="28431" xr:uid="{ACAA54C9-1E0F-4DBC-A195-BC9A2A29DA32}"/>
    <cellStyle name="20% - Ênfase3 3 2 12" xfId="39414" xr:uid="{69A50D17-CED2-4A6D-BEA6-05478A765B7E}"/>
    <cellStyle name="20% - Ênfase3 3 2 13" xfId="41361" xr:uid="{01B8CE10-6C5E-45A2-BC83-7DE93813B3DD}"/>
    <cellStyle name="20% - Ênfase3 3 2 14" xfId="43321" xr:uid="{4B2D1438-B2E1-40A5-A88D-96203E814FFD}"/>
    <cellStyle name="20% - Ênfase3 3 2 15" xfId="17447" xr:uid="{A3E2307C-B74F-4D75-9ED0-F25BCDAF6CD2}"/>
    <cellStyle name="20% - Ênfase3 3 2 2" xfId="5021" xr:uid="{FE79E868-09BC-4957-8902-736FA599489C}"/>
    <cellStyle name="20% - Ênfase3 3 2 2 10" xfId="39415" xr:uid="{A38DE657-F925-4C68-AA1C-E5E10F1DCFF1}"/>
    <cellStyle name="20% - Ênfase3 3 2 2 11" xfId="41362" xr:uid="{B46B3D7F-10A1-4CF1-9060-A1A928079F0A}"/>
    <cellStyle name="20% - Ênfase3 3 2 2 12" xfId="43322" xr:uid="{F69E5C07-7C48-4514-919B-2A45E9C99EC8}"/>
    <cellStyle name="20% - Ênfase3 3 2 2 13" xfId="17448" xr:uid="{A7A15422-AAF0-4783-892F-457F23211C40}"/>
    <cellStyle name="20% - Ênfase3 3 2 2 2" xfId="5022" xr:uid="{58124DA6-20B5-4D60-B72E-8F93D9D6F01B}"/>
    <cellStyle name="20% - Ênfase3 3 2 2 2 10" xfId="43323" xr:uid="{80C05F94-F09C-4DBB-8F50-38ED216D1CD8}"/>
    <cellStyle name="20% - Ênfase3 3 2 2 2 11" xfId="17449" xr:uid="{7BF44B8A-6386-4E91-846C-C6EF1E8576BC}"/>
    <cellStyle name="20% - Ênfase3 3 2 2 2 2" xfId="7268" xr:uid="{B0D345FA-AE1E-48CB-997A-956EA70099C9}"/>
    <cellStyle name="20% - Ênfase3 3 2 2 2 2 10" xfId="18810" xr:uid="{7FF7B3D7-D7D1-4FC5-939A-4716CFB6A051}"/>
    <cellStyle name="20% - Ênfase3 3 2 2 2 2 2" xfId="9255" xr:uid="{ECAC7B94-DDCE-4957-AEBA-8B05E1C16331}"/>
    <cellStyle name="20% - Ênfase3 3 2 2 2 2 2 2" xfId="31742" xr:uid="{66AF0B20-22DA-4384-8FEF-0225AFA0A58A}"/>
    <cellStyle name="20% - Ênfase3 3 2 2 2 2 2 3" xfId="20759" xr:uid="{55445408-2A43-4527-BA7E-E062B7E55F3F}"/>
    <cellStyle name="20% - Ênfase3 3 2 2 2 2 3" xfId="12654" xr:uid="{BF89950E-C013-481C-8286-BE6DFDA8B5B5}"/>
    <cellStyle name="20% - Ênfase3 3 2 2 2 2 3 2" xfId="34715" xr:uid="{48EEE219-1D65-467E-9DF1-0BE146831730}"/>
    <cellStyle name="20% - Ênfase3 3 2 2 2 2 3 3" xfId="23732" xr:uid="{3C61D154-D56A-456F-A5FD-8C05266CC448}"/>
    <cellStyle name="20% - Ênfase3 3 2 2 2 2 4" xfId="15096" xr:uid="{570167EA-5632-45D9-B8AC-6B1B96914CB8}"/>
    <cellStyle name="20% - Ênfase3 3 2 2 2 2 4 2" xfId="36878" xr:uid="{E1B52E67-A7A5-4847-98E6-30DFB10C07BB}"/>
    <cellStyle name="20% - Ênfase3 3 2 2 2 2 4 3" xfId="25895" xr:uid="{653A94ED-5257-4658-A2B3-DE526D7A331B}"/>
    <cellStyle name="20% - Ênfase3 3 2 2 2 2 5" xfId="27845" xr:uid="{DA9A41AB-488E-472B-ABC3-F2C7AE272D61}"/>
    <cellStyle name="20% - Ênfase3 3 2 2 2 2 5 2" xfId="38828" xr:uid="{FF6165B5-5E24-4969-9496-61E5B17142E3}"/>
    <cellStyle name="20% - Ênfase3 3 2 2 2 2 6" xfId="29793" xr:uid="{29B82417-B450-49CE-B5BA-47CE45389ABB}"/>
    <cellStyle name="20% - Ênfase3 3 2 2 2 2 7" xfId="40776" xr:uid="{FC6ACCED-D54B-47F7-B610-486C03CB9DD3}"/>
    <cellStyle name="20% - Ênfase3 3 2 2 2 2 8" xfId="42723" xr:uid="{00E9410A-ABA2-41F1-BD2E-052CD1E5E64A}"/>
    <cellStyle name="20% - Ênfase3 3 2 2 2 2 9" xfId="44683" xr:uid="{F3D9EAF1-79F9-474D-B5F4-763A4C59A263}"/>
    <cellStyle name="20% - Ênfase3 3 2 2 2 3" xfId="7894" xr:uid="{E059ECD9-9E9B-4A3F-A654-C35693DB7735}"/>
    <cellStyle name="20% - Ênfase3 3 2 2 2 3 2" xfId="11517" xr:uid="{81437F9C-1609-45FE-A254-D1AE236E32C7}"/>
    <cellStyle name="20% - Ênfase3 3 2 2 2 3 2 2" xfId="33580" xr:uid="{DE6401C4-DA25-4542-B3CB-AB12E9859A46}"/>
    <cellStyle name="20% - Ênfase3 3 2 2 2 3 2 3" xfId="22597" xr:uid="{9423B937-861E-4618-8A9F-72D4ED610B7F}"/>
    <cellStyle name="20% - Ênfase3 3 2 2 2 3 3" xfId="30381" xr:uid="{7E1398E2-5223-4BE3-9049-05B6DEF84A54}"/>
    <cellStyle name="20% - Ênfase3 3 2 2 2 3 4" xfId="19398" xr:uid="{C2A61A34-FD63-4C03-B3D4-C49878559C11}"/>
    <cellStyle name="20% - Ênfase3 3 2 2 2 4" xfId="10521" xr:uid="{F6B5F082-42AD-4F67-BEF8-5CEFDF5EA2EA}"/>
    <cellStyle name="20% - Ênfase3 3 2 2 2 4 2" xfId="32648" xr:uid="{CC669D97-2B57-4AC4-A9DB-1A92D90D11F3}"/>
    <cellStyle name="20% - Ênfase3 3 2 2 2 4 3" xfId="21665" xr:uid="{3487DB50-BF24-4A2F-B84B-20402A29FB04}"/>
    <cellStyle name="20% - Ênfase3 3 2 2 2 5" xfId="13654" xr:uid="{2124E321-79FC-4F55-8C95-875FE137F087}"/>
    <cellStyle name="20% - Ênfase3 3 2 2 2 5 2" xfId="35518" xr:uid="{2A3A962C-8DB2-4731-A5A0-FB8B80539AFB}"/>
    <cellStyle name="20% - Ênfase3 3 2 2 2 5 3" xfId="24535" xr:uid="{E6DC2BBA-EE85-4D5A-B85D-835FFEC7489D}"/>
    <cellStyle name="20% - Ênfase3 3 2 2 2 6" xfId="26485" xr:uid="{58D8A72B-0F9F-4543-8717-C75C77074995}"/>
    <cellStyle name="20% - Ênfase3 3 2 2 2 6 2" xfId="37468" xr:uid="{72E5B181-40C7-463C-AFDE-EA8BA2E72DF9}"/>
    <cellStyle name="20% - Ênfase3 3 2 2 2 7" xfId="28433" xr:uid="{95D6CC78-C15E-4EEB-B639-0FCB0D7BB5C3}"/>
    <cellStyle name="20% - Ênfase3 3 2 2 2 8" xfId="39416" xr:uid="{EC5E8E6F-587D-4814-82BE-F4107CF3222E}"/>
    <cellStyle name="20% - Ênfase3 3 2 2 2 9" xfId="41363" xr:uid="{3DA32401-76A4-4D70-8C43-7B9D4955BA86}"/>
    <cellStyle name="20% - Ênfase3 3 2 2 3" xfId="5023" xr:uid="{7CAA909A-E553-4425-A515-9C664187CD57}"/>
    <cellStyle name="20% - Ênfase3 3 2 2 3 10" xfId="43324" xr:uid="{07C33E96-B5A1-4A07-B309-CFA234010782}"/>
    <cellStyle name="20% - Ênfase3 3 2 2 3 11" xfId="17450" xr:uid="{66078BBC-4502-4EE8-A4E4-D17307F9A541}"/>
    <cellStyle name="20% - Ênfase3 3 2 2 3 2" xfId="7550" xr:uid="{94D5D354-BF85-44A6-B5D6-E770DFBFEC9D}"/>
    <cellStyle name="20% - Ênfase3 3 2 2 3 2 10" xfId="19092" xr:uid="{C67E06BE-D0E0-474F-80CB-8CE327F7EBAB}"/>
    <cellStyle name="20% - Ênfase3 3 2 2 3 2 2" xfId="9537" xr:uid="{9C32CC7F-49D7-4658-A6DF-7B84C4755039}"/>
    <cellStyle name="20% - Ênfase3 3 2 2 3 2 2 2" xfId="32024" xr:uid="{BA731EB6-D42B-4730-A7C9-32BD8C73A990}"/>
    <cellStyle name="20% - Ênfase3 3 2 2 3 2 2 3" xfId="21041" xr:uid="{B3453D6F-7872-4819-8D12-5C7DECFF497E}"/>
    <cellStyle name="20% - Ênfase3 3 2 2 3 2 3" xfId="12936" xr:uid="{D2CA5C1F-D956-47D7-8E72-3B32571CC60F}"/>
    <cellStyle name="20% - Ênfase3 3 2 2 3 2 3 2" xfId="34997" xr:uid="{77BBB28B-2BE6-4294-B619-0BD74A0FD696}"/>
    <cellStyle name="20% - Ênfase3 3 2 2 3 2 3 3" xfId="24014" xr:uid="{2B090AAA-94A9-467B-B278-2703F7C26D37}"/>
    <cellStyle name="20% - Ênfase3 3 2 2 3 2 4" xfId="15378" xr:uid="{CCDE7D0E-ABA6-4B61-87DC-24C273CB2BEE}"/>
    <cellStyle name="20% - Ênfase3 3 2 2 3 2 4 2" xfId="37160" xr:uid="{4E8D0919-F5AF-4E0A-8FAE-E62991EB483F}"/>
    <cellStyle name="20% - Ênfase3 3 2 2 3 2 4 3" xfId="26177" xr:uid="{BEE61CE0-EB53-4469-95CE-A40EFB9CD8D3}"/>
    <cellStyle name="20% - Ênfase3 3 2 2 3 2 5" xfId="28127" xr:uid="{D28A2434-69C9-4400-9994-CB79878A1292}"/>
    <cellStyle name="20% - Ênfase3 3 2 2 3 2 5 2" xfId="39110" xr:uid="{866A54FD-0A5E-46B7-AB1B-5E499DC84CBE}"/>
    <cellStyle name="20% - Ênfase3 3 2 2 3 2 6" xfId="30075" xr:uid="{8CB67634-233C-415E-9C03-A65AB7D6880C}"/>
    <cellStyle name="20% - Ênfase3 3 2 2 3 2 7" xfId="41058" xr:uid="{B4598879-658B-4C25-9E3C-ED6AC1529B1F}"/>
    <cellStyle name="20% - Ênfase3 3 2 2 3 2 8" xfId="43005" xr:uid="{BB6BBDFE-6616-4732-960E-C3E09552D3D7}"/>
    <cellStyle name="20% - Ênfase3 3 2 2 3 2 9" xfId="44965" xr:uid="{65396451-E3BD-4350-81AF-924CC5D8F81A}"/>
    <cellStyle name="20% - Ênfase3 3 2 2 3 3" xfId="7895" xr:uid="{6960293B-BE92-41E1-BFB5-68BF6AEED205}"/>
    <cellStyle name="20% - Ênfase3 3 2 2 3 3 2" xfId="11799" xr:uid="{A7EB208A-E4BF-4EA6-BEEC-1D65207E93E6}"/>
    <cellStyle name="20% - Ênfase3 3 2 2 3 3 2 2" xfId="33862" xr:uid="{0456F626-EC64-4A9C-8841-67A7458EA8A3}"/>
    <cellStyle name="20% - Ênfase3 3 2 2 3 3 2 3" xfId="22879" xr:uid="{6BA63639-4286-48A4-9951-5E1A2C6951F6}"/>
    <cellStyle name="20% - Ênfase3 3 2 2 3 3 3" xfId="30382" xr:uid="{FAD5DEF6-A075-4AF3-806E-16A4CA63CC28}"/>
    <cellStyle name="20% - Ênfase3 3 2 2 3 3 4" xfId="19399" xr:uid="{D5E998F3-F5BB-40EA-BEB9-94622D76112C}"/>
    <cellStyle name="20% - Ênfase3 3 2 2 3 4" xfId="10803" xr:uid="{C7261D10-4FC3-461F-8700-801F668D7B39}"/>
    <cellStyle name="20% - Ênfase3 3 2 2 3 4 2" xfId="32930" xr:uid="{D5B79D7D-6EFF-4D0D-B66C-4D4284902D65}"/>
    <cellStyle name="20% - Ênfase3 3 2 2 3 4 3" xfId="21947" xr:uid="{5FA48B84-0677-46C3-885E-5137898170AD}"/>
    <cellStyle name="20% - Ênfase3 3 2 2 3 5" xfId="13655" xr:uid="{56A4E415-2C56-46A8-96D7-53DE1DC911BC}"/>
    <cellStyle name="20% - Ênfase3 3 2 2 3 5 2" xfId="35519" xr:uid="{F987DAA9-C306-4FCF-A02E-E30A1665C499}"/>
    <cellStyle name="20% - Ênfase3 3 2 2 3 5 3" xfId="24536" xr:uid="{C0C1DD18-EB3A-4E73-BAA0-17F68924C445}"/>
    <cellStyle name="20% - Ênfase3 3 2 2 3 6" xfId="26486" xr:uid="{A1B53BE7-4485-4F38-BED8-6AAD237275E5}"/>
    <cellStyle name="20% - Ênfase3 3 2 2 3 6 2" xfId="37469" xr:uid="{8A6304DF-3C6D-4ECC-8561-BEFC037F8F50}"/>
    <cellStyle name="20% - Ênfase3 3 2 2 3 7" xfId="28434" xr:uid="{52A5566C-E91B-4EE1-846F-2CA5C27D8DA9}"/>
    <cellStyle name="20% - Ênfase3 3 2 2 3 8" xfId="39417" xr:uid="{47275ED9-2C02-4CF9-9C84-D1E1C5FAC4B1}"/>
    <cellStyle name="20% - Ênfase3 3 2 2 3 9" xfId="41364" xr:uid="{BE67F545-B7D2-4197-B62A-E5E0D1027ABB}"/>
    <cellStyle name="20% - Ênfase3 3 2 2 4" xfId="6984" xr:uid="{FBA348BE-4726-441C-A08A-64C4CD264243}"/>
    <cellStyle name="20% - Ênfase3 3 2 2 4 10" xfId="18528" xr:uid="{1EBC88F0-4E22-4C96-8ABD-E9ACFF5F6037}"/>
    <cellStyle name="20% - Ênfase3 3 2 2 4 2" xfId="8973" xr:uid="{9DB69F52-92E3-4675-85DD-7EB0185074F2}"/>
    <cellStyle name="20% - Ênfase3 3 2 2 4 2 2" xfId="31460" xr:uid="{FC6813CC-15C9-43C2-AC48-A2FFA948DFF2}"/>
    <cellStyle name="20% - Ênfase3 3 2 2 4 2 3" xfId="20477" xr:uid="{F26B101C-FFF5-4AB1-9107-B9D927971F3A}"/>
    <cellStyle name="20% - Ênfase3 3 2 2 4 3" xfId="12358" xr:uid="{835587D7-E36F-4870-A929-46FE7702A569}"/>
    <cellStyle name="20% - Ênfase3 3 2 2 4 3 2" xfId="34419" xr:uid="{FF6C5A30-7CD1-4446-B1D9-6071D970FBCE}"/>
    <cellStyle name="20% - Ênfase3 3 2 2 4 3 3" xfId="23436" xr:uid="{97AA44B2-6935-44BD-BCA4-964A627C55C7}"/>
    <cellStyle name="20% - Ênfase3 3 2 2 4 4" xfId="14814" xr:uid="{571FEB15-BE7F-45FF-B70A-89B3ED298FC0}"/>
    <cellStyle name="20% - Ênfase3 3 2 2 4 4 2" xfId="36596" xr:uid="{7F3D980A-8E10-4E14-B038-AAE5C58D50C6}"/>
    <cellStyle name="20% - Ênfase3 3 2 2 4 4 3" xfId="25613" xr:uid="{474CF607-94BA-4E55-9F8E-443AF1B2DC7D}"/>
    <cellStyle name="20% - Ênfase3 3 2 2 4 5" xfId="27563" xr:uid="{E95EB3BB-35F3-4689-8CAF-028DB9582AFB}"/>
    <cellStyle name="20% - Ênfase3 3 2 2 4 5 2" xfId="38546" xr:uid="{A81CE5A4-FD44-4433-B47B-8CD12AEB20AF}"/>
    <cellStyle name="20% - Ênfase3 3 2 2 4 6" xfId="29511" xr:uid="{0481E12E-6679-4243-8EF0-C7D29DCE00E7}"/>
    <cellStyle name="20% - Ênfase3 3 2 2 4 7" xfId="40494" xr:uid="{F814816C-CEF4-4D0D-9270-8050FEA67DB6}"/>
    <cellStyle name="20% - Ênfase3 3 2 2 4 8" xfId="42441" xr:uid="{FDF1FB8C-806C-49BF-A167-57E30A29CB83}"/>
    <cellStyle name="20% - Ênfase3 3 2 2 4 9" xfId="44401" xr:uid="{C5896EB2-DF4E-4775-A077-71122D45A64E}"/>
    <cellStyle name="20% - Ênfase3 3 2 2 5" xfId="7893" xr:uid="{66026EE5-7B92-4F89-AB95-DFCA25D4AABB}"/>
    <cellStyle name="20% - Ênfase3 3 2 2 5 2" xfId="11221" xr:uid="{38D0ED05-6D61-464D-A99E-B9C3C25DED83}"/>
    <cellStyle name="20% - Ênfase3 3 2 2 5 2 2" xfId="33284" xr:uid="{9D59E99E-DB55-4DA4-8269-948CDE036B6C}"/>
    <cellStyle name="20% - Ênfase3 3 2 2 5 2 3" xfId="22301" xr:uid="{885C5F8F-F796-49E3-BBEE-CFF481880496}"/>
    <cellStyle name="20% - Ênfase3 3 2 2 5 3" xfId="30380" xr:uid="{68A182E3-7DA5-492E-BA26-E553A43C15BF}"/>
    <cellStyle name="20% - Ênfase3 3 2 2 5 4" xfId="19397" xr:uid="{F832396C-A959-4B80-8112-8624F14EB121}"/>
    <cellStyle name="20% - Ênfase3 3 2 2 6" xfId="10239" xr:uid="{923CB26E-0263-4768-A533-3A04DE7DA73A}"/>
    <cellStyle name="20% - Ênfase3 3 2 2 6 2" xfId="32366" xr:uid="{84EE243B-FF0F-4953-A6F9-969C1D977898}"/>
    <cellStyle name="20% - Ênfase3 3 2 2 6 3" xfId="21383" xr:uid="{F16F446E-494A-45C9-955A-9A32046DBAC4}"/>
    <cellStyle name="20% - Ênfase3 3 2 2 7" xfId="13653" xr:uid="{12D5F5E8-1A53-4BAA-AF6F-2F2275BF843E}"/>
    <cellStyle name="20% - Ênfase3 3 2 2 7 2" xfId="35517" xr:uid="{80850252-E23F-49CF-B1C3-D87FE80B9144}"/>
    <cellStyle name="20% - Ênfase3 3 2 2 7 3" xfId="24534" xr:uid="{5767D348-ED20-4795-BC47-574F18234943}"/>
    <cellStyle name="20% - Ênfase3 3 2 2 8" xfId="26484" xr:uid="{D734A400-39A5-439A-A75C-1B0C5BD18E68}"/>
    <cellStyle name="20% - Ênfase3 3 2 2 8 2" xfId="37467" xr:uid="{8272AC25-C933-4209-A3ED-CC7B412D1690}"/>
    <cellStyle name="20% - Ênfase3 3 2 2 9" xfId="28432" xr:uid="{95FD7DD5-D6E0-4083-B601-C6F2B20774AF}"/>
    <cellStyle name="20% - Ênfase3 3 2 3" xfId="5024" xr:uid="{5909FDC4-8A35-4240-BBC1-A65F321D0C3E}"/>
    <cellStyle name="20% - Ênfase3 3 2 3 10" xfId="43325" xr:uid="{ABE61840-4CF2-45A6-BB3F-48CED2649E7D}"/>
    <cellStyle name="20% - Ênfase3 3 2 3 11" xfId="17451" xr:uid="{94D96307-7011-409D-8624-C9BBD0B1496E}"/>
    <cellStyle name="20% - Ênfase3 3 2 3 2" xfId="7099" xr:uid="{6D855438-A03E-4F1B-88D3-576189EEC54C}"/>
    <cellStyle name="20% - Ênfase3 3 2 3 2 10" xfId="18641" xr:uid="{4E6737F2-807D-403C-BDE7-7948E566402D}"/>
    <cellStyle name="20% - Ênfase3 3 2 3 2 2" xfId="9086" xr:uid="{68968DF8-2EC8-4416-BA90-20018AD6EFB6}"/>
    <cellStyle name="20% - Ênfase3 3 2 3 2 2 2" xfId="31573" xr:uid="{B5E063FA-7BC9-4612-8052-CE111F612CBE}"/>
    <cellStyle name="20% - Ênfase3 3 2 3 2 2 3" xfId="20590" xr:uid="{A8D67B59-5462-4E4C-966E-26D0A76E6497}"/>
    <cellStyle name="20% - Ênfase3 3 2 3 2 3" xfId="12481" xr:uid="{DCBF6CA2-9AC0-44F2-A1E0-CA5C58783E9C}"/>
    <cellStyle name="20% - Ênfase3 3 2 3 2 3 2" xfId="34542" xr:uid="{58D94720-E639-42A1-B4BE-F08BCBE6F823}"/>
    <cellStyle name="20% - Ênfase3 3 2 3 2 3 3" xfId="23559" xr:uid="{8DA846DB-2E50-41DC-8551-44342755575F}"/>
    <cellStyle name="20% - Ênfase3 3 2 3 2 4" xfId="14927" xr:uid="{317FCA75-EF36-405D-99A6-D66016221409}"/>
    <cellStyle name="20% - Ênfase3 3 2 3 2 4 2" xfId="36709" xr:uid="{6227D99D-8BB1-4714-9E5D-6DE9626CB23D}"/>
    <cellStyle name="20% - Ênfase3 3 2 3 2 4 3" xfId="25726" xr:uid="{A266A5BF-4E40-40FD-BAC9-A347118D4E9A}"/>
    <cellStyle name="20% - Ênfase3 3 2 3 2 5" xfId="27676" xr:uid="{B149A59E-74A0-44E0-9CE7-E2AA81F304E4}"/>
    <cellStyle name="20% - Ênfase3 3 2 3 2 5 2" xfId="38659" xr:uid="{7DBAB689-6361-4B04-BF6E-CD3F4A70BB8A}"/>
    <cellStyle name="20% - Ênfase3 3 2 3 2 6" xfId="29624" xr:uid="{07FA10D8-4422-4A04-B313-3410F35361F8}"/>
    <cellStyle name="20% - Ênfase3 3 2 3 2 7" xfId="40607" xr:uid="{6E8844D1-1D7A-4F4F-993F-65C1B833AA19}"/>
    <cellStyle name="20% - Ênfase3 3 2 3 2 8" xfId="42554" xr:uid="{28B13527-0679-4C7A-A814-07A0725F5FA4}"/>
    <cellStyle name="20% - Ênfase3 3 2 3 2 9" xfId="44514" xr:uid="{261EC7A4-8B6C-426C-B8BE-85768A2325C2}"/>
    <cellStyle name="20% - Ênfase3 3 2 3 3" xfId="7896" xr:uid="{8FBB8F1C-F582-4FCD-B8AF-7D23D4437D2D}"/>
    <cellStyle name="20% - Ênfase3 3 2 3 3 2" xfId="11344" xr:uid="{951AF7BC-3ED5-4DA8-BBF9-31C66624DD9A}"/>
    <cellStyle name="20% - Ênfase3 3 2 3 3 2 2" xfId="33407" xr:uid="{08BB8D32-9A82-4FF5-B138-79D3F5C29F13}"/>
    <cellStyle name="20% - Ênfase3 3 2 3 3 2 3" xfId="22424" xr:uid="{CE9B6598-6A92-4C95-9CB0-7144314C3B05}"/>
    <cellStyle name="20% - Ênfase3 3 2 3 3 3" xfId="30383" xr:uid="{208AF024-4602-417E-BA5F-C9801486D4E0}"/>
    <cellStyle name="20% - Ênfase3 3 2 3 3 4" xfId="19400" xr:uid="{396631AE-1BA4-47CD-8752-25C9D1CB256F}"/>
    <cellStyle name="20% - Ênfase3 3 2 3 4" xfId="10352" xr:uid="{723DEEC6-CAF7-4C3B-9E77-D01532D69E32}"/>
    <cellStyle name="20% - Ênfase3 3 2 3 4 2" xfId="32479" xr:uid="{0015A300-5A3E-4D32-9736-66899962882F}"/>
    <cellStyle name="20% - Ênfase3 3 2 3 4 3" xfId="21496" xr:uid="{5C5D6857-99FD-44AA-BA4D-38408562C434}"/>
    <cellStyle name="20% - Ênfase3 3 2 3 5" xfId="13656" xr:uid="{3E77E7CC-CA97-4D10-BA0F-02869C4BCDBD}"/>
    <cellStyle name="20% - Ênfase3 3 2 3 5 2" xfId="35520" xr:uid="{1870500D-1937-44B4-871D-99B41C1151A6}"/>
    <cellStyle name="20% - Ênfase3 3 2 3 5 3" xfId="24537" xr:uid="{14A13371-3C68-4F47-A7AB-24E5E29FBFF2}"/>
    <cellStyle name="20% - Ênfase3 3 2 3 6" xfId="26487" xr:uid="{BBCADB4A-10F1-4560-B9D9-27615FFB68F8}"/>
    <cellStyle name="20% - Ênfase3 3 2 3 6 2" xfId="37470" xr:uid="{625D774F-630F-4C29-9369-E5530B124076}"/>
    <cellStyle name="20% - Ênfase3 3 2 3 7" xfId="28435" xr:uid="{A7E47CD7-650C-41A4-982C-74AF411EABEE}"/>
    <cellStyle name="20% - Ênfase3 3 2 3 8" xfId="39418" xr:uid="{ED6C089F-E758-4D51-B47E-FFEDF4CA159E}"/>
    <cellStyle name="20% - Ênfase3 3 2 3 9" xfId="41365" xr:uid="{FB5D7F5B-D2EB-4487-AD7C-9F29F4ED5433}"/>
    <cellStyle name="20% - Ênfase3 3 2 4" xfId="5025" xr:uid="{536746AF-7748-4059-AED1-0A2338889730}"/>
    <cellStyle name="20% - Ênfase3 3 2 4 10" xfId="43326" xr:uid="{ABA6B707-F0D1-4FE8-9CA8-38C58E58DE09}"/>
    <cellStyle name="20% - Ênfase3 3 2 4 11" xfId="17452" xr:uid="{6400DF54-635E-4406-859F-40FD0D1C650A}"/>
    <cellStyle name="20% - Ênfase3 3 2 4 2" xfId="7381" xr:uid="{63456ABF-CFEE-4002-A0BC-363DC915E202}"/>
    <cellStyle name="20% - Ênfase3 3 2 4 2 10" xfId="18923" xr:uid="{1A600B4A-45D0-4F4D-8447-BAE326A5717C}"/>
    <cellStyle name="20% - Ênfase3 3 2 4 2 2" xfId="9368" xr:uid="{D1195AC2-290D-4B68-8844-C57BAA369935}"/>
    <cellStyle name="20% - Ênfase3 3 2 4 2 2 2" xfId="31855" xr:uid="{2845A5BF-0211-4E03-AAD3-937D224124A0}"/>
    <cellStyle name="20% - Ênfase3 3 2 4 2 2 3" xfId="20872" xr:uid="{F2ECA744-97EA-4028-A358-1A3606AD95A6}"/>
    <cellStyle name="20% - Ênfase3 3 2 4 2 3" xfId="12767" xr:uid="{2D34560D-E28C-4873-99D5-C8BA508B8BD9}"/>
    <cellStyle name="20% - Ênfase3 3 2 4 2 3 2" xfId="34828" xr:uid="{6FFCBA4D-C5B9-4463-A970-C55D83FC30E6}"/>
    <cellStyle name="20% - Ênfase3 3 2 4 2 3 3" xfId="23845" xr:uid="{F06CB408-EAF9-4A12-805F-49BA7FFC1716}"/>
    <cellStyle name="20% - Ênfase3 3 2 4 2 4" xfId="15209" xr:uid="{A3D9C2BA-7CDC-41F4-9964-C8EE17CBE739}"/>
    <cellStyle name="20% - Ênfase3 3 2 4 2 4 2" xfId="36991" xr:uid="{861D7092-4BB2-474F-A7CA-A82CC8B3BA40}"/>
    <cellStyle name="20% - Ênfase3 3 2 4 2 4 3" xfId="26008" xr:uid="{4D7724C8-F285-4F33-9B69-42CBC83D46EE}"/>
    <cellStyle name="20% - Ênfase3 3 2 4 2 5" xfId="27958" xr:uid="{61321402-12AF-4AB2-9672-875FB4C4E620}"/>
    <cellStyle name="20% - Ênfase3 3 2 4 2 5 2" xfId="38941" xr:uid="{0E091E47-EF9E-4086-A58E-5743AA6E3908}"/>
    <cellStyle name="20% - Ênfase3 3 2 4 2 6" xfId="29906" xr:uid="{7EFACB0F-8AAF-4E62-9A46-1C9428C7DCCE}"/>
    <cellStyle name="20% - Ênfase3 3 2 4 2 7" xfId="40889" xr:uid="{B5C8FAEA-384C-4705-A20F-02041E2E9629}"/>
    <cellStyle name="20% - Ênfase3 3 2 4 2 8" xfId="42836" xr:uid="{EDFF70BD-5FB7-4050-BE06-0B8F8B5B3373}"/>
    <cellStyle name="20% - Ênfase3 3 2 4 2 9" xfId="44796" xr:uid="{C45B1FE7-8DAF-4157-A284-D1FA1A80652E}"/>
    <cellStyle name="20% - Ênfase3 3 2 4 3" xfId="7897" xr:uid="{3B6DAF59-071E-41FA-AC09-2FA589E7B396}"/>
    <cellStyle name="20% - Ênfase3 3 2 4 3 2" xfId="11630" xr:uid="{AEE3AA2D-2870-44B5-A7A6-B6AA915EAE49}"/>
    <cellStyle name="20% - Ênfase3 3 2 4 3 2 2" xfId="33693" xr:uid="{F0949D2E-A3B6-4A52-A37B-701AAA88B455}"/>
    <cellStyle name="20% - Ênfase3 3 2 4 3 2 3" xfId="22710" xr:uid="{11DBFE3F-4F95-4DA1-9115-49327E4F4CB4}"/>
    <cellStyle name="20% - Ênfase3 3 2 4 3 3" xfId="30384" xr:uid="{5EA67F8A-BDCE-4F0F-A0E3-821CC13DC499}"/>
    <cellStyle name="20% - Ênfase3 3 2 4 3 4" xfId="19401" xr:uid="{6952BFDF-4FBF-4D41-85E7-79B8C880B1EF}"/>
    <cellStyle name="20% - Ênfase3 3 2 4 4" xfId="10634" xr:uid="{1C5885CD-8C1A-4E72-8EAD-771B397B4DBB}"/>
    <cellStyle name="20% - Ênfase3 3 2 4 4 2" xfId="32761" xr:uid="{9AB72799-3738-45FD-AEBC-F69008E4E9B6}"/>
    <cellStyle name="20% - Ênfase3 3 2 4 4 3" xfId="21778" xr:uid="{840D5730-790E-41C0-B654-506108633E36}"/>
    <cellStyle name="20% - Ênfase3 3 2 4 5" xfId="13657" xr:uid="{DE45A809-8017-4ECC-8E32-FE6B387BDC30}"/>
    <cellStyle name="20% - Ênfase3 3 2 4 5 2" xfId="35521" xr:uid="{C8A116E7-2776-4C9A-A3C2-DED865B0C03C}"/>
    <cellStyle name="20% - Ênfase3 3 2 4 5 3" xfId="24538" xr:uid="{6EEFD7D9-7E99-4CEA-ACAB-2D88F8AE81A7}"/>
    <cellStyle name="20% - Ênfase3 3 2 4 6" xfId="26488" xr:uid="{D62D2C4B-743F-4B2B-9C15-04ED906D4AB6}"/>
    <cellStyle name="20% - Ênfase3 3 2 4 6 2" xfId="37471" xr:uid="{392233A8-3614-4703-91A1-8F06914B5A0C}"/>
    <cellStyle name="20% - Ênfase3 3 2 4 7" xfId="28436" xr:uid="{310B541A-7D47-4880-A0D5-75270B55C63F}"/>
    <cellStyle name="20% - Ênfase3 3 2 4 8" xfId="39419" xr:uid="{AE2870BA-58DC-4C00-AD3E-DA8E92720BB0}"/>
    <cellStyle name="20% - Ênfase3 3 2 4 9" xfId="41366" xr:uid="{63E7CD65-38A0-49DE-9C35-4D14AAB6AC4F}"/>
    <cellStyle name="20% - Ênfase3 3 2 5" xfId="6814" xr:uid="{C7CE7801-7915-4914-8FC2-8793BFFC87B1}"/>
    <cellStyle name="20% - Ênfase3 3 2 5 10" xfId="18359" xr:uid="{52C753F3-D790-4070-9E1E-DE520295CD55}"/>
    <cellStyle name="20% - Ênfase3 3 2 5 2" xfId="8804" xr:uid="{DC5E0A5C-3FC2-4A4E-9946-54FD8C130803}"/>
    <cellStyle name="20% - Ênfase3 3 2 5 2 2" xfId="13248" xr:uid="{E3975CCA-7669-4BBF-9097-643803285961}"/>
    <cellStyle name="20% - Ênfase3 3 2 5 2 2 2" xfId="35257" xr:uid="{22E12E7D-514E-4E27-8A7D-B47FCC61D6B7}"/>
    <cellStyle name="20% - Ênfase3 3 2 5 2 2 3" xfId="24274" xr:uid="{82AF53DE-DD23-4751-8B6C-AB4EED51CEA3}"/>
    <cellStyle name="20% - Ênfase3 3 2 5 2 3" xfId="31291" xr:uid="{4C4C257B-2E5F-4E6B-9987-246DC96C1A25}"/>
    <cellStyle name="20% - Ênfase3 3 2 5 2 4" xfId="20308" xr:uid="{66355D9A-A6F5-4F44-8714-23716CB0DF53}"/>
    <cellStyle name="20% - Ênfase3 3 2 5 3" xfId="12061" xr:uid="{CF389978-EE51-4457-A825-0731B8C53CEF}"/>
    <cellStyle name="20% - Ênfase3 3 2 5 3 2" xfId="34122" xr:uid="{96D99753-A3D8-42D9-9252-5BCBE995E53E}"/>
    <cellStyle name="20% - Ênfase3 3 2 5 3 3" xfId="23139" xr:uid="{E42A6164-A66D-4606-B798-DE5AC1586F70}"/>
    <cellStyle name="20% - Ênfase3 3 2 5 4" xfId="14645" xr:uid="{01961350-FCEE-4D8E-BFBB-AD76F9BAD669}"/>
    <cellStyle name="20% - Ênfase3 3 2 5 4 2" xfId="36427" xr:uid="{15A239FA-3FBD-4E7E-99D1-9548CB897F3A}"/>
    <cellStyle name="20% - Ênfase3 3 2 5 4 3" xfId="25444" xr:uid="{CD069979-8FD2-425A-841C-3D3EF944B7DD}"/>
    <cellStyle name="20% - Ênfase3 3 2 5 5" xfId="27394" xr:uid="{FA8E0260-00A9-494A-9364-6912AB76D0A4}"/>
    <cellStyle name="20% - Ênfase3 3 2 5 5 2" xfId="38377" xr:uid="{DA43614F-37CF-4E31-AA8C-B7D34DC9CB44}"/>
    <cellStyle name="20% - Ênfase3 3 2 5 6" xfId="29342" xr:uid="{1CE1F074-5F44-42D4-911D-3A3D91158ECD}"/>
    <cellStyle name="20% - Ênfase3 3 2 5 7" xfId="40325" xr:uid="{740FAECC-88AA-4037-8AE9-19AF9166C537}"/>
    <cellStyle name="20% - Ênfase3 3 2 5 8" xfId="42272" xr:uid="{D79D8F00-A646-41F0-A8DB-E6AF14389100}"/>
    <cellStyle name="20% - Ênfase3 3 2 5 9" xfId="44232" xr:uid="{F9B2C72D-6F77-4463-A7F4-CBF761686CCE}"/>
    <cellStyle name="20% - Ênfase3 3 2 6" xfId="7892" xr:uid="{6AD87CB9-7D3D-4FB8-ADF5-04B2E8A8553B}"/>
    <cellStyle name="20% - Ênfase3 3 2 6 2" xfId="12185" xr:uid="{2EDF5E55-A4B5-4ACB-B8D5-E0D10610F98F}"/>
    <cellStyle name="20% - Ênfase3 3 2 6 2 2" xfId="34246" xr:uid="{59807640-7AC9-4D96-82AD-DA40680A6CBF}"/>
    <cellStyle name="20% - Ênfase3 3 2 6 2 3" xfId="23263" xr:uid="{D34F2372-6A40-49D6-8AEF-66E0FBB79CE5}"/>
    <cellStyle name="20% - Ênfase3 3 2 6 3" xfId="30379" xr:uid="{DCA52C00-39C4-4BA8-AE9A-227E1C32AAEE}"/>
    <cellStyle name="20% - Ênfase3 3 2 6 4" xfId="19396" xr:uid="{110768F7-B8EC-4376-A5C5-CECBD4D42EFA}"/>
    <cellStyle name="20% - Ênfase3 3 2 7" xfId="11047" xr:uid="{4D7AAE6C-A6B7-49B3-A591-E3932194B002}"/>
    <cellStyle name="20% - Ênfase3 3 2 7 2" xfId="33111" xr:uid="{EF7E6E95-A5EA-4E4C-805D-08A35E5E3D6F}"/>
    <cellStyle name="20% - Ênfase3 3 2 7 3" xfId="22128" xr:uid="{EA4E4302-F9BF-4DFE-8907-E53F01B8ECEA}"/>
    <cellStyle name="20% - Ênfase3 3 2 8" xfId="10010" xr:uid="{B7C0259B-AA63-467F-A909-F0775223367F}"/>
    <cellStyle name="20% - Ênfase3 3 2 8 2" xfId="32197" xr:uid="{74FCF55E-453D-46A2-91EF-7E974E9F799F}"/>
    <cellStyle name="20% - Ênfase3 3 2 8 3" xfId="21214" xr:uid="{9B567C2E-2259-48BD-9890-10447DF43420}"/>
    <cellStyle name="20% - Ênfase3 3 2 9" xfId="13652" xr:uid="{1FFDF159-8186-4A8B-AE8B-8E9E20F2228A}"/>
    <cellStyle name="20% - Ênfase3 3 2 9 2" xfId="35516" xr:uid="{55FEFA66-D122-4402-9260-0DF246355E08}"/>
    <cellStyle name="20% - Ênfase3 3 2 9 3" xfId="24533" xr:uid="{A3EF3B40-FA27-4B56-A162-AACA556CEA00}"/>
    <cellStyle name="20% - Ênfase3 3 3" xfId="5026" xr:uid="{1E624ECF-9C45-4584-966D-027E86356496}"/>
    <cellStyle name="20% - Ênfase3 3 3 10" xfId="28437" xr:uid="{61FCC4F2-2C70-4B64-8962-3931EA1C202E}"/>
    <cellStyle name="20% - Ênfase3 3 3 11" xfId="39420" xr:uid="{7208DE90-60AD-40AF-9EFD-62DA5B56D534}"/>
    <cellStyle name="20% - Ênfase3 3 3 12" xfId="41367" xr:uid="{7C3598DD-5CE1-4936-B045-352A2B1EE4BC}"/>
    <cellStyle name="20% - Ênfase3 3 3 13" xfId="43327" xr:uid="{66BBAF9F-A194-44F2-957F-5770A373F8B2}"/>
    <cellStyle name="20% - Ênfase3 3 3 14" xfId="17453" xr:uid="{FAFDBA75-D9AD-4F3B-9346-01A29B94F50A}"/>
    <cellStyle name="20% - Ênfase3 3 3 2" xfId="5027" xr:uid="{C599961B-B986-477C-B0B2-704839523842}"/>
    <cellStyle name="20% - Ênfase3 3 3 2 10" xfId="43328" xr:uid="{2072B58C-338A-4FF9-9FD0-DB146B69E1D9}"/>
    <cellStyle name="20% - Ênfase3 3 3 2 11" xfId="17454" xr:uid="{F9117958-433B-4E0B-99AD-C9C478002A7A}"/>
    <cellStyle name="20% - Ênfase3 3 3 2 2" xfId="7212" xr:uid="{3160D924-8FE6-4E84-8477-86C4801CE1D2}"/>
    <cellStyle name="20% - Ênfase3 3 3 2 2 10" xfId="18754" xr:uid="{9D7FED6B-C713-4EB0-B76B-297690A418A6}"/>
    <cellStyle name="20% - Ênfase3 3 3 2 2 2" xfId="9199" xr:uid="{4028B0DA-4665-4BD6-B530-BF3568C42E1C}"/>
    <cellStyle name="20% - Ênfase3 3 3 2 2 2 2" xfId="31686" xr:uid="{D51BAA93-9FF4-4E96-9C0B-8CE2C93A4599}"/>
    <cellStyle name="20% - Ênfase3 3 3 2 2 2 3" xfId="20703" xr:uid="{28C96797-1B68-48CD-97EE-CFF5AEC819CC}"/>
    <cellStyle name="20% - Ênfase3 3 3 2 2 3" xfId="12598" xr:uid="{0DDA2517-BA18-4E74-B795-C72C7A67DDEA}"/>
    <cellStyle name="20% - Ênfase3 3 3 2 2 3 2" xfId="34659" xr:uid="{2881E122-2B05-42DC-8C11-ADC2DDFE88D4}"/>
    <cellStyle name="20% - Ênfase3 3 3 2 2 3 3" xfId="23676" xr:uid="{D679416A-FFC7-4C59-8BCE-37DC653BA747}"/>
    <cellStyle name="20% - Ênfase3 3 3 2 2 4" xfId="15040" xr:uid="{40DD34B7-225E-4C56-A313-F5B7E0C6C461}"/>
    <cellStyle name="20% - Ênfase3 3 3 2 2 4 2" xfId="36822" xr:uid="{33026681-2DF6-44F1-A2A2-C3201F33DF4B}"/>
    <cellStyle name="20% - Ênfase3 3 3 2 2 4 3" xfId="25839" xr:uid="{1AB24907-C209-46AB-B1F4-B5B7CBE38C7D}"/>
    <cellStyle name="20% - Ênfase3 3 3 2 2 5" xfId="27789" xr:uid="{D30394B5-CEC1-4E34-8FAD-ECF0C400B1A3}"/>
    <cellStyle name="20% - Ênfase3 3 3 2 2 5 2" xfId="38772" xr:uid="{8F30EA5C-3FBD-4827-BA15-8764ACCBF4E9}"/>
    <cellStyle name="20% - Ênfase3 3 3 2 2 6" xfId="29737" xr:uid="{5C5EE669-B920-4E62-8070-AE365B43381D}"/>
    <cellStyle name="20% - Ênfase3 3 3 2 2 7" xfId="40720" xr:uid="{960CA5CB-87A2-4740-9E20-D74BD0B0276C}"/>
    <cellStyle name="20% - Ênfase3 3 3 2 2 8" xfId="42667" xr:uid="{9B3DD084-9C12-40B7-AD51-DBF27FF37E31}"/>
    <cellStyle name="20% - Ênfase3 3 3 2 2 9" xfId="44627" xr:uid="{E1F2913E-232D-4129-806C-7FA6CD34A4D1}"/>
    <cellStyle name="20% - Ênfase3 3 3 2 3" xfId="7899" xr:uid="{22671EE8-4DE5-4549-B85F-62C0572EB769}"/>
    <cellStyle name="20% - Ênfase3 3 3 2 3 2" xfId="11461" xr:uid="{6B5E92C8-FA3A-4A13-AA9D-1D32B2DF3930}"/>
    <cellStyle name="20% - Ênfase3 3 3 2 3 2 2" xfId="33524" xr:uid="{1CFE04CC-ECB6-4CBD-A494-EF5D9EE6C28B}"/>
    <cellStyle name="20% - Ênfase3 3 3 2 3 2 3" xfId="22541" xr:uid="{CD84A0AF-67E0-46F4-BCFE-BDC779A0318C}"/>
    <cellStyle name="20% - Ênfase3 3 3 2 3 3" xfId="30386" xr:uid="{CCBAAB2F-9741-4F79-979D-F1F87A174000}"/>
    <cellStyle name="20% - Ênfase3 3 3 2 3 4" xfId="19403" xr:uid="{CC652E82-34E0-4E44-BD3B-72D83E8F3CF3}"/>
    <cellStyle name="20% - Ênfase3 3 3 2 4" xfId="10465" xr:uid="{34561CC1-EC3C-46D6-9979-6E658D53AA97}"/>
    <cellStyle name="20% - Ênfase3 3 3 2 4 2" xfId="32592" xr:uid="{3DF21D11-47E6-4DBD-BFBF-361822B13FAB}"/>
    <cellStyle name="20% - Ênfase3 3 3 2 4 3" xfId="21609" xr:uid="{FE0DC932-AE3A-484D-B5E1-3C19FD03FD2F}"/>
    <cellStyle name="20% - Ênfase3 3 3 2 5" xfId="13659" xr:uid="{0128F6B9-F6C4-451F-8CCB-381DD8747BA4}"/>
    <cellStyle name="20% - Ênfase3 3 3 2 5 2" xfId="35523" xr:uid="{0DE0905E-D1A1-499E-A98C-047093F57537}"/>
    <cellStyle name="20% - Ênfase3 3 3 2 5 3" xfId="24540" xr:uid="{E160609B-68CE-49AD-8212-86C12070C126}"/>
    <cellStyle name="20% - Ênfase3 3 3 2 6" xfId="26490" xr:uid="{3EEBC9F0-B0A8-4F80-91BC-CB15BC771802}"/>
    <cellStyle name="20% - Ênfase3 3 3 2 6 2" xfId="37473" xr:uid="{D8AEAF3D-7FAA-4DC3-9339-7D63D060AB11}"/>
    <cellStyle name="20% - Ênfase3 3 3 2 7" xfId="28438" xr:uid="{1D1C3396-9679-4C3F-A6EA-95CC9A6EF34A}"/>
    <cellStyle name="20% - Ênfase3 3 3 2 8" xfId="39421" xr:uid="{D859B373-8AD6-4F61-AD73-A8510A242E9E}"/>
    <cellStyle name="20% - Ênfase3 3 3 2 9" xfId="41368" xr:uid="{F372BA3B-ED42-4E43-98A2-532D5B4EE5BA}"/>
    <cellStyle name="20% - Ênfase3 3 3 3" xfId="5028" xr:uid="{ABC21D92-48D2-4635-BE86-222CC9DB8BFB}"/>
    <cellStyle name="20% - Ênfase3 3 3 3 10" xfId="43329" xr:uid="{0A68295C-05E6-4D70-AFB8-AE03C9794A50}"/>
    <cellStyle name="20% - Ênfase3 3 3 3 11" xfId="17455" xr:uid="{9CCDFCD1-7E3F-4582-BF30-B29C8BDFDC0F}"/>
    <cellStyle name="20% - Ênfase3 3 3 3 2" xfId="7494" xr:uid="{6CB13AF4-DD11-4919-A2CD-8CBFFD768976}"/>
    <cellStyle name="20% - Ênfase3 3 3 3 2 10" xfId="19036" xr:uid="{3042E6AB-C315-44F9-8B47-7A6ACFCD7FDD}"/>
    <cellStyle name="20% - Ênfase3 3 3 3 2 2" xfId="9481" xr:uid="{8B0B43BA-2C0E-4BF7-9E15-7637C7D4DD9D}"/>
    <cellStyle name="20% - Ênfase3 3 3 3 2 2 2" xfId="31968" xr:uid="{7759C5BD-80F6-4BE6-9032-7C19B8A2C613}"/>
    <cellStyle name="20% - Ênfase3 3 3 3 2 2 3" xfId="20985" xr:uid="{803E793B-2449-4950-9E6F-731368BAC682}"/>
    <cellStyle name="20% - Ênfase3 3 3 3 2 3" xfId="12880" xr:uid="{45F0104D-353F-4257-8A7D-7E09234777FC}"/>
    <cellStyle name="20% - Ênfase3 3 3 3 2 3 2" xfId="34941" xr:uid="{9FB260F5-488D-4A73-A102-F623DB995499}"/>
    <cellStyle name="20% - Ênfase3 3 3 3 2 3 3" xfId="23958" xr:uid="{85126EB1-EA26-45A0-A142-D9B0A283A8FC}"/>
    <cellStyle name="20% - Ênfase3 3 3 3 2 4" xfId="15322" xr:uid="{D663F10E-A56D-49AF-A63B-9B98D515EE92}"/>
    <cellStyle name="20% - Ênfase3 3 3 3 2 4 2" xfId="37104" xr:uid="{4A23D23C-1A3F-4D0E-AD77-7A1473A3ACA6}"/>
    <cellStyle name="20% - Ênfase3 3 3 3 2 4 3" xfId="26121" xr:uid="{DE0AF7A1-140E-48AF-A3E0-03CD79379374}"/>
    <cellStyle name="20% - Ênfase3 3 3 3 2 5" xfId="28071" xr:uid="{27DCD338-8529-4D0F-B99D-D751BC2E575F}"/>
    <cellStyle name="20% - Ênfase3 3 3 3 2 5 2" xfId="39054" xr:uid="{8DBB154A-7321-41D0-9B8A-D88EED72396D}"/>
    <cellStyle name="20% - Ênfase3 3 3 3 2 6" xfId="30019" xr:uid="{77878813-B378-4F54-8263-4197DA14411B}"/>
    <cellStyle name="20% - Ênfase3 3 3 3 2 7" xfId="41002" xr:uid="{769B280E-78C7-4646-B0DC-1BEA78C20C58}"/>
    <cellStyle name="20% - Ênfase3 3 3 3 2 8" xfId="42949" xr:uid="{32E046DB-115F-4E69-9F45-FE29ECBE668F}"/>
    <cellStyle name="20% - Ênfase3 3 3 3 2 9" xfId="44909" xr:uid="{C223C9F9-CB4B-41D8-8D08-592C4A274E6C}"/>
    <cellStyle name="20% - Ênfase3 3 3 3 3" xfId="7900" xr:uid="{30CA3C63-1F0D-46E9-833A-025AC5491C31}"/>
    <cellStyle name="20% - Ênfase3 3 3 3 3 2" xfId="11743" xr:uid="{5A997EA5-8414-48FA-A478-AC37C3CBACE3}"/>
    <cellStyle name="20% - Ênfase3 3 3 3 3 2 2" xfId="33806" xr:uid="{16E10C77-7E82-401E-A70D-3F5392421187}"/>
    <cellStyle name="20% - Ênfase3 3 3 3 3 2 3" xfId="22823" xr:uid="{6D605425-5C2D-4F3A-A1D8-3194A9A13C38}"/>
    <cellStyle name="20% - Ênfase3 3 3 3 3 3" xfId="30387" xr:uid="{038870DB-A8D6-40A8-BC42-F486FE64F6CA}"/>
    <cellStyle name="20% - Ênfase3 3 3 3 3 4" xfId="19404" xr:uid="{E7A97F81-5510-46B0-A283-3EE6164C865A}"/>
    <cellStyle name="20% - Ênfase3 3 3 3 4" xfId="10747" xr:uid="{65858163-7B03-4863-99C1-2DFA57E3CE53}"/>
    <cellStyle name="20% - Ênfase3 3 3 3 4 2" xfId="32874" xr:uid="{E46F6788-D358-47A7-A6F6-133F42F0BE69}"/>
    <cellStyle name="20% - Ênfase3 3 3 3 4 3" xfId="21891" xr:uid="{80A4D7E3-FF07-49CB-B944-25A781EFD606}"/>
    <cellStyle name="20% - Ênfase3 3 3 3 5" xfId="13660" xr:uid="{BD8458C8-88CE-42AE-893E-EDD8B23D89A2}"/>
    <cellStyle name="20% - Ênfase3 3 3 3 5 2" xfId="35524" xr:uid="{2FB48B9C-7EC9-4D6D-8ABA-B02E91DDCA61}"/>
    <cellStyle name="20% - Ênfase3 3 3 3 5 3" xfId="24541" xr:uid="{010263B0-0E85-48E8-817E-E21BDAF649E2}"/>
    <cellStyle name="20% - Ênfase3 3 3 3 6" xfId="26491" xr:uid="{6DEB4855-1574-46BC-8752-4C1D04AF2F46}"/>
    <cellStyle name="20% - Ênfase3 3 3 3 6 2" xfId="37474" xr:uid="{ABFDDA42-0EBA-4E3A-87B4-F97A0373C553}"/>
    <cellStyle name="20% - Ênfase3 3 3 3 7" xfId="28439" xr:uid="{A669C5D8-ABDA-41D4-812B-FCCF4F86A432}"/>
    <cellStyle name="20% - Ênfase3 3 3 3 8" xfId="39422" xr:uid="{2592D11F-9CB8-4C6B-B722-4F30F726DBDC}"/>
    <cellStyle name="20% - Ênfase3 3 3 3 9" xfId="41369" xr:uid="{3D4A11C6-45EE-44F1-B96A-7792938BDD25}"/>
    <cellStyle name="20% - Ênfase3 3 3 4" xfId="6928" xr:uid="{C0C55D57-53CB-4212-BAAA-A222C7F50D77}"/>
    <cellStyle name="20% - Ênfase3 3 3 4 10" xfId="18472" xr:uid="{A7B25B4D-F70E-4D70-B06F-C122E284CC9A}"/>
    <cellStyle name="20% - Ênfase3 3 3 4 2" xfId="8917" xr:uid="{91AB9B87-11BB-45A2-9041-B2F5CDD38CFE}"/>
    <cellStyle name="20% - Ênfase3 3 3 4 2 2" xfId="13192" xr:uid="{701A013F-EE38-4357-87F1-CC75866B387F}"/>
    <cellStyle name="20% - Ênfase3 3 3 4 2 2 2" xfId="35201" xr:uid="{647BFB84-C174-46C3-89C5-4388D67AA646}"/>
    <cellStyle name="20% - Ênfase3 3 3 4 2 2 3" xfId="24218" xr:uid="{DEF81B5B-6016-427D-A94C-DAAABF036F47}"/>
    <cellStyle name="20% - Ênfase3 3 3 4 2 3" xfId="31404" xr:uid="{8991B9BC-9522-4417-AFC4-9D646A3AC9B8}"/>
    <cellStyle name="20% - Ênfase3 3 3 4 2 4" xfId="20421" xr:uid="{26545C59-69D4-4737-A33E-A7C4F3CE3E3F}"/>
    <cellStyle name="20% - Ênfase3 3 3 4 3" xfId="12005" xr:uid="{8DE9CC80-4FFC-4092-B947-1836066B86E8}"/>
    <cellStyle name="20% - Ênfase3 3 3 4 3 2" xfId="34066" xr:uid="{53FC0DCC-CA46-4332-87F0-09AFF3C9E872}"/>
    <cellStyle name="20% - Ênfase3 3 3 4 3 3" xfId="23083" xr:uid="{05040AB7-0388-4AD0-B2F9-BD66E4BFF0D8}"/>
    <cellStyle name="20% - Ênfase3 3 3 4 4" xfId="14758" xr:uid="{4A17DB67-932F-448D-AE0F-06170F95228C}"/>
    <cellStyle name="20% - Ênfase3 3 3 4 4 2" xfId="36540" xr:uid="{70332BE6-C9BD-4388-A4D9-1687A0FB4CBF}"/>
    <cellStyle name="20% - Ênfase3 3 3 4 4 3" xfId="25557" xr:uid="{6974102B-A1A1-4A4B-ADBD-4BDF06B2235E}"/>
    <cellStyle name="20% - Ênfase3 3 3 4 5" xfId="27507" xr:uid="{BE30D783-7ABC-4CC5-A889-B68A5FD42E71}"/>
    <cellStyle name="20% - Ênfase3 3 3 4 5 2" xfId="38490" xr:uid="{E005AC61-197A-4BDF-94FA-7073144C3A60}"/>
    <cellStyle name="20% - Ênfase3 3 3 4 6" xfId="29455" xr:uid="{E30531F1-9CFA-405B-8C2B-2F2AF92F4567}"/>
    <cellStyle name="20% - Ênfase3 3 3 4 7" xfId="40438" xr:uid="{C5D919CA-5D29-40DC-B65A-F7E9FF5C21F6}"/>
    <cellStyle name="20% - Ênfase3 3 3 4 8" xfId="42385" xr:uid="{C3DBA323-56CE-48B7-BE03-50DEA8EE0733}"/>
    <cellStyle name="20% - Ênfase3 3 3 4 9" xfId="44345" xr:uid="{A6BEF838-02DB-4024-A3B2-EF80A19ADC44}"/>
    <cellStyle name="20% - Ênfase3 3 3 5" xfId="7898" xr:uid="{6DC8E785-F602-4549-9DB0-CA67DB4BEB01}"/>
    <cellStyle name="20% - Ênfase3 3 3 5 2" xfId="12302" xr:uid="{C206E8C1-5B88-43E2-ACE3-4EE406A7FF60}"/>
    <cellStyle name="20% - Ênfase3 3 3 5 2 2" xfId="34363" xr:uid="{7969C2F2-D613-4865-B6E6-71ACCBF65167}"/>
    <cellStyle name="20% - Ênfase3 3 3 5 2 3" xfId="23380" xr:uid="{03AE3B9E-B470-4086-8D33-A03D1D257864}"/>
    <cellStyle name="20% - Ênfase3 3 3 5 3" xfId="30385" xr:uid="{85D09CD0-BBB8-4112-9633-63B22C8A2908}"/>
    <cellStyle name="20% - Ênfase3 3 3 5 4" xfId="19402" xr:uid="{6E59C85D-3B96-4FA7-A8DF-A3910573E0E3}"/>
    <cellStyle name="20% - Ênfase3 3 3 6" xfId="11165" xr:uid="{843E080B-32AE-49D0-99A1-C6A01515F974}"/>
    <cellStyle name="20% - Ênfase3 3 3 6 2" xfId="33228" xr:uid="{753B30E9-A198-4339-BC4E-F3B986A6D9D2}"/>
    <cellStyle name="20% - Ênfase3 3 3 6 3" xfId="22245" xr:uid="{FE917B3F-4E93-49BB-9466-96E09C2E49FC}"/>
    <cellStyle name="20% - Ênfase3 3 3 7" xfId="10183" xr:uid="{ACA5C4B7-33A5-47F4-B416-A1ADD1E5AEE3}"/>
    <cellStyle name="20% - Ênfase3 3 3 7 2" xfId="32310" xr:uid="{F0C6EE55-4EFB-4821-8945-932C35198DB3}"/>
    <cellStyle name="20% - Ênfase3 3 3 7 3" xfId="21327" xr:uid="{189771A1-6F3D-4B25-B135-E565697601EF}"/>
    <cellStyle name="20% - Ênfase3 3 3 8" xfId="13658" xr:uid="{1489807B-9734-44BE-8671-CAF48817E7E8}"/>
    <cellStyle name="20% - Ênfase3 3 3 8 2" xfId="35522" xr:uid="{AB269ED3-8DE3-4FC9-A55D-D66135E978EA}"/>
    <cellStyle name="20% - Ênfase3 3 3 8 3" xfId="24539" xr:uid="{7D585C49-C12D-4F27-9F55-7149AE185EFE}"/>
    <cellStyle name="20% - Ênfase3 3 3 9" xfId="26489" xr:uid="{94C025FB-E3C3-419B-8A16-B9F527C39F82}"/>
    <cellStyle name="20% - Ênfase3 3 3 9 2" xfId="37472" xr:uid="{C12DFD32-DB18-4043-A501-72D8F6385079}"/>
    <cellStyle name="20% - Ênfase3 3 4" xfId="5029" xr:uid="{B7B1AB86-1664-4B72-99DD-F0B571EA7E19}"/>
    <cellStyle name="20% - Ênfase3 3 4 10" xfId="39423" xr:uid="{FF5860F7-AC7E-4A3D-964C-860D7469242A}"/>
    <cellStyle name="20% - Ênfase3 3 4 11" xfId="41370" xr:uid="{92F81ED9-E84D-44EF-BFDA-BEBDA72CAC7A}"/>
    <cellStyle name="20% - Ênfase3 3 4 12" xfId="43330" xr:uid="{DE469BA4-8C06-4011-BEB3-4EF12DA6EF6C}"/>
    <cellStyle name="20% - Ênfase3 3 4 13" xfId="17456" xr:uid="{F158F8DD-210F-47AA-9A7E-86EA6A100D7C}"/>
    <cellStyle name="20% - Ênfase3 3 4 2" xfId="5030" xr:uid="{C83EDF23-2B8E-4D16-93D8-C7F665DC465A}"/>
    <cellStyle name="20% - Ênfase3 3 4 2 10" xfId="43331" xr:uid="{85C78910-F356-428D-A1D7-784501D190B9}"/>
    <cellStyle name="20% - Ênfase3 3 4 2 11" xfId="17457" xr:uid="{C07A31C9-EF6E-4E5B-B443-5AA5F51E491B}"/>
    <cellStyle name="20% - Ênfase3 3 4 2 2" xfId="7155" xr:uid="{6CB3427D-8121-41B3-AF9B-68E2DC12F0DA}"/>
    <cellStyle name="20% - Ênfase3 3 4 2 2 10" xfId="18697" xr:uid="{DF6D0FEB-EB10-4B61-82B4-4A6B2F45BD8E}"/>
    <cellStyle name="20% - Ênfase3 3 4 2 2 2" xfId="9142" xr:uid="{1065ECC5-B586-4253-8E20-2083F5BFEB58}"/>
    <cellStyle name="20% - Ênfase3 3 4 2 2 2 2" xfId="31629" xr:uid="{CDAB6155-FB8A-4279-957E-30FB4C897DB9}"/>
    <cellStyle name="20% - Ênfase3 3 4 2 2 2 3" xfId="20646" xr:uid="{7464BAF2-9858-4D15-948A-2D293F3653E4}"/>
    <cellStyle name="20% - Ênfase3 3 4 2 2 3" xfId="12537" xr:uid="{824D995B-5A57-408A-8F58-9B5F26FE259D}"/>
    <cellStyle name="20% - Ênfase3 3 4 2 2 3 2" xfId="34598" xr:uid="{19D0EE3E-8856-41A8-B05E-3994D7652243}"/>
    <cellStyle name="20% - Ênfase3 3 4 2 2 3 3" xfId="23615" xr:uid="{8A9FB984-DB1B-4A53-BFF0-7DBE7F447C72}"/>
    <cellStyle name="20% - Ênfase3 3 4 2 2 4" xfId="14983" xr:uid="{5205FC5F-5A48-4C48-A147-2AB719DDAC14}"/>
    <cellStyle name="20% - Ênfase3 3 4 2 2 4 2" xfId="36765" xr:uid="{FF7A1133-F7DA-4CB7-8952-32192E9DA369}"/>
    <cellStyle name="20% - Ênfase3 3 4 2 2 4 3" xfId="25782" xr:uid="{3CB2AAB7-CBA0-4BA3-B6C3-A45F934F5EDD}"/>
    <cellStyle name="20% - Ênfase3 3 4 2 2 5" xfId="27732" xr:uid="{DBB41E04-F7D4-461B-9F94-E76963241D91}"/>
    <cellStyle name="20% - Ênfase3 3 4 2 2 5 2" xfId="38715" xr:uid="{65E8E3A9-D30F-4386-9D29-DCF785290585}"/>
    <cellStyle name="20% - Ênfase3 3 4 2 2 6" xfId="29680" xr:uid="{C07A9AEA-D9EE-4E40-A242-87C615902095}"/>
    <cellStyle name="20% - Ênfase3 3 4 2 2 7" xfId="40663" xr:uid="{816CA827-A6DB-4B7C-9B1B-B587F02B5462}"/>
    <cellStyle name="20% - Ênfase3 3 4 2 2 8" xfId="42610" xr:uid="{6AEE0D08-DE56-43E9-922F-38B6598844CF}"/>
    <cellStyle name="20% - Ênfase3 3 4 2 2 9" xfId="44570" xr:uid="{669E040D-8811-4EFE-A0D5-A99EBBC10FC5}"/>
    <cellStyle name="20% - Ênfase3 3 4 2 3" xfId="7902" xr:uid="{EF289BC3-3C76-4592-AE85-AAAB6BC8FF1E}"/>
    <cellStyle name="20% - Ênfase3 3 4 2 3 2" xfId="11400" xr:uid="{717C273A-462D-4871-A60A-53CF153FF5BF}"/>
    <cellStyle name="20% - Ênfase3 3 4 2 3 2 2" xfId="33463" xr:uid="{7DF9DF0F-04C9-4B1A-AF14-D41D7E5D98E7}"/>
    <cellStyle name="20% - Ênfase3 3 4 2 3 2 3" xfId="22480" xr:uid="{47BF4AB2-3921-489B-9B72-99CEC06ACF25}"/>
    <cellStyle name="20% - Ênfase3 3 4 2 3 3" xfId="30389" xr:uid="{31C90F23-FA74-4894-9705-B82BB808C280}"/>
    <cellStyle name="20% - Ênfase3 3 4 2 3 4" xfId="19406" xr:uid="{04A4A4BF-F9F7-45A0-9AA0-8C928BCB9279}"/>
    <cellStyle name="20% - Ênfase3 3 4 2 4" xfId="10408" xr:uid="{8DD88E86-F5D5-4D05-B3FC-4D62AA955CF4}"/>
    <cellStyle name="20% - Ênfase3 3 4 2 4 2" xfId="32535" xr:uid="{0DF23FC2-EB76-491C-B996-E58324CEE973}"/>
    <cellStyle name="20% - Ênfase3 3 4 2 4 3" xfId="21552" xr:uid="{573BF8E8-C979-443B-9B80-F7B21D9F821E}"/>
    <cellStyle name="20% - Ênfase3 3 4 2 5" xfId="13662" xr:uid="{7AA289CC-401F-4362-AB63-80743CE99C05}"/>
    <cellStyle name="20% - Ênfase3 3 4 2 5 2" xfId="35526" xr:uid="{5A60BB00-F1EC-4F78-9463-2C515B69B44C}"/>
    <cellStyle name="20% - Ênfase3 3 4 2 5 3" xfId="24543" xr:uid="{1BF2B4FA-39D8-4E29-87AC-402554751EFB}"/>
    <cellStyle name="20% - Ênfase3 3 4 2 6" xfId="26493" xr:uid="{A83BB2F5-2B5D-4027-BC13-3A3EBFEEB082}"/>
    <cellStyle name="20% - Ênfase3 3 4 2 6 2" xfId="37476" xr:uid="{A16DC15B-AA62-4668-9A8F-7CBC90D6DC70}"/>
    <cellStyle name="20% - Ênfase3 3 4 2 7" xfId="28441" xr:uid="{9D657B73-E5A8-4F77-AC0D-59B323CBBC1E}"/>
    <cellStyle name="20% - Ênfase3 3 4 2 8" xfId="39424" xr:uid="{49751391-13BC-4874-86F6-696AE893141E}"/>
    <cellStyle name="20% - Ênfase3 3 4 2 9" xfId="41371" xr:uid="{750AECBD-30B5-455E-9006-C1313BCFA76B}"/>
    <cellStyle name="20% - Ênfase3 3 4 3" xfId="5031" xr:uid="{F9CC53C7-91D9-475F-A3A4-6E33A90E0844}"/>
    <cellStyle name="20% - Ênfase3 3 4 3 10" xfId="43332" xr:uid="{3EE5B845-E999-4220-8C68-61F62A546B16}"/>
    <cellStyle name="20% - Ênfase3 3 4 3 11" xfId="17458" xr:uid="{5B40CD09-5C22-4829-BFEB-3BE719FE8112}"/>
    <cellStyle name="20% - Ênfase3 3 4 3 2" xfId="7437" xr:uid="{43DF812A-FCEA-4159-8C96-7EBE1D1F0790}"/>
    <cellStyle name="20% - Ênfase3 3 4 3 2 10" xfId="18979" xr:uid="{E65C589F-CFF8-419C-80E0-85E1B6041AA4}"/>
    <cellStyle name="20% - Ênfase3 3 4 3 2 2" xfId="9424" xr:uid="{52A76002-BD5F-41A1-BD67-2C70166FAF7F}"/>
    <cellStyle name="20% - Ênfase3 3 4 3 2 2 2" xfId="31911" xr:uid="{83E69967-0252-4509-9976-276A4C2C6776}"/>
    <cellStyle name="20% - Ênfase3 3 4 3 2 2 3" xfId="20928" xr:uid="{494C0E10-24EE-4F12-BFFC-EFFA68CB6249}"/>
    <cellStyle name="20% - Ênfase3 3 4 3 2 3" xfId="12823" xr:uid="{4CF3F320-DD4D-4367-B1E0-F8F7AF24493A}"/>
    <cellStyle name="20% - Ênfase3 3 4 3 2 3 2" xfId="34884" xr:uid="{C3878E7F-D318-4EAF-87E5-38555323D285}"/>
    <cellStyle name="20% - Ênfase3 3 4 3 2 3 3" xfId="23901" xr:uid="{C20FCB6B-E5BF-417B-90C0-CA857DAA6396}"/>
    <cellStyle name="20% - Ênfase3 3 4 3 2 4" xfId="15265" xr:uid="{B889D799-5DD4-400E-9FC5-6D34652C9E59}"/>
    <cellStyle name="20% - Ênfase3 3 4 3 2 4 2" xfId="37047" xr:uid="{787360B3-5A75-4C0F-A9E9-CBAEC4018A9F}"/>
    <cellStyle name="20% - Ênfase3 3 4 3 2 4 3" xfId="26064" xr:uid="{7FB8EF9C-EA91-41B9-BFDF-CEB5C1D5921C}"/>
    <cellStyle name="20% - Ênfase3 3 4 3 2 5" xfId="28014" xr:uid="{047F3E6F-F4D3-4CFD-96C3-D5698304E1C2}"/>
    <cellStyle name="20% - Ênfase3 3 4 3 2 5 2" xfId="38997" xr:uid="{E1FED4A3-465C-4950-9196-9CAB96796FF7}"/>
    <cellStyle name="20% - Ênfase3 3 4 3 2 6" xfId="29962" xr:uid="{39753A06-FC7E-4CED-9793-5112DB55E7E9}"/>
    <cellStyle name="20% - Ênfase3 3 4 3 2 7" xfId="40945" xr:uid="{37EF00A2-7A93-4CC2-B956-7EBDE6950BEE}"/>
    <cellStyle name="20% - Ênfase3 3 4 3 2 8" xfId="42892" xr:uid="{08B4C289-B7F1-4171-86ED-E056ABB1DBD3}"/>
    <cellStyle name="20% - Ênfase3 3 4 3 2 9" xfId="44852" xr:uid="{432B524B-7205-4CB9-815A-58928B357A5C}"/>
    <cellStyle name="20% - Ênfase3 3 4 3 3" xfId="7903" xr:uid="{BC70A1B6-FAF3-4AA3-A959-DEE28082FB69}"/>
    <cellStyle name="20% - Ênfase3 3 4 3 3 2" xfId="11686" xr:uid="{F84DD6D2-63C0-4BFD-86C2-9004DAEBC379}"/>
    <cellStyle name="20% - Ênfase3 3 4 3 3 2 2" xfId="33749" xr:uid="{91B2B5E8-A195-48E7-BE3C-74ABD53092D2}"/>
    <cellStyle name="20% - Ênfase3 3 4 3 3 2 3" xfId="22766" xr:uid="{721631B7-B66F-4091-ABC2-0B22E334A78A}"/>
    <cellStyle name="20% - Ênfase3 3 4 3 3 3" xfId="30390" xr:uid="{4714FFF9-CC3F-4D74-98F8-2874344DAF72}"/>
    <cellStyle name="20% - Ênfase3 3 4 3 3 4" xfId="19407" xr:uid="{774B23E0-030C-4E43-B264-883A38970F51}"/>
    <cellStyle name="20% - Ênfase3 3 4 3 4" xfId="10690" xr:uid="{D6AEEFC6-EDF1-4C9C-B484-A7C6FD5A4FDF}"/>
    <cellStyle name="20% - Ênfase3 3 4 3 4 2" xfId="32817" xr:uid="{8D6CD282-76C9-4DD6-B3EC-6365BFA583E0}"/>
    <cellStyle name="20% - Ênfase3 3 4 3 4 3" xfId="21834" xr:uid="{ABDDE629-0CD9-4A78-87E3-3C439FFCCD27}"/>
    <cellStyle name="20% - Ênfase3 3 4 3 5" xfId="13663" xr:uid="{B48532D3-B96C-4EE1-93FD-D02A74AF3988}"/>
    <cellStyle name="20% - Ênfase3 3 4 3 5 2" xfId="35527" xr:uid="{63E7C39C-0541-4379-9998-8E2B00747797}"/>
    <cellStyle name="20% - Ênfase3 3 4 3 5 3" xfId="24544" xr:uid="{C95398E7-FD0E-4D9E-8FB3-53F30988E7F3}"/>
    <cellStyle name="20% - Ênfase3 3 4 3 6" xfId="26494" xr:uid="{CB2D9BB6-890A-41E6-85F8-ED2DDD7BD965}"/>
    <cellStyle name="20% - Ênfase3 3 4 3 6 2" xfId="37477" xr:uid="{B9CF55FC-5B9F-4112-AFA3-32A003499BD8}"/>
    <cellStyle name="20% - Ênfase3 3 4 3 7" xfId="28442" xr:uid="{5EE6A85C-ABCD-49CB-9564-65ADDC3D9E4F}"/>
    <cellStyle name="20% - Ênfase3 3 4 3 8" xfId="39425" xr:uid="{6710134C-021C-432D-B50F-2C22075689D4}"/>
    <cellStyle name="20% - Ênfase3 3 4 3 9" xfId="41372" xr:uid="{6700D34D-FCD5-4039-A7CD-980995B22788}"/>
    <cellStyle name="20% - Ênfase3 3 4 4" xfId="6870" xr:uid="{9803F415-AEFA-47FB-9830-B9EB84FECD09}"/>
    <cellStyle name="20% - Ênfase3 3 4 4 10" xfId="18415" xr:uid="{B7B50999-B3C2-48D3-B185-87C7E7CE09BB}"/>
    <cellStyle name="20% - Ênfase3 3 4 4 2" xfId="8860" xr:uid="{EF9BB90A-7121-465B-8B2A-9C9B785B252B}"/>
    <cellStyle name="20% - Ênfase3 3 4 4 2 2" xfId="31347" xr:uid="{85FBF697-F340-4E97-AE75-87EB4092A283}"/>
    <cellStyle name="20% - Ênfase3 3 4 4 2 3" xfId="20364" xr:uid="{52398BF9-5B64-4E5F-B462-35E5521F8FF6}"/>
    <cellStyle name="20% - Ênfase3 3 4 4 3" xfId="12241" xr:uid="{FA58D36F-3045-40E2-B34F-17B9D4C7F972}"/>
    <cellStyle name="20% - Ênfase3 3 4 4 3 2" xfId="34302" xr:uid="{09B66083-1480-4B62-951F-ACEDBC35D464}"/>
    <cellStyle name="20% - Ênfase3 3 4 4 3 3" xfId="23319" xr:uid="{637373AF-A041-44B3-9A9A-5150066B51B3}"/>
    <cellStyle name="20% - Ênfase3 3 4 4 4" xfId="14701" xr:uid="{56439BB6-620F-45CD-A82F-DC0F013828EF}"/>
    <cellStyle name="20% - Ênfase3 3 4 4 4 2" xfId="36483" xr:uid="{8A52A90B-FCFE-4591-9C57-AE1AAB77AF64}"/>
    <cellStyle name="20% - Ênfase3 3 4 4 4 3" xfId="25500" xr:uid="{89D3BA8E-6617-4713-B848-43F4939B93CD}"/>
    <cellStyle name="20% - Ênfase3 3 4 4 5" xfId="27450" xr:uid="{8CE22F7E-1095-472C-B118-81F9C567D264}"/>
    <cellStyle name="20% - Ênfase3 3 4 4 5 2" xfId="38433" xr:uid="{1A90C40B-7AB7-4556-A339-934DC7891AD9}"/>
    <cellStyle name="20% - Ênfase3 3 4 4 6" xfId="29398" xr:uid="{A5B43C3E-B688-4224-A4C4-559AE98C67CA}"/>
    <cellStyle name="20% - Ênfase3 3 4 4 7" xfId="40381" xr:uid="{A2FAE30F-7C02-4519-BB19-8998E662E32A}"/>
    <cellStyle name="20% - Ênfase3 3 4 4 8" xfId="42328" xr:uid="{59908CA0-F35B-43B9-9ED5-3A7137EEB836}"/>
    <cellStyle name="20% - Ênfase3 3 4 4 9" xfId="44288" xr:uid="{78DCD558-5605-420F-BE3E-CC83D4E2FF48}"/>
    <cellStyle name="20% - Ênfase3 3 4 5" xfId="7901" xr:uid="{08045F05-C1C6-4F17-A23B-9E1498FD76BC}"/>
    <cellStyle name="20% - Ênfase3 3 4 5 2" xfId="11103" xr:uid="{5A7ABA6A-F601-4B49-91A7-2035C6CAB67C}"/>
    <cellStyle name="20% - Ênfase3 3 4 5 2 2" xfId="33167" xr:uid="{DB240E9D-B82B-4B2D-9AFA-C63E40FEA285}"/>
    <cellStyle name="20% - Ênfase3 3 4 5 2 3" xfId="22184" xr:uid="{BCE19424-1FA6-4FAA-B034-60CF31B093C2}"/>
    <cellStyle name="20% - Ênfase3 3 4 5 3" xfId="30388" xr:uid="{3045D760-06D3-4BB5-8DF4-6B4472AB1A88}"/>
    <cellStyle name="20% - Ênfase3 3 4 5 4" xfId="19405" xr:uid="{5AB1D68B-48EE-41AB-8438-F0B1FD9FB7D7}"/>
    <cellStyle name="20% - Ênfase3 3 4 6" xfId="10066" xr:uid="{32E34C28-7A6C-4B99-A06D-25973A79AEA5}"/>
    <cellStyle name="20% - Ênfase3 3 4 6 2" xfId="32253" xr:uid="{48A52D16-9B96-4B28-B7C1-0AF11A7AC695}"/>
    <cellStyle name="20% - Ênfase3 3 4 6 3" xfId="21270" xr:uid="{31192607-DFB8-4B8E-8F8C-CCC28DD2F22E}"/>
    <cellStyle name="20% - Ênfase3 3 4 7" xfId="13661" xr:uid="{4E0F3F58-9E82-44A8-A553-B3B10F603C1C}"/>
    <cellStyle name="20% - Ênfase3 3 4 7 2" xfId="35525" xr:uid="{2BD4FC79-A84E-4581-B169-8B0CD5F5BEA7}"/>
    <cellStyle name="20% - Ênfase3 3 4 7 3" xfId="24542" xr:uid="{947323BB-4F93-4592-BA83-CDC3C3C10981}"/>
    <cellStyle name="20% - Ênfase3 3 4 8" xfId="26492" xr:uid="{7439BA70-8C95-4936-BD46-0A2E1C73B057}"/>
    <cellStyle name="20% - Ênfase3 3 4 8 2" xfId="37475" xr:uid="{848DAA29-6603-4BC4-AB78-5EB275052D0C}"/>
    <cellStyle name="20% - Ênfase3 3 4 9" xfId="28440" xr:uid="{90F8BC96-B6A3-48FA-9169-53B3DAEEEF39}"/>
    <cellStyle name="20% - Ênfase3 3 5" xfId="5032" xr:uid="{61256DA6-CF13-4D0C-9520-7FB53EEF25F7}"/>
    <cellStyle name="20% - Ênfase3 3 5 10" xfId="43333" xr:uid="{236FB8F9-470D-4594-8AFA-C4FE30A15FF0}"/>
    <cellStyle name="20% - Ênfase3 3 5 11" xfId="17459" xr:uid="{52C102C2-A88C-4ADB-827C-905AD7BE9582}"/>
    <cellStyle name="20% - Ênfase3 3 5 2" xfId="7043" xr:uid="{23C5AAD7-C217-4FE6-9725-6CFD95F92D3D}"/>
    <cellStyle name="20% - Ênfase3 3 5 2 10" xfId="18585" xr:uid="{86F961BA-2B79-454E-977D-A3F2C2DAC2DD}"/>
    <cellStyle name="20% - Ênfase3 3 5 2 2" xfId="9030" xr:uid="{E58DEC89-83C5-4E0F-8D0D-27E7BB7CD9C4}"/>
    <cellStyle name="20% - Ênfase3 3 5 2 2 2" xfId="31517" xr:uid="{20B9F6AF-8B67-4BAB-8226-063E17E1C249}"/>
    <cellStyle name="20% - Ênfase3 3 5 2 2 3" xfId="20534" xr:uid="{E410D056-D29D-4C08-9B70-47CB7C71D543}"/>
    <cellStyle name="20% - Ênfase3 3 5 2 3" xfId="12425" xr:uid="{00B32760-70DF-47BA-8578-D0AD8206C6AD}"/>
    <cellStyle name="20% - Ênfase3 3 5 2 3 2" xfId="34486" xr:uid="{10D2D305-B854-4CB7-8879-23B5A6E766F7}"/>
    <cellStyle name="20% - Ênfase3 3 5 2 3 3" xfId="23503" xr:uid="{EFF51A6D-F7C9-4FCE-BFE4-22987AC83746}"/>
    <cellStyle name="20% - Ênfase3 3 5 2 4" xfId="14871" xr:uid="{B779D992-0388-4F4F-BEB5-5192FC27A76A}"/>
    <cellStyle name="20% - Ênfase3 3 5 2 4 2" xfId="36653" xr:uid="{1C77CC64-8C82-4917-A214-01637B401636}"/>
    <cellStyle name="20% - Ênfase3 3 5 2 4 3" xfId="25670" xr:uid="{23C318F8-CA77-47BB-AFB7-337CCB37B448}"/>
    <cellStyle name="20% - Ênfase3 3 5 2 5" xfId="27620" xr:uid="{19A63EB3-1F84-4EB9-80C9-1E7857EFBE00}"/>
    <cellStyle name="20% - Ênfase3 3 5 2 5 2" xfId="38603" xr:uid="{D89DB0AE-428C-48AB-AD3F-F6B51664EAB0}"/>
    <cellStyle name="20% - Ênfase3 3 5 2 6" xfId="29568" xr:uid="{E365D792-B50A-45DA-9877-0DD9CC64592B}"/>
    <cellStyle name="20% - Ênfase3 3 5 2 7" xfId="40551" xr:uid="{4D2CA927-C900-4F61-866E-CE9A47DB3BE9}"/>
    <cellStyle name="20% - Ênfase3 3 5 2 8" xfId="42498" xr:uid="{F09DEE80-797F-4A1E-8140-764E9DD6CD7F}"/>
    <cellStyle name="20% - Ênfase3 3 5 2 9" xfId="44458" xr:uid="{F072C454-CEE7-4C42-896B-931888477AA9}"/>
    <cellStyle name="20% - Ênfase3 3 5 3" xfId="7904" xr:uid="{37AF18F9-0687-4663-8D28-2629CE887720}"/>
    <cellStyle name="20% - Ênfase3 3 5 3 2" xfId="11288" xr:uid="{A3AF10E3-DE05-4907-9AF8-65DFE3F12018}"/>
    <cellStyle name="20% - Ênfase3 3 5 3 2 2" xfId="33351" xr:uid="{DB2828FB-1597-4EBC-A5CF-8B6CA290AA10}"/>
    <cellStyle name="20% - Ênfase3 3 5 3 2 3" xfId="22368" xr:uid="{E954D8D8-38F4-4984-B205-DE2AC056EFC5}"/>
    <cellStyle name="20% - Ênfase3 3 5 3 3" xfId="30391" xr:uid="{887D493A-4A97-40C8-96B5-45A33A6C85FD}"/>
    <cellStyle name="20% - Ênfase3 3 5 3 4" xfId="19408" xr:uid="{6E8011FD-8D9C-4A0F-A63B-B719986FA3B9}"/>
    <cellStyle name="20% - Ênfase3 3 5 4" xfId="10296" xr:uid="{849FCB94-6DDC-4C66-A91C-FF649845AB01}"/>
    <cellStyle name="20% - Ênfase3 3 5 4 2" xfId="32423" xr:uid="{5E873F33-0DDA-4295-9AF4-10FDD1DD20A7}"/>
    <cellStyle name="20% - Ênfase3 3 5 4 3" xfId="21440" xr:uid="{3241C0F8-93A2-4F47-9EEC-4979603849A0}"/>
    <cellStyle name="20% - Ênfase3 3 5 5" xfId="13664" xr:uid="{7875CBD1-A59E-41EA-9F0C-57F71309BA8A}"/>
    <cellStyle name="20% - Ênfase3 3 5 5 2" xfId="35528" xr:uid="{29C3CD69-FB6E-4C75-B445-E7EE5C29FBB8}"/>
    <cellStyle name="20% - Ênfase3 3 5 5 3" xfId="24545" xr:uid="{1EF4E377-C0F2-43E5-A331-B44E24A1441D}"/>
    <cellStyle name="20% - Ênfase3 3 5 6" xfId="26495" xr:uid="{C0639B04-8C3B-4349-91C7-3496911D2049}"/>
    <cellStyle name="20% - Ênfase3 3 5 6 2" xfId="37478" xr:uid="{0F53BE35-309C-4BBD-973D-87C6C8CF2067}"/>
    <cellStyle name="20% - Ênfase3 3 5 7" xfId="28443" xr:uid="{479F594C-FE2D-4F2F-8B41-9EFE09CBE28A}"/>
    <cellStyle name="20% - Ênfase3 3 5 8" xfId="39426" xr:uid="{33A1834B-22C5-4EE9-A04B-71B80742BA17}"/>
    <cellStyle name="20% - Ênfase3 3 5 9" xfId="41373" xr:uid="{360C4F8F-F636-4DE3-BB08-BBB72F3ABBEC}"/>
    <cellStyle name="20% - Ênfase3 3 6" xfId="5033" xr:uid="{ABA9DEC1-5ECB-4A26-9196-C6794EF5FA47}"/>
    <cellStyle name="20% - Ênfase3 3 6 10" xfId="43334" xr:uid="{3CC27B24-C031-4CD6-89D1-0F63B941695F}"/>
    <cellStyle name="20% - Ênfase3 3 6 11" xfId="17460" xr:uid="{5DB45B1C-94F4-4966-BDD0-497E882D974F}"/>
    <cellStyle name="20% - Ênfase3 3 6 2" xfId="7325" xr:uid="{539D2311-60C6-4D1D-AAA6-2D97915D4533}"/>
    <cellStyle name="20% - Ênfase3 3 6 2 10" xfId="18867" xr:uid="{DBA539DF-2A1B-4F85-9F15-7C62FAD28F12}"/>
    <cellStyle name="20% - Ênfase3 3 6 2 2" xfId="9312" xr:uid="{19220F6A-FA6C-446A-8A7C-268FB55E5468}"/>
    <cellStyle name="20% - Ênfase3 3 6 2 2 2" xfId="31799" xr:uid="{8EB151BA-4F9E-4F98-9024-77D859028D3C}"/>
    <cellStyle name="20% - Ênfase3 3 6 2 2 3" xfId="20816" xr:uid="{8C192953-C34B-4B91-A92C-F277385EA5F2}"/>
    <cellStyle name="20% - Ênfase3 3 6 2 3" xfId="12711" xr:uid="{A5FF5500-D385-45BE-84DD-AEB3160CA166}"/>
    <cellStyle name="20% - Ênfase3 3 6 2 3 2" xfId="34772" xr:uid="{0AE21A5C-D67E-499B-95E6-8E15BA8E0CD4}"/>
    <cellStyle name="20% - Ênfase3 3 6 2 3 3" xfId="23789" xr:uid="{6A13749E-0008-46D2-BFB7-56A28C12B836}"/>
    <cellStyle name="20% - Ênfase3 3 6 2 4" xfId="15153" xr:uid="{015C857D-CD1B-4202-894F-4A5F40B8E345}"/>
    <cellStyle name="20% - Ênfase3 3 6 2 4 2" xfId="36935" xr:uid="{6D748CE1-86B7-4D78-9ECD-1CA948A9BFDF}"/>
    <cellStyle name="20% - Ênfase3 3 6 2 4 3" xfId="25952" xr:uid="{366172E0-8074-48E3-B50A-BDE99AF8E577}"/>
    <cellStyle name="20% - Ênfase3 3 6 2 5" xfId="27902" xr:uid="{159C58F4-9BE7-40F2-9575-7573F497EA12}"/>
    <cellStyle name="20% - Ênfase3 3 6 2 5 2" xfId="38885" xr:uid="{AAA4983A-87BF-4DB9-97B3-AB9D3AECA2C2}"/>
    <cellStyle name="20% - Ênfase3 3 6 2 6" xfId="29850" xr:uid="{41DFBB2F-D3D7-44CD-9820-8119C2CD2140}"/>
    <cellStyle name="20% - Ênfase3 3 6 2 7" xfId="40833" xr:uid="{C1AA7E5F-E141-45E3-9300-45569383B9CE}"/>
    <cellStyle name="20% - Ênfase3 3 6 2 8" xfId="42780" xr:uid="{A095A598-697F-42E0-8F6B-941E5DE55646}"/>
    <cellStyle name="20% - Ênfase3 3 6 2 9" xfId="44740" xr:uid="{FFDE1B08-F7FF-41E5-87B8-2724F422D66C}"/>
    <cellStyle name="20% - Ênfase3 3 6 3" xfId="7905" xr:uid="{08394C11-841C-4FFC-8F9E-955D552BE850}"/>
    <cellStyle name="20% - Ênfase3 3 6 3 2" xfId="11574" xr:uid="{681352B3-6FDF-47CB-8E53-1CD675E11730}"/>
    <cellStyle name="20% - Ênfase3 3 6 3 2 2" xfId="33637" xr:uid="{5883D1D2-2B26-484A-B113-292ACC28AECB}"/>
    <cellStyle name="20% - Ênfase3 3 6 3 2 3" xfId="22654" xr:uid="{6B45DA06-53DE-419B-A6E9-96295DFECAC1}"/>
    <cellStyle name="20% - Ênfase3 3 6 3 3" xfId="30392" xr:uid="{25590364-4757-4679-B6F9-78031C2A724A}"/>
    <cellStyle name="20% - Ênfase3 3 6 3 4" xfId="19409" xr:uid="{6D9CCDB0-4093-491B-B50C-B431AE805613}"/>
    <cellStyle name="20% - Ênfase3 3 6 4" xfId="10578" xr:uid="{9F5E6CC9-2D1D-4741-B9B4-C410B48C11F2}"/>
    <cellStyle name="20% - Ênfase3 3 6 4 2" xfId="32705" xr:uid="{E4AC821B-DB8A-4DFE-9632-19E60AFA100E}"/>
    <cellStyle name="20% - Ênfase3 3 6 4 3" xfId="21722" xr:uid="{43720B77-388C-4338-BBA6-2F61854DC1AC}"/>
    <cellStyle name="20% - Ênfase3 3 6 5" xfId="13665" xr:uid="{AD0BADF1-084A-4CC7-AA53-4EF192B219EA}"/>
    <cellStyle name="20% - Ênfase3 3 6 5 2" xfId="35529" xr:uid="{3C89CFB8-696E-48A5-81E7-20FF9FA97B94}"/>
    <cellStyle name="20% - Ênfase3 3 6 5 3" xfId="24546" xr:uid="{B3E6828F-6610-4BDD-86EB-E601E4C10FA8}"/>
    <cellStyle name="20% - Ênfase3 3 6 6" xfId="26496" xr:uid="{BCD2F116-A24B-457A-B6EA-14FA6D79F9E5}"/>
    <cellStyle name="20% - Ênfase3 3 6 6 2" xfId="37479" xr:uid="{4F0A8773-45D1-4DB5-A317-9D62DB8A0081}"/>
    <cellStyle name="20% - Ênfase3 3 6 7" xfId="28444" xr:uid="{4D598846-6D6A-4EF3-BA12-C68FDD923777}"/>
    <cellStyle name="20% - Ênfase3 3 6 8" xfId="39427" xr:uid="{2A84EC46-4D6F-4560-8E2D-74D4C3E2A156}"/>
    <cellStyle name="20% - Ênfase3 3 6 9" xfId="41374" xr:uid="{6EF8D016-746A-4134-B8E1-63E1B7BEF2E4}"/>
    <cellStyle name="20% - Ênfase3 3 7" xfId="5034" xr:uid="{70400466-313B-482D-9698-1170DFFB0C4D}"/>
    <cellStyle name="20% - Ênfase3 3 7 10" xfId="43335" xr:uid="{CF946DD6-5663-43F6-8349-042188E248D6}"/>
    <cellStyle name="20% - Ênfase3 3 7 11" xfId="17461" xr:uid="{26B73CD5-7C50-48B3-85D3-FCE4CD1DD1F7}"/>
    <cellStyle name="20% - Ênfase3 3 7 2" xfId="7607" xr:uid="{EA4AD7CC-C9F7-480B-81F8-B68CF5319D48}"/>
    <cellStyle name="20% - Ênfase3 3 7 2 10" xfId="19149" xr:uid="{647DB354-90D6-407B-B0D2-2B9B80A7AEA6}"/>
    <cellStyle name="20% - Ênfase3 3 7 2 2" xfId="9594" xr:uid="{9E197F79-509C-4BB5-94AC-EE46154A4D5B}"/>
    <cellStyle name="20% - Ênfase3 3 7 2 2 2" xfId="32081" xr:uid="{473A60A0-88C5-4503-86E9-4B532F94D294}"/>
    <cellStyle name="20% - Ênfase3 3 7 2 2 3" xfId="21098" xr:uid="{982D1496-40E4-45E4-B933-F086848535BA}"/>
    <cellStyle name="20% - Ênfase3 3 7 2 3" xfId="12993" xr:uid="{B7F0F455-6B8A-40AA-943F-BC8B08B74F81}"/>
    <cellStyle name="20% - Ênfase3 3 7 2 3 2" xfId="35054" xr:uid="{45F72231-2F0F-4471-8620-3FA8B1822736}"/>
    <cellStyle name="20% - Ênfase3 3 7 2 3 3" xfId="24071" xr:uid="{188D486D-340B-4E23-A76E-86198ED26657}"/>
    <cellStyle name="20% - Ênfase3 3 7 2 4" xfId="15435" xr:uid="{F281CFF4-F271-4CD7-8879-A8BC3564410E}"/>
    <cellStyle name="20% - Ênfase3 3 7 2 4 2" xfId="37217" xr:uid="{D373BCB0-0C7B-4B23-98B2-7B58CF130B0D}"/>
    <cellStyle name="20% - Ênfase3 3 7 2 4 3" xfId="26234" xr:uid="{BCD261F8-1DF1-49B5-BD91-FE48817C0166}"/>
    <cellStyle name="20% - Ênfase3 3 7 2 5" xfId="28184" xr:uid="{20714CB8-ED79-43DD-84E7-27DAE6309F6A}"/>
    <cellStyle name="20% - Ênfase3 3 7 2 5 2" xfId="39167" xr:uid="{B344601D-AA28-499F-942D-BF6F9E70DC33}"/>
    <cellStyle name="20% - Ênfase3 3 7 2 6" xfId="30132" xr:uid="{19654DC2-DF9E-45D2-B691-8AA70911114D}"/>
    <cellStyle name="20% - Ênfase3 3 7 2 7" xfId="41115" xr:uid="{0DFDBDC1-64AC-4168-9C49-A8371FBE23A5}"/>
    <cellStyle name="20% - Ênfase3 3 7 2 8" xfId="43062" xr:uid="{30C6DA86-E2D6-40ED-9743-310AF01F9CED}"/>
    <cellStyle name="20% - Ênfase3 3 7 2 9" xfId="45022" xr:uid="{8378DDF7-215B-4462-99CE-C55F35F02386}"/>
    <cellStyle name="20% - Ênfase3 3 7 3" xfId="7906" xr:uid="{E63C7B74-C313-4535-B744-9CD4B5791EF5}"/>
    <cellStyle name="20% - Ênfase3 3 7 3 2" xfId="11856" xr:uid="{D14A508A-65A4-49F9-BBB0-903F52CC5F0D}"/>
    <cellStyle name="20% - Ênfase3 3 7 3 2 2" xfId="33919" xr:uid="{E07C2468-8F74-447C-A09A-24A8C4AC61C8}"/>
    <cellStyle name="20% - Ênfase3 3 7 3 2 3" xfId="22936" xr:uid="{53EBD272-2D9C-44F2-8855-7B9B39ED831E}"/>
    <cellStyle name="20% - Ênfase3 3 7 3 3" xfId="30393" xr:uid="{7D29425B-88CD-407A-8A16-83115DA8D78E}"/>
    <cellStyle name="20% - Ênfase3 3 7 3 4" xfId="19410" xr:uid="{AA1CC5A7-6904-48D4-97B0-F4E2A9088069}"/>
    <cellStyle name="20% - Ênfase3 3 7 4" xfId="10860" xr:uid="{5DC0562F-3B8E-4C90-8CF6-6B7844D83655}"/>
    <cellStyle name="20% - Ênfase3 3 7 4 2" xfId="32987" xr:uid="{7DEAEBFD-A302-48B1-A39F-33BD413270B0}"/>
    <cellStyle name="20% - Ênfase3 3 7 4 3" xfId="22004" xr:uid="{FD07B60B-4B55-4896-A1BA-EE38C616CDDF}"/>
    <cellStyle name="20% - Ênfase3 3 7 5" xfId="13666" xr:uid="{0B427059-8199-49EC-9653-352FF21CA828}"/>
    <cellStyle name="20% - Ênfase3 3 7 5 2" xfId="35530" xr:uid="{3565047F-E757-4638-8A18-16881C5E94FE}"/>
    <cellStyle name="20% - Ênfase3 3 7 5 3" xfId="24547" xr:uid="{1AEA45F7-AEC8-4CBF-8CDF-BD64B7390780}"/>
    <cellStyle name="20% - Ênfase3 3 7 6" xfId="26497" xr:uid="{7F9084CB-68CB-4143-BE2D-4C46B74F7982}"/>
    <cellStyle name="20% - Ênfase3 3 7 6 2" xfId="37480" xr:uid="{4D7B47F4-9406-4039-8B29-A133CEAC4FAE}"/>
    <cellStyle name="20% - Ênfase3 3 7 7" xfId="28445" xr:uid="{F2F8A6C2-DC7D-4843-9614-23395115A58A}"/>
    <cellStyle name="20% - Ênfase3 3 7 8" xfId="39428" xr:uid="{9208B3B3-0441-41A8-AD78-70C0C7671994}"/>
    <cellStyle name="20% - Ênfase3 3 7 9" xfId="41375" xr:uid="{31B61285-0B75-4AAF-8D7B-4DDDE532B7E2}"/>
    <cellStyle name="20% - Ênfase3 3 8" xfId="6758" xr:uid="{3AA2D8E2-60AE-43F0-B0CE-67A90E2362B9}"/>
    <cellStyle name="20% - Ênfase3 3 8 10" xfId="18303" xr:uid="{DA682867-F4B6-4A6D-AD6A-67F598174FB3}"/>
    <cellStyle name="20% - Ênfase3 3 8 2" xfId="8748" xr:uid="{E15C83D8-10CE-434F-A9E6-7FB01AA3D91B}"/>
    <cellStyle name="20% - Ênfase3 3 8 2 2" xfId="13124" xr:uid="{0A4C3DF8-24AB-4D12-B4B9-049643F00F9B}"/>
    <cellStyle name="20% - Ênfase3 3 8 2 2 2" xfId="35134" xr:uid="{F65337BB-478D-4534-8702-9A7A057B837F}"/>
    <cellStyle name="20% - Ênfase3 3 8 2 2 3" xfId="24151" xr:uid="{3142F2FD-DFC8-4A9F-B261-91F67FFC56E0}"/>
    <cellStyle name="20% - Ênfase3 3 8 2 3" xfId="31235" xr:uid="{9C6FEFC9-855D-4C3D-BC2C-5F4E5D1FC830}"/>
    <cellStyle name="20% - Ênfase3 3 8 2 4" xfId="20252" xr:uid="{E4B1830D-3643-4A4B-B53D-CA2D865496B6}"/>
    <cellStyle name="20% - Ênfase3 3 8 3" xfId="11938" xr:uid="{55130E7C-8D6C-4644-B3F0-A969E38196EC}"/>
    <cellStyle name="20% - Ênfase3 3 8 3 2" xfId="33999" xr:uid="{3A698723-4F42-4886-B1BA-10E79BD0600D}"/>
    <cellStyle name="20% - Ênfase3 3 8 3 3" xfId="23016" xr:uid="{AF4B2EC8-0601-41D4-9999-30B417C59DB2}"/>
    <cellStyle name="20% - Ênfase3 3 8 4" xfId="14589" xr:uid="{61C1F5BA-3C21-4264-8703-4CB6A6AEC50C}"/>
    <cellStyle name="20% - Ênfase3 3 8 4 2" xfId="36371" xr:uid="{DF166814-C72A-485C-9DF4-EE867021E0AD}"/>
    <cellStyle name="20% - Ênfase3 3 8 4 3" xfId="25388" xr:uid="{CCF75771-9EBD-41BD-AC17-9F5907831789}"/>
    <cellStyle name="20% - Ênfase3 3 8 5" xfId="27338" xr:uid="{989B9B9B-C3E6-426A-952F-C91F43470F0E}"/>
    <cellStyle name="20% - Ênfase3 3 8 5 2" xfId="38321" xr:uid="{5991469D-18E6-4A28-9AB4-E5B0B9BD7C0D}"/>
    <cellStyle name="20% - Ênfase3 3 8 6" xfId="29286" xr:uid="{708F5EF7-1286-4BD7-A63A-1C1533B75F3B}"/>
    <cellStyle name="20% - Ênfase3 3 8 7" xfId="40269" xr:uid="{6941D075-7D92-4D44-9757-3415B0813773}"/>
    <cellStyle name="20% - Ênfase3 3 8 8" xfId="42216" xr:uid="{9A9AAF83-ADF6-45E0-A4DC-7B9F3BCEE632}"/>
    <cellStyle name="20% - Ênfase3 3 8 9" xfId="44176" xr:uid="{7E12D3A4-ABFB-409A-817B-80148A137847}"/>
    <cellStyle name="20% - Ênfase3 3 9" xfId="7891" xr:uid="{6A1A3172-5B7E-4457-94C9-F27D53308FF1}"/>
    <cellStyle name="20% - Ênfase3 3 9 2" xfId="12129" xr:uid="{494E988E-0E4F-4FC6-9D01-5EBA58CB6BBF}"/>
    <cellStyle name="20% - Ênfase3 3 9 2 2" xfId="34190" xr:uid="{8DDCE97F-9537-486F-A0A7-4BAB50B77E7C}"/>
    <cellStyle name="20% - Ênfase3 3 9 2 3" xfId="23207" xr:uid="{2A05F1F6-4644-4E5B-9FBB-620602F604BE}"/>
    <cellStyle name="20% - Ênfase3 3 9 3" xfId="30378" xr:uid="{A9072CBA-7AB9-4719-BE17-D1F351E582E6}"/>
    <cellStyle name="20% - Ênfase3 3 9 4" xfId="19395" xr:uid="{16DA2300-86DA-475F-8F62-FB180BFF5215}"/>
    <cellStyle name="20% - Ênfase3 4" xfId="5035" xr:uid="{75E7719D-607C-4EEF-8E08-942227F86406}"/>
    <cellStyle name="20% - Ênfase3 4 10" xfId="11005" xr:uid="{645E7C95-DD51-4BFF-B791-3B01FD0F47BB}"/>
    <cellStyle name="20% - Ênfase3 4 10 2" xfId="33069" xr:uid="{FE6F4151-FE8D-432C-9C4F-71EC67CA3D5B}"/>
    <cellStyle name="20% - Ênfase3 4 10 3" xfId="22086" xr:uid="{8EAFDEDD-49B3-416F-86FB-CEAC9A392CE6}"/>
    <cellStyle name="20% - Ênfase3 4 11" xfId="9968" xr:uid="{18C303FF-C580-4657-9D48-0AAEFE821C42}"/>
    <cellStyle name="20% - Ênfase3 4 11 2" xfId="32155" xr:uid="{9DF961E4-EBE3-416D-9BDB-50474292015E}"/>
    <cellStyle name="20% - Ênfase3 4 11 3" xfId="21172" xr:uid="{02BC744C-6A53-4DAF-AF38-5B1B9D1D267E}"/>
    <cellStyle name="20% - Ênfase3 4 12" xfId="13667" xr:uid="{4A3CE3BE-120F-4558-AAEB-2342C18D4B4F}"/>
    <cellStyle name="20% - Ênfase3 4 12 2" xfId="35531" xr:uid="{70D29433-244A-496A-B733-CA79F47F9A8E}"/>
    <cellStyle name="20% - Ênfase3 4 12 3" xfId="24548" xr:uid="{20820EBE-C4DD-4119-8D84-E406539FA306}"/>
    <cellStyle name="20% - Ênfase3 4 13" xfId="26498" xr:uid="{E01188E6-29F2-44F3-8C2D-16168BD27578}"/>
    <cellStyle name="20% - Ênfase3 4 13 2" xfId="37481" xr:uid="{95063D62-D819-4767-9397-5BD019E370CB}"/>
    <cellStyle name="20% - Ênfase3 4 14" xfId="28446" xr:uid="{8C310401-D64A-482E-AFD2-45A625CA478B}"/>
    <cellStyle name="20% - Ênfase3 4 15" xfId="39429" xr:uid="{FAA368BA-75ED-468B-9D01-CD8CFD91A212}"/>
    <cellStyle name="20% - Ênfase3 4 16" xfId="41376" xr:uid="{F908ED86-C53D-4512-9D6B-82CBA3369E2D}"/>
    <cellStyle name="20% - Ênfase3 4 17" xfId="43336" xr:uid="{119F81DA-D3E6-4FCB-9E8A-ED696FA62DB4}"/>
    <cellStyle name="20% - Ênfase3 4 18" xfId="17462" xr:uid="{1A343274-94D9-493D-ADE4-54915FC1AA73}"/>
    <cellStyle name="20% - Ênfase3 4 2" xfId="5036" xr:uid="{DE267ADF-FBDE-49A4-B415-45302C125901}"/>
    <cellStyle name="20% - Ênfase3 4 2 10" xfId="26499" xr:uid="{9508D94B-9D79-430C-A3F6-B18ABDFC460D}"/>
    <cellStyle name="20% - Ênfase3 4 2 10 2" xfId="37482" xr:uid="{F3213E2A-0FBC-42D0-BD40-A986842BEC26}"/>
    <cellStyle name="20% - Ênfase3 4 2 11" xfId="28447" xr:uid="{32CDF556-60A6-483E-A367-5A7CEF595DDD}"/>
    <cellStyle name="20% - Ênfase3 4 2 12" xfId="39430" xr:uid="{74120C45-9784-4536-A2C6-D4F8BBFF41D2}"/>
    <cellStyle name="20% - Ênfase3 4 2 13" xfId="41377" xr:uid="{0CEC3E07-ABF8-4244-93F6-AF25E21C0D7B}"/>
    <cellStyle name="20% - Ênfase3 4 2 14" xfId="43337" xr:uid="{3D4C8B82-8D23-4294-8533-363FDC3CEFD6}"/>
    <cellStyle name="20% - Ênfase3 4 2 15" xfId="17463" xr:uid="{9FAA88F2-C039-496A-B685-7F4AFDC5D5A0}"/>
    <cellStyle name="20% - Ênfase3 4 2 2" xfId="5037" xr:uid="{E57AD525-A317-4530-A6BF-87155863386E}"/>
    <cellStyle name="20% - Ênfase3 4 2 2 10" xfId="39431" xr:uid="{AE8F39AF-C265-46A4-8FFE-4B525943439E}"/>
    <cellStyle name="20% - Ênfase3 4 2 2 11" xfId="41378" xr:uid="{0F1BFF20-1B27-4A75-A3B7-DFA92FD043A1}"/>
    <cellStyle name="20% - Ênfase3 4 2 2 12" xfId="43338" xr:uid="{A15CE8CE-E5F0-464C-B77E-491F4239EEA2}"/>
    <cellStyle name="20% - Ênfase3 4 2 2 13" xfId="17464" xr:uid="{CA2A9523-1511-4258-9A1E-B42055B61DD3}"/>
    <cellStyle name="20% - Ênfase3 4 2 2 2" xfId="5038" xr:uid="{85071455-51CA-4C41-B2AD-9C0F40473890}"/>
    <cellStyle name="20% - Ênfase3 4 2 2 2 10" xfId="43339" xr:uid="{A5C4CD2B-9AEF-469D-ADC4-EB0AC060AFC2}"/>
    <cellStyle name="20% - Ênfase3 4 2 2 2 11" xfId="17465" xr:uid="{065D337E-6C6F-450F-8593-50253D4D9FD6}"/>
    <cellStyle name="20% - Ênfase3 4 2 2 2 2" xfId="7282" xr:uid="{C6CD75C6-0F3C-469D-97AB-D8B54C75DA95}"/>
    <cellStyle name="20% - Ênfase3 4 2 2 2 2 10" xfId="18824" xr:uid="{7700E47F-96A0-4719-884B-AF3DB5555149}"/>
    <cellStyle name="20% - Ênfase3 4 2 2 2 2 2" xfId="9269" xr:uid="{BED45AD5-7F38-4A2D-B309-21049EA564EF}"/>
    <cellStyle name="20% - Ênfase3 4 2 2 2 2 2 2" xfId="31756" xr:uid="{3CAD1C4C-4790-4FFC-9C98-9B257160343F}"/>
    <cellStyle name="20% - Ênfase3 4 2 2 2 2 2 3" xfId="20773" xr:uid="{7BEE6889-EDAF-453B-AF95-EACEB4A3FD66}"/>
    <cellStyle name="20% - Ênfase3 4 2 2 2 2 3" xfId="12668" xr:uid="{CD189A52-FE13-48C1-8F1D-E818BC0B61B5}"/>
    <cellStyle name="20% - Ênfase3 4 2 2 2 2 3 2" xfId="34729" xr:uid="{1EF214EA-4256-4A6E-81D6-6A5F17ADBBE6}"/>
    <cellStyle name="20% - Ênfase3 4 2 2 2 2 3 3" xfId="23746" xr:uid="{96320051-A000-4FFD-B33D-952FDC24F49A}"/>
    <cellStyle name="20% - Ênfase3 4 2 2 2 2 4" xfId="15110" xr:uid="{7810DC91-818C-42CA-A8C9-1DDACA47308F}"/>
    <cellStyle name="20% - Ênfase3 4 2 2 2 2 4 2" xfId="36892" xr:uid="{4007AA3A-C3D9-4A06-8020-3D9691B4A8C2}"/>
    <cellStyle name="20% - Ênfase3 4 2 2 2 2 4 3" xfId="25909" xr:uid="{657D08A4-0F88-46BA-8FDD-70B705D5CDC6}"/>
    <cellStyle name="20% - Ênfase3 4 2 2 2 2 5" xfId="27859" xr:uid="{19601B91-A1EC-4412-BA21-2AE75591DE7A}"/>
    <cellStyle name="20% - Ênfase3 4 2 2 2 2 5 2" xfId="38842" xr:uid="{59E5023A-8127-4FB1-9018-CB27ADE1501A}"/>
    <cellStyle name="20% - Ênfase3 4 2 2 2 2 6" xfId="29807" xr:uid="{B7086BA5-8957-4942-A001-C32B5043B50F}"/>
    <cellStyle name="20% - Ênfase3 4 2 2 2 2 7" xfId="40790" xr:uid="{8A9EAFD3-5954-4E2C-8F28-8F9E57D027A7}"/>
    <cellStyle name="20% - Ênfase3 4 2 2 2 2 8" xfId="42737" xr:uid="{EB721DF8-1212-43A3-8D30-AAC9DE620288}"/>
    <cellStyle name="20% - Ênfase3 4 2 2 2 2 9" xfId="44697" xr:uid="{8A88F07A-3AF7-41AD-91F4-C3EF7448CB4D}"/>
    <cellStyle name="20% - Ênfase3 4 2 2 2 3" xfId="7910" xr:uid="{203D10DD-84FD-4BEA-8248-49FE3DDFD5F9}"/>
    <cellStyle name="20% - Ênfase3 4 2 2 2 3 2" xfId="11531" xr:uid="{BB1B9569-770D-48BF-90B4-F23F21CE7BFE}"/>
    <cellStyle name="20% - Ênfase3 4 2 2 2 3 2 2" xfId="33594" xr:uid="{03F9C20C-084F-4214-9BEE-FF2E553738C4}"/>
    <cellStyle name="20% - Ênfase3 4 2 2 2 3 2 3" xfId="22611" xr:uid="{6CA6A922-C485-4488-BBC5-F3620973E880}"/>
    <cellStyle name="20% - Ênfase3 4 2 2 2 3 3" xfId="30397" xr:uid="{94306049-3C18-491E-A3BE-3FAD7EFEFAD0}"/>
    <cellStyle name="20% - Ênfase3 4 2 2 2 3 4" xfId="19414" xr:uid="{B2D4DADD-07A1-4905-9852-D3F62F327EE7}"/>
    <cellStyle name="20% - Ênfase3 4 2 2 2 4" xfId="10535" xr:uid="{AF52FAD9-6C7E-482E-B028-0F5B4828FAC5}"/>
    <cellStyle name="20% - Ênfase3 4 2 2 2 4 2" xfId="32662" xr:uid="{2D3A3A04-91B0-4827-BE93-21D747D95DA1}"/>
    <cellStyle name="20% - Ênfase3 4 2 2 2 4 3" xfId="21679" xr:uid="{FD331D1D-4779-4594-8BBE-5A39C4D35BE4}"/>
    <cellStyle name="20% - Ênfase3 4 2 2 2 5" xfId="13670" xr:uid="{439F80B1-6FB6-43EE-8299-C1B5847835AB}"/>
    <cellStyle name="20% - Ênfase3 4 2 2 2 5 2" xfId="35534" xr:uid="{4470D271-8DF1-4629-90BC-029B894A7968}"/>
    <cellStyle name="20% - Ênfase3 4 2 2 2 5 3" xfId="24551" xr:uid="{AF05E6AD-F62F-42BA-9FF8-AD996D8CB4EB}"/>
    <cellStyle name="20% - Ênfase3 4 2 2 2 6" xfId="26501" xr:uid="{51E722FF-1367-4E0C-A706-52937ADB9E8E}"/>
    <cellStyle name="20% - Ênfase3 4 2 2 2 6 2" xfId="37484" xr:uid="{93F9AC84-95B6-4B34-89B2-DBD21C0101B6}"/>
    <cellStyle name="20% - Ênfase3 4 2 2 2 7" xfId="28449" xr:uid="{6F5881EB-EA97-41A8-A4BC-2B230803B213}"/>
    <cellStyle name="20% - Ênfase3 4 2 2 2 8" xfId="39432" xr:uid="{7B3E18A5-8C05-4C06-ABB4-A659EA481A8B}"/>
    <cellStyle name="20% - Ênfase3 4 2 2 2 9" xfId="41379" xr:uid="{74EC4B91-A79C-4D28-B340-F1BFA681BBDF}"/>
    <cellStyle name="20% - Ênfase3 4 2 2 3" xfId="5039" xr:uid="{A3B5D036-09D9-4259-BBFD-D944693D945A}"/>
    <cellStyle name="20% - Ênfase3 4 2 2 3 10" xfId="43340" xr:uid="{6ED564F2-47B0-4AF1-B646-74283D24A9EA}"/>
    <cellStyle name="20% - Ênfase3 4 2 2 3 11" xfId="17466" xr:uid="{D7EC7608-559C-4C39-9FC4-1D2366F70FB6}"/>
    <cellStyle name="20% - Ênfase3 4 2 2 3 2" xfId="7564" xr:uid="{EBD4AFE7-15EA-4A52-AF22-5936A3448684}"/>
    <cellStyle name="20% - Ênfase3 4 2 2 3 2 10" xfId="19106" xr:uid="{7CB0936F-4BCE-41F3-B180-CD07D66CF5D6}"/>
    <cellStyle name="20% - Ênfase3 4 2 2 3 2 2" xfId="9551" xr:uid="{EB4CBA78-EF46-4EA9-966A-82D95833D7A3}"/>
    <cellStyle name="20% - Ênfase3 4 2 2 3 2 2 2" xfId="32038" xr:uid="{45E683FA-BC07-486D-9625-42034D67D2BB}"/>
    <cellStyle name="20% - Ênfase3 4 2 2 3 2 2 3" xfId="21055" xr:uid="{81BCF2C5-F489-483F-A6B4-13DAA3A93EBE}"/>
    <cellStyle name="20% - Ênfase3 4 2 2 3 2 3" xfId="12950" xr:uid="{59EC9077-DF3F-4EC2-AC69-78859B1B4C99}"/>
    <cellStyle name="20% - Ênfase3 4 2 2 3 2 3 2" xfId="35011" xr:uid="{9A2FEA3B-177B-41AE-BE64-5DADA1DAAC42}"/>
    <cellStyle name="20% - Ênfase3 4 2 2 3 2 3 3" xfId="24028" xr:uid="{C69046E2-6602-4836-BD81-0490A93F4763}"/>
    <cellStyle name="20% - Ênfase3 4 2 2 3 2 4" xfId="15392" xr:uid="{DF43B868-DFBE-45C6-9047-EFB09C309712}"/>
    <cellStyle name="20% - Ênfase3 4 2 2 3 2 4 2" xfId="37174" xr:uid="{5EBC519C-8C31-484C-A11D-DC8ACAD9E688}"/>
    <cellStyle name="20% - Ênfase3 4 2 2 3 2 4 3" xfId="26191" xr:uid="{400666B8-C82A-478A-9807-A2D188BB5C79}"/>
    <cellStyle name="20% - Ênfase3 4 2 2 3 2 5" xfId="28141" xr:uid="{C22D6D2A-088A-4013-AE04-7055E46CF0EC}"/>
    <cellStyle name="20% - Ênfase3 4 2 2 3 2 5 2" xfId="39124" xr:uid="{062CEC0D-8074-4169-B709-F227868C9227}"/>
    <cellStyle name="20% - Ênfase3 4 2 2 3 2 6" xfId="30089" xr:uid="{A421866B-C6DC-4F1C-B4A8-0FD4FC533B82}"/>
    <cellStyle name="20% - Ênfase3 4 2 2 3 2 7" xfId="41072" xr:uid="{05595809-F68F-409B-BD61-356F4BBDC21D}"/>
    <cellStyle name="20% - Ênfase3 4 2 2 3 2 8" xfId="43019" xr:uid="{9E4D1408-514C-47AB-BBEE-3471B083A48D}"/>
    <cellStyle name="20% - Ênfase3 4 2 2 3 2 9" xfId="44979" xr:uid="{C29579F9-3D8C-43B5-8814-CC9213479DE0}"/>
    <cellStyle name="20% - Ênfase3 4 2 2 3 3" xfId="7911" xr:uid="{3DF737C4-EE34-4834-8CBD-C45F529A8C5B}"/>
    <cellStyle name="20% - Ênfase3 4 2 2 3 3 2" xfId="11813" xr:uid="{B77C06EB-1576-4FF5-B0DC-FB025255A695}"/>
    <cellStyle name="20% - Ênfase3 4 2 2 3 3 2 2" xfId="33876" xr:uid="{1CF780A4-E1F2-42BD-A3D9-9374E015DD76}"/>
    <cellStyle name="20% - Ênfase3 4 2 2 3 3 2 3" xfId="22893" xr:uid="{9A63512A-8A12-4E84-9F78-7534C7900F5F}"/>
    <cellStyle name="20% - Ênfase3 4 2 2 3 3 3" xfId="30398" xr:uid="{BBDA6691-5564-4187-9517-8F253D56AE2D}"/>
    <cellStyle name="20% - Ênfase3 4 2 2 3 3 4" xfId="19415" xr:uid="{BD24E0E2-15A9-42AB-A9F5-020BA807F9BB}"/>
    <cellStyle name="20% - Ênfase3 4 2 2 3 4" xfId="10817" xr:uid="{7DCE0D48-D185-4892-BFE0-D527C5036559}"/>
    <cellStyle name="20% - Ênfase3 4 2 2 3 4 2" xfId="32944" xr:uid="{77F05731-7220-440E-9C28-A8FBE08D502B}"/>
    <cellStyle name="20% - Ênfase3 4 2 2 3 4 3" xfId="21961" xr:uid="{C4512087-1831-4857-B7A0-F9A0D8F1960F}"/>
    <cellStyle name="20% - Ênfase3 4 2 2 3 5" xfId="13671" xr:uid="{780443A1-E0A2-4982-9282-EC6F41B8BB20}"/>
    <cellStyle name="20% - Ênfase3 4 2 2 3 5 2" xfId="35535" xr:uid="{8D386851-94EC-4D28-9855-4EAAEC32AB37}"/>
    <cellStyle name="20% - Ênfase3 4 2 2 3 5 3" xfId="24552" xr:uid="{14E36727-B43E-4E9C-B40F-4283154FA8C6}"/>
    <cellStyle name="20% - Ênfase3 4 2 2 3 6" xfId="26502" xr:uid="{0B3EAC8F-916F-43C3-9DBB-5EDCBCBC40D1}"/>
    <cellStyle name="20% - Ênfase3 4 2 2 3 6 2" xfId="37485" xr:uid="{DB1BCA81-B019-4636-8BF4-6ED8BB91C14A}"/>
    <cellStyle name="20% - Ênfase3 4 2 2 3 7" xfId="28450" xr:uid="{94CE4A21-C6D6-4EB8-B3D6-E8A300F01FF2}"/>
    <cellStyle name="20% - Ênfase3 4 2 2 3 8" xfId="39433" xr:uid="{AE8A52CD-B1BD-4F8D-848F-3F355A853F08}"/>
    <cellStyle name="20% - Ênfase3 4 2 2 3 9" xfId="41380" xr:uid="{8882900A-5CBA-42AD-A284-C7C4250315F2}"/>
    <cellStyle name="20% - Ênfase3 4 2 2 4" xfId="6998" xr:uid="{02D3C34C-1036-4DBA-8B8F-589ED3044822}"/>
    <cellStyle name="20% - Ênfase3 4 2 2 4 10" xfId="18542" xr:uid="{B5A54141-F8D1-46BF-9294-C6BFEEBF096E}"/>
    <cellStyle name="20% - Ênfase3 4 2 2 4 2" xfId="8987" xr:uid="{2D76DF05-65B5-4B0D-AC22-C2443ED51945}"/>
    <cellStyle name="20% - Ênfase3 4 2 2 4 2 2" xfId="31474" xr:uid="{47E3F8EA-93E7-4E84-90F9-1E8727EDA124}"/>
    <cellStyle name="20% - Ênfase3 4 2 2 4 2 3" xfId="20491" xr:uid="{F81E9A2D-A8A5-468B-9ED9-88EDE5874AF5}"/>
    <cellStyle name="20% - Ênfase3 4 2 2 4 3" xfId="12372" xr:uid="{D9313039-D0EC-44AC-85EA-992F01854E6F}"/>
    <cellStyle name="20% - Ênfase3 4 2 2 4 3 2" xfId="34433" xr:uid="{0D4A8BD7-A8B3-427F-99D8-D1FD53385932}"/>
    <cellStyle name="20% - Ênfase3 4 2 2 4 3 3" xfId="23450" xr:uid="{84033016-8AF3-4356-B487-A70F4823347D}"/>
    <cellStyle name="20% - Ênfase3 4 2 2 4 4" xfId="14828" xr:uid="{4F14E960-16EF-4837-9023-76066B6058A1}"/>
    <cellStyle name="20% - Ênfase3 4 2 2 4 4 2" xfId="36610" xr:uid="{4CD0E430-AA41-4148-B370-9C1283808524}"/>
    <cellStyle name="20% - Ênfase3 4 2 2 4 4 3" xfId="25627" xr:uid="{4C9BA805-8514-4897-A945-53DD4FD789BA}"/>
    <cellStyle name="20% - Ênfase3 4 2 2 4 5" xfId="27577" xr:uid="{53D8CF04-8033-4738-93B5-9AB8F12D37E4}"/>
    <cellStyle name="20% - Ênfase3 4 2 2 4 5 2" xfId="38560" xr:uid="{9E36E30D-67D5-4039-B4F3-AF2BFE2DE71D}"/>
    <cellStyle name="20% - Ênfase3 4 2 2 4 6" xfId="29525" xr:uid="{4D3B243B-76A4-482C-9B8F-F5028164499C}"/>
    <cellStyle name="20% - Ênfase3 4 2 2 4 7" xfId="40508" xr:uid="{9BBF3D81-3D0C-47B4-A2D3-D5978D91C423}"/>
    <cellStyle name="20% - Ênfase3 4 2 2 4 8" xfId="42455" xr:uid="{2C220C7C-5BBA-4FE6-AEF1-2B1FE29DABCF}"/>
    <cellStyle name="20% - Ênfase3 4 2 2 4 9" xfId="44415" xr:uid="{4BB54BCC-26D6-416F-9553-0F3B6C4B8AD4}"/>
    <cellStyle name="20% - Ênfase3 4 2 2 5" xfId="7909" xr:uid="{E15ABF73-2D7C-4556-80BC-AAAAE7A84BA1}"/>
    <cellStyle name="20% - Ênfase3 4 2 2 5 2" xfId="11235" xr:uid="{C8537FBF-ED98-48A2-A6CF-9494666B58E7}"/>
    <cellStyle name="20% - Ênfase3 4 2 2 5 2 2" xfId="33298" xr:uid="{7B8240E9-F75B-4902-A3EB-B3A16FD4F584}"/>
    <cellStyle name="20% - Ênfase3 4 2 2 5 2 3" xfId="22315" xr:uid="{2EC3C7AC-7723-4347-879D-F4FCAA4EC472}"/>
    <cellStyle name="20% - Ênfase3 4 2 2 5 3" xfId="30396" xr:uid="{6FBBC17A-8DC2-4DFA-9963-C80337FD942E}"/>
    <cellStyle name="20% - Ênfase3 4 2 2 5 4" xfId="19413" xr:uid="{7DCC3DFA-EE37-4C2B-928F-8B3C6DA98086}"/>
    <cellStyle name="20% - Ênfase3 4 2 2 6" xfId="10253" xr:uid="{2FCF79A1-C85E-4C10-B122-73A9091B26A5}"/>
    <cellStyle name="20% - Ênfase3 4 2 2 6 2" xfId="32380" xr:uid="{332A9137-DCBA-4633-90F5-0BB71CE755DA}"/>
    <cellStyle name="20% - Ênfase3 4 2 2 6 3" xfId="21397" xr:uid="{08FACB37-7129-4DD0-B8FD-F00DB617945A}"/>
    <cellStyle name="20% - Ênfase3 4 2 2 7" xfId="13669" xr:uid="{100881B8-DC56-4867-A772-A1629E1051E1}"/>
    <cellStyle name="20% - Ênfase3 4 2 2 7 2" xfId="35533" xr:uid="{0142BA7B-6E9A-4061-8AE9-7DC93526C58C}"/>
    <cellStyle name="20% - Ênfase3 4 2 2 7 3" xfId="24550" xr:uid="{F77E6244-6989-4B14-B8ED-3AEDBE305D84}"/>
    <cellStyle name="20% - Ênfase3 4 2 2 8" xfId="26500" xr:uid="{04987E20-E22A-4D91-B9A1-8A20C5D489C7}"/>
    <cellStyle name="20% - Ênfase3 4 2 2 8 2" xfId="37483" xr:uid="{1F902C09-C615-4A4B-9D72-6F76C285C17B}"/>
    <cellStyle name="20% - Ênfase3 4 2 2 9" xfId="28448" xr:uid="{EE6CFC49-1F54-48F6-A200-46CA2C1C367B}"/>
    <cellStyle name="20% - Ênfase3 4 2 3" xfId="5040" xr:uid="{3D69658D-5535-4708-9195-1E9A6DAC6135}"/>
    <cellStyle name="20% - Ênfase3 4 2 3 10" xfId="43341" xr:uid="{BFFB8E31-9B63-4377-8C73-5D5141B5D0AB}"/>
    <cellStyle name="20% - Ênfase3 4 2 3 11" xfId="17467" xr:uid="{8FE77C84-939A-4CE9-B0E0-45BA8C8EA0B8}"/>
    <cellStyle name="20% - Ênfase3 4 2 3 2" xfId="7113" xr:uid="{171DDA90-446C-4F7B-8C0C-4BF65EC7EF22}"/>
    <cellStyle name="20% - Ênfase3 4 2 3 2 10" xfId="18655" xr:uid="{F885C6E5-2E96-45DE-BBAA-EB3506B94A5C}"/>
    <cellStyle name="20% - Ênfase3 4 2 3 2 2" xfId="9100" xr:uid="{44206DA5-1EE5-481C-B88F-0F0224EEB9D6}"/>
    <cellStyle name="20% - Ênfase3 4 2 3 2 2 2" xfId="31587" xr:uid="{AEDA8D02-989A-4811-A59B-B3E23887F230}"/>
    <cellStyle name="20% - Ênfase3 4 2 3 2 2 3" xfId="20604" xr:uid="{B8F2B7EA-2A44-4DCF-A126-7CA542639E64}"/>
    <cellStyle name="20% - Ênfase3 4 2 3 2 3" xfId="12495" xr:uid="{887B9373-6B60-42AD-B942-DF7B624B37B2}"/>
    <cellStyle name="20% - Ênfase3 4 2 3 2 3 2" xfId="34556" xr:uid="{51F6FCDF-13A1-4777-8C94-DFFF44E78AE3}"/>
    <cellStyle name="20% - Ênfase3 4 2 3 2 3 3" xfId="23573" xr:uid="{0544F475-B85E-4435-A354-959BBCACF5EA}"/>
    <cellStyle name="20% - Ênfase3 4 2 3 2 4" xfId="14941" xr:uid="{9E959FCC-AA65-4C55-8266-F55F932A02B3}"/>
    <cellStyle name="20% - Ênfase3 4 2 3 2 4 2" xfId="36723" xr:uid="{C70424A9-2AC4-49B4-8632-B48A5D1EA808}"/>
    <cellStyle name="20% - Ênfase3 4 2 3 2 4 3" xfId="25740" xr:uid="{44D391A6-075B-4078-915F-5AC83280A829}"/>
    <cellStyle name="20% - Ênfase3 4 2 3 2 5" xfId="27690" xr:uid="{17364385-2FEC-4009-830F-4CC00BB60BEF}"/>
    <cellStyle name="20% - Ênfase3 4 2 3 2 5 2" xfId="38673" xr:uid="{5E4B6F16-909D-4B19-83B3-77A71E46EC7C}"/>
    <cellStyle name="20% - Ênfase3 4 2 3 2 6" xfId="29638" xr:uid="{34A66579-CD13-441F-AC0B-CCD1C2CB5667}"/>
    <cellStyle name="20% - Ênfase3 4 2 3 2 7" xfId="40621" xr:uid="{19F927A1-402A-4840-992F-D1DDB15F97A6}"/>
    <cellStyle name="20% - Ênfase3 4 2 3 2 8" xfId="42568" xr:uid="{B52ACC43-6E92-46B5-A4CF-9AFCD238E4F9}"/>
    <cellStyle name="20% - Ênfase3 4 2 3 2 9" xfId="44528" xr:uid="{D97F29A0-CB14-48F6-81D8-276838ABBBCE}"/>
    <cellStyle name="20% - Ênfase3 4 2 3 3" xfId="7912" xr:uid="{70C0DC0F-9D66-4703-A5CE-7643B7BC1A63}"/>
    <cellStyle name="20% - Ênfase3 4 2 3 3 2" xfId="11358" xr:uid="{A129D195-6990-449B-8B58-4B5ABA2C5029}"/>
    <cellStyle name="20% - Ênfase3 4 2 3 3 2 2" xfId="33421" xr:uid="{F9F4EE18-F8AB-4014-BAA0-FDBB9EC8ED75}"/>
    <cellStyle name="20% - Ênfase3 4 2 3 3 2 3" xfId="22438" xr:uid="{A232761B-12EF-4DDE-9CE3-25ACF581A8EA}"/>
    <cellStyle name="20% - Ênfase3 4 2 3 3 3" xfId="30399" xr:uid="{52B98CB4-272E-4D40-8E23-5BD77BEB906F}"/>
    <cellStyle name="20% - Ênfase3 4 2 3 3 4" xfId="19416" xr:uid="{BF56290B-85AB-447F-88D5-43F86118C851}"/>
    <cellStyle name="20% - Ênfase3 4 2 3 4" xfId="10366" xr:uid="{EBF1B463-F1ED-4859-8A3C-F6165D9CF23C}"/>
    <cellStyle name="20% - Ênfase3 4 2 3 4 2" xfId="32493" xr:uid="{61EA9B79-842A-49EF-8F25-CF7FB730A3E2}"/>
    <cellStyle name="20% - Ênfase3 4 2 3 4 3" xfId="21510" xr:uid="{617D9B2A-5DAB-45EB-B934-6406C0651106}"/>
    <cellStyle name="20% - Ênfase3 4 2 3 5" xfId="13672" xr:uid="{301F701C-83AC-4810-8DB9-9C1561565B42}"/>
    <cellStyle name="20% - Ênfase3 4 2 3 5 2" xfId="35536" xr:uid="{955DD0F1-A4EB-4802-98BB-223E4784A84E}"/>
    <cellStyle name="20% - Ênfase3 4 2 3 5 3" xfId="24553" xr:uid="{75CA3B6F-440D-48FA-80C2-0871D11AA499}"/>
    <cellStyle name="20% - Ênfase3 4 2 3 6" xfId="26503" xr:uid="{D5DDBEEA-E345-4AD4-B72C-04F20B03DDE8}"/>
    <cellStyle name="20% - Ênfase3 4 2 3 6 2" xfId="37486" xr:uid="{6C13B7F2-25D0-4751-9620-6F08D7960729}"/>
    <cellStyle name="20% - Ênfase3 4 2 3 7" xfId="28451" xr:uid="{3700CD81-6C8B-49A9-8A4E-4EC0A55A5A87}"/>
    <cellStyle name="20% - Ênfase3 4 2 3 8" xfId="39434" xr:uid="{E3B03091-C3B3-4427-BF66-FFBF653BEF40}"/>
    <cellStyle name="20% - Ênfase3 4 2 3 9" xfId="41381" xr:uid="{AFD106F0-9586-4C9B-B064-BFD4AAA5EEFF}"/>
    <cellStyle name="20% - Ênfase3 4 2 4" xfId="5041" xr:uid="{E92C4F34-2CF1-45DB-8EB0-BC387EE4EEAA}"/>
    <cellStyle name="20% - Ênfase3 4 2 4 10" xfId="43342" xr:uid="{779C1108-5FDA-44F6-B079-88380C5F7FCF}"/>
    <cellStyle name="20% - Ênfase3 4 2 4 11" xfId="17468" xr:uid="{2CD6CC91-ED80-4EF9-AB53-8F3F308FFDB1}"/>
    <cellStyle name="20% - Ênfase3 4 2 4 2" xfId="7395" xr:uid="{2999488A-C571-4527-9A8A-2A16D700BB8A}"/>
    <cellStyle name="20% - Ênfase3 4 2 4 2 10" xfId="18937" xr:uid="{EDE5066D-409E-4435-82D9-47255140B9DB}"/>
    <cellStyle name="20% - Ênfase3 4 2 4 2 2" xfId="9382" xr:uid="{9DDA20AB-B89C-4917-8B22-EB827FCE9CDC}"/>
    <cellStyle name="20% - Ênfase3 4 2 4 2 2 2" xfId="31869" xr:uid="{D3CD2A5D-27F3-4547-B2A1-9A35A17E77A4}"/>
    <cellStyle name="20% - Ênfase3 4 2 4 2 2 3" xfId="20886" xr:uid="{90CC315C-2D74-4D1C-AC2A-A29B812F7A89}"/>
    <cellStyle name="20% - Ênfase3 4 2 4 2 3" xfId="12781" xr:uid="{5DE811F6-C6FA-44D6-86A5-2782E7F6C055}"/>
    <cellStyle name="20% - Ênfase3 4 2 4 2 3 2" xfId="34842" xr:uid="{6296A4C1-A22D-4BF2-B5E6-61B2FBE0872F}"/>
    <cellStyle name="20% - Ênfase3 4 2 4 2 3 3" xfId="23859" xr:uid="{0DB16A4C-0D13-4028-85BD-CE3A380987A7}"/>
    <cellStyle name="20% - Ênfase3 4 2 4 2 4" xfId="15223" xr:uid="{3A51AB0F-955D-47DF-9FE9-A510958EAB1D}"/>
    <cellStyle name="20% - Ênfase3 4 2 4 2 4 2" xfId="37005" xr:uid="{A2997E4B-3C18-4113-A0A2-802E4465553B}"/>
    <cellStyle name="20% - Ênfase3 4 2 4 2 4 3" xfId="26022" xr:uid="{D05DBACC-EE93-46A5-8A47-40FD89A26F92}"/>
    <cellStyle name="20% - Ênfase3 4 2 4 2 5" xfId="27972" xr:uid="{E68C8FE2-C4A0-4455-A8F6-FC98FF4DBC8B}"/>
    <cellStyle name="20% - Ênfase3 4 2 4 2 5 2" xfId="38955" xr:uid="{EB04F362-45F4-452A-B0B6-91EBE503C33A}"/>
    <cellStyle name="20% - Ênfase3 4 2 4 2 6" xfId="29920" xr:uid="{4A1C149D-C833-4BB3-80EA-C91A028DE627}"/>
    <cellStyle name="20% - Ênfase3 4 2 4 2 7" xfId="40903" xr:uid="{E60B3E67-E54B-44AD-A38C-F6CC505CC5E7}"/>
    <cellStyle name="20% - Ênfase3 4 2 4 2 8" xfId="42850" xr:uid="{87542A67-9C7E-42BF-925F-DE378ADEDE89}"/>
    <cellStyle name="20% - Ênfase3 4 2 4 2 9" xfId="44810" xr:uid="{FB0B9273-394E-45FC-BAA0-FE1DE6D02EAE}"/>
    <cellStyle name="20% - Ênfase3 4 2 4 3" xfId="7913" xr:uid="{2AE0B13F-7CE6-4B69-98DB-D1DE9CAC44A6}"/>
    <cellStyle name="20% - Ênfase3 4 2 4 3 2" xfId="11644" xr:uid="{C349D898-F24A-4517-AE84-8900FE46D2CA}"/>
    <cellStyle name="20% - Ênfase3 4 2 4 3 2 2" xfId="33707" xr:uid="{72F215DB-1027-4315-A2B1-4AFD972ACD3C}"/>
    <cellStyle name="20% - Ênfase3 4 2 4 3 2 3" xfId="22724" xr:uid="{20EC49DA-A20C-4356-89A2-48E6A0A63FCC}"/>
    <cellStyle name="20% - Ênfase3 4 2 4 3 3" xfId="30400" xr:uid="{28D66CE8-1C75-4D22-B6BA-E822C76AE902}"/>
    <cellStyle name="20% - Ênfase3 4 2 4 3 4" xfId="19417" xr:uid="{FF7678FC-8CF8-43DB-B4AE-8FCDE156319C}"/>
    <cellStyle name="20% - Ênfase3 4 2 4 4" xfId="10648" xr:uid="{76A1A68A-F109-459E-B194-DD8AEEFD43EC}"/>
    <cellStyle name="20% - Ênfase3 4 2 4 4 2" xfId="32775" xr:uid="{17D0BF2B-C5BA-4D49-AADF-64382BAC547E}"/>
    <cellStyle name="20% - Ênfase3 4 2 4 4 3" xfId="21792" xr:uid="{BE0D8945-E85E-4963-89D4-9B47F3D3B6DF}"/>
    <cellStyle name="20% - Ênfase3 4 2 4 5" xfId="13673" xr:uid="{29A1BA05-D89D-49C3-A5FA-69142268B937}"/>
    <cellStyle name="20% - Ênfase3 4 2 4 5 2" xfId="35537" xr:uid="{82E008F5-32C3-4A1E-9668-54DE0A04B7F1}"/>
    <cellStyle name="20% - Ênfase3 4 2 4 5 3" xfId="24554" xr:uid="{283383CB-81D7-4984-A787-14A21DEBE4CC}"/>
    <cellStyle name="20% - Ênfase3 4 2 4 6" xfId="26504" xr:uid="{276C4025-A419-4F7E-93FC-252ADF311DEE}"/>
    <cellStyle name="20% - Ênfase3 4 2 4 6 2" xfId="37487" xr:uid="{3B36B575-6F75-49B3-825D-0BC718DCA387}"/>
    <cellStyle name="20% - Ênfase3 4 2 4 7" xfId="28452" xr:uid="{C12B0215-CC45-4F4C-8856-677F0A4207E3}"/>
    <cellStyle name="20% - Ênfase3 4 2 4 8" xfId="39435" xr:uid="{AD9CF61B-E49C-47A1-A842-1FD64B976CAC}"/>
    <cellStyle name="20% - Ênfase3 4 2 4 9" xfId="41382" xr:uid="{63D2B373-5A31-4E06-8E06-7D22F4F3B1A8}"/>
    <cellStyle name="20% - Ênfase3 4 2 5" xfId="6828" xr:uid="{59E5B60D-A0DF-4FC9-8CDB-6FAAACD8BBDA}"/>
    <cellStyle name="20% - Ênfase3 4 2 5 10" xfId="18373" xr:uid="{9FCF5155-B0F9-4FF7-AB29-B197FC9B9C21}"/>
    <cellStyle name="20% - Ênfase3 4 2 5 2" xfId="8818" xr:uid="{0FB108F0-5A13-4FDB-822F-86DFC33B05DF}"/>
    <cellStyle name="20% - Ênfase3 4 2 5 2 2" xfId="13262" xr:uid="{7E6AA51F-C202-4FAC-8905-4A2B54A2ECD4}"/>
    <cellStyle name="20% - Ênfase3 4 2 5 2 2 2" xfId="35271" xr:uid="{43C05CB6-88D5-40EF-BB2D-582709CDCAA3}"/>
    <cellStyle name="20% - Ênfase3 4 2 5 2 2 3" xfId="24288" xr:uid="{9285D61D-948F-4F55-9132-14C6AFC2B853}"/>
    <cellStyle name="20% - Ênfase3 4 2 5 2 3" xfId="31305" xr:uid="{3EC2133F-C158-40FA-A07C-E0587F5E8676}"/>
    <cellStyle name="20% - Ênfase3 4 2 5 2 4" xfId="20322" xr:uid="{6A21C487-3C22-4EBB-8EF2-F4C7DD079EF1}"/>
    <cellStyle name="20% - Ênfase3 4 2 5 3" xfId="12075" xr:uid="{9B2A7812-6188-4F2A-94F1-F3EE087E971B}"/>
    <cellStyle name="20% - Ênfase3 4 2 5 3 2" xfId="34136" xr:uid="{0B3F1A20-A5E5-4011-A772-4D5C89AA7C42}"/>
    <cellStyle name="20% - Ênfase3 4 2 5 3 3" xfId="23153" xr:uid="{AB63CADF-0491-42AD-8908-0E28BFC7DA7A}"/>
    <cellStyle name="20% - Ênfase3 4 2 5 4" xfId="14659" xr:uid="{2C901E84-9A68-4F8A-919C-A3F31081406E}"/>
    <cellStyle name="20% - Ênfase3 4 2 5 4 2" xfId="36441" xr:uid="{380BFB45-8716-430B-B270-FB73010EAF34}"/>
    <cellStyle name="20% - Ênfase3 4 2 5 4 3" xfId="25458" xr:uid="{42BBEE4B-7B1B-4C53-AB38-50796FD15758}"/>
    <cellStyle name="20% - Ênfase3 4 2 5 5" xfId="27408" xr:uid="{903F26FF-5ED3-4B72-88ED-2E89D05B4699}"/>
    <cellStyle name="20% - Ênfase3 4 2 5 5 2" xfId="38391" xr:uid="{6F1ACE1B-9460-4878-9EBC-949EA9EBC566}"/>
    <cellStyle name="20% - Ênfase3 4 2 5 6" xfId="29356" xr:uid="{FCAECBA9-7DC1-4E92-933A-070330F95E23}"/>
    <cellStyle name="20% - Ênfase3 4 2 5 7" xfId="40339" xr:uid="{9807FCFE-AD39-480A-B410-E0C2C275A802}"/>
    <cellStyle name="20% - Ênfase3 4 2 5 8" xfId="42286" xr:uid="{8D93FF65-0D4C-4253-879E-A060D7614A96}"/>
    <cellStyle name="20% - Ênfase3 4 2 5 9" xfId="44246" xr:uid="{7BA51488-B861-4669-A3E1-C0D07DA66980}"/>
    <cellStyle name="20% - Ênfase3 4 2 6" xfId="7908" xr:uid="{6BF00478-0FE7-4FF5-87B9-724F2FEA5121}"/>
    <cellStyle name="20% - Ênfase3 4 2 6 2" xfId="12199" xr:uid="{62DAEB9E-3AA9-4BBA-A56B-ACB886D701AC}"/>
    <cellStyle name="20% - Ênfase3 4 2 6 2 2" xfId="34260" xr:uid="{EF3E5F55-341B-4D54-A1DC-1E8A35FF0A56}"/>
    <cellStyle name="20% - Ênfase3 4 2 6 2 3" xfId="23277" xr:uid="{E0FB39A9-F9B3-4CC2-975F-97E7CFF72C89}"/>
    <cellStyle name="20% - Ênfase3 4 2 6 3" xfId="30395" xr:uid="{CE888E51-42EB-43E9-829D-AB871FB1D546}"/>
    <cellStyle name="20% - Ênfase3 4 2 6 4" xfId="19412" xr:uid="{406FE056-521A-4E0D-92CE-592CCB969EDE}"/>
    <cellStyle name="20% - Ênfase3 4 2 7" xfId="11061" xr:uid="{65E38858-ECF2-4F93-BE3A-9B847E4FF9B4}"/>
    <cellStyle name="20% - Ênfase3 4 2 7 2" xfId="33125" xr:uid="{B35B6C36-03A9-4E95-BCF5-CA46A2CA98F0}"/>
    <cellStyle name="20% - Ênfase3 4 2 7 3" xfId="22142" xr:uid="{11FCB985-FC76-4277-BACF-A76374AAF244}"/>
    <cellStyle name="20% - Ênfase3 4 2 8" xfId="10024" xr:uid="{6C017AB8-4467-441A-868F-33994688ABA0}"/>
    <cellStyle name="20% - Ênfase3 4 2 8 2" xfId="32211" xr:uid="{F3FEAAEA-3BAA-4D15-9BFA-5EBAD95B7BC3}"/>
    <cellStyle name="20% - Ênfase3 4 2 8 3" xfId="21228" xr:uid="{AF59AE0B-8C20-4ECE-9449-15A1DB9555B9}"/>
    <cellStyle name="20% - Ênfase3 4 2 9" xfId="13668" xr:uid="{B9E0ABF3-2227-4D74-B2BC-F9FF3332ED7C}"/>
    <cellStyle name="20% - Ênfase3 4 2 9 2" xfId="35532" xr:uid="{3E3DB484-9FA8-4B62-A303-A97484EAC394}"/>
    <cellStyle name="20% - Ênfase3 4 2 9 3" xfId="24549" xr:uid="{6D93904D-A083-4460-B378-126FDED62A4F}"/>
    <cellStyle name="20% - Ênfase3 4 3" xfId="5042" xr:uid="{6B802E7F-D357-48B5-8471-3E068001D191}"/>
    <cellStyle name="20% - Ênfase3 4 3 10" xfId="28453" xr:uid="{0A55975B-6763-4939-812D-3FCF37BC0D42}"/>
    <cellStyle name="20% - Ênfase3 4 3 11" xfId="39436" xr:uid="{E0D3DCAF-AC19-478C-867C-676A0184CD6F}"/>
    <cellStyle name="20% - Ênfase3 4 3 12" xfId="41383" xr:uid="{3049A6DE-D922-4CE5-B604-36E055C130B8}"/>
    <cellStyle name="20% - Ênfase3 4 3 13" xfId="43343" xr:uid="{1B4376EA-A52D-4D8D-941C-DCEE972B11A0}"/>
    <cellStyle name="20% - Ênfase3 4 3 14" xfId="17469" xr:uid="{E1EA3C18-D00C-451B-8354-9D4741185CCC}"/>
    <cellStyle name="20% - Ênfase3 4 3 2" xfId="5043" xr:uid="{3DCD6AFA-9B24-41D4-B277-3F0367B83B53}"/>
    <cellStyle name="20% - Ênfase3 4 3 2 10" xfId="43344" xr:uid="{B7C3CBB6-5D70-4907-BE2F-1E38F43A198D}"/>
    <cellStyle name="20% - Ênfase3 4 3 2 11" xfId="17470" xr:uid="{BBF06FEF-2F46-4EEE-8A74-CE436D9624FE}"/>
    <cellStyle name="20% - Ênfase3 4 3 2 2" xfId="7226" xr:uid="{5BE689FE-C25C-449C-B5D6-038C4BB2F7C8}"/>
    <cellStyle name="20% - Ênfase3 4 3 2 2 10" xfId="18768" xr:uid="{C381AA72-07A0-42CC-A243-CA0383B13E11}"/>
    <cellStyle name="20% - Ênfase3 4 3 2 2 2" xfId="9213" xr:uid="{3A9ADFF3-FBC3-4AF9-89BC-5584F59612F3}"/>
    <cellStyle name="20% - Ênfase3 4 3 2 2 2 2" xfId="31700" xr:uid="{AFB0C301-D66C-4376-893E-3D4EAD55A6B1}"/>
    <cellStyle name="20% - Ênfase3 4 3 2 2 2 3" xfId="20717" xr:uid="{F4C0DF4E-693E-4403-9488-4F4CAB29787B}"/>
    <cellStyle name="20% - Ênfase3 4 3 2 2 3" xfId="12612" xr:uid="{A44CA908-B070-4A0C-ADC1-44DE6BDFF553}"/>
    <cellStyle name="20% - Ênfase3 4 3 2 2 3 2" xfId="34673" xr:uid="{086A78AC-466B-4E68-B2DE-6A47F99D8147}"/>
    <cellStyle name="20% - Ênfase3 4 3 2 2 3 3" xfId="23690" xr:uid="{13B4606A-627F-4B4B-9F56-AEA20CEA0907}"/>
    <cellStyle name="20% - Ênfase3 4 3 2 2 4" xfId="15054" xr:uid="{A6ED805A-3E72-401F-8EC6-4B64F8C9C826}"/>
    <cellStyle name="20% - Ênfase3 4 3 2 2 4 2" xfId="36836" xr:uid="{F12B9321-B359-40F9-A179-3A30CDFD2D37}"/>
    <cellStyle name="20% - Ênfase3 4 3 2 2 4 3" xfId="25853" xr:uid="{469B9806-CE3E-4C9A-B45F-3B46E99C9C59}"/>
    <cellStyle name="20% - Ênfase3 4 3 2 2 5" xfId="27803" xr:uid="{5D5FA958-80C1-4D6A-B1D9-FACB645BE8F2}"/>
    <cellStyle name="20% - Ênfase3 4 3 2 2 5 2" xfId="38786" xr:uid="{0C1370AF-A631-441E-944B-CBC73F3FE0F5}"/>
    <cellStyle name="20% - Ênfase3 4 3 2 2 6" xfId="29751" xr:uid="{DBDB5FF1-8EEA-47B1-B8CF-4767F68BB8F2}"/>
    <cellStyle name="20% - Ênfase3 4 3 2 2 7" xfId="40734" xr:uid="{33A1570B-3C79-4B7D-84C6-F913F4C50D46}"/>
    <cellStyle name="20% - Ênfase3 4 3 2 2 8" xfId="42681" xr:uid="{D053AAF1-F690-4074-B547-F594A5C760F5}"/>
    <cellStyle name="20% - Ênfase3 4 3 2 2 9" xfId="44641" xr:uid="{E214F324-24B9-4BE2-80E0-E01A2D1147BA}"/>
    <cellStyle name="20% - Ênfase3 4 3 2 3" xfId="7915" xr:uid="{B1978F7C-2DCA-4262-BCE4-088B7678201E}"/>
    <cellStyle name="20% - Ênfase3 4 3 2 3 2" xfId="11475" xr:uid="{D74193FE-0071-47F2-813C-BD50AB5314A7}"/>
    <cellStyle name="20% - Ênfase3 4 3 2 3 2 2" xfId="33538" xr:uid="{5277DF76-8263-445C-9E76-284000FB69B1}"/>
    <cellStyle name="20% - Ênfase3 4 3 2 3 2 3" xfId="22555" xr:uid="{C1262581-4933-41F8-A6E0-FC805BB651B2}"/>
    <cellStyle name="20% - Ênfase3 4 3 2 3 3" xfId="30402" xr:uid="{A67B9428-75C9-4D08-8557-D6DAF079B4D3}"/>
    <cellStyle name="20% - Ênfase3 4 3 2 3 4" xfId="19419" xr:uid="{30198D69-D3CF-427F-8CDC-634D14E88640}"/>
    <cellStyle name="20% - Ênfase3 4 3 2 4" xfId="10479" xr:uid="{91DE38C2-99FD-419A-96D4-CD53C93EDC4A}"/>
    <cellStyle name="20% - Ênfase3 4 3 2 4 2" xfId="32606" xr:uid="{A080CE5A-60D3-474C-81CA-F04E228973B9}"/>
    <cellStyle name="20% - Ênfase3 4 3 2 4 3" xfId="21623" xr:uid="{C88A41B2-1BAF-4949-AF61-B267A7EB89C0}"/>
    <cellStyle name="20% - Ênfase3 4 3 2 5" xfId="13675" xr:uid="{5902224B-9068-4139-8D4E-007FBA30F984}"/>
    <cellStyle name="20% - Ênfase3 4 3 2 5 2" xfId="35539" xr:uid="{BFAC6B1B-3DF4-463E-91FC-D600B26C4928}"/>
    <cellStyle name="20% - Ênfase3 4 3 2 5 3" xfId="24556" xr:uid="{87EEA77F-0633-4F08-906A-39BC502283DD}"/>
    <cellStyle name="20% - Ênfase3 4 3 2 6" xfId="26506" xr:uid="{B4DB9BC2-58A5-4586-8A11-2004F7CF9528}"/>
    <cellStyle name="20% - Ênfase3 4 3 2 6 2" xfId="37489" xr:uid="{61E5133D-97AC-474E-9C36-0856828CFA53}"/>
    <cellStyle name="20% - Ênfase3 4 3 2 7" xfId="28454" xr:uid="{15A2A02F-4BCF-4A2D-97FE-8C0CE577DD91}"/>
    <cellStyle name="20% - Ênfase3 4 3 2 8" xfId="39437" xr:uid="{EFF22AA1-A6FF-42EB-96B8-54654D11A804}"/>
    <cellStyle name="20% - Ênfase3 4 3 2 9" xfId="41384" xr:uid="{900CCAFB-E43A-492C-A4C5-897B58592D2E}"/>
    <cellStyle name="20% - Ênfase3 4 3 3" xfId="5044" xr:uid="{04DB1C18-7C7A-4569-9E0A-26163B72556D}"/>
    <cellStyle name="20% - Ênfase3 4 3 3 10" xfId="43345" xr:uid="{1DD90B91-0050-4429-9DCA-4E88FB984F8B}"/>
    <cellStyle name="20% - Ênfase3 4 3 3 11" xfId="17471" xr:uid="{4D79085F-0472-4FB9-87BF-DDE6CDF9BA23}"/>
    <cellStyle name="20% - Ênfase3 4 3 3 2" xfId="7508" xr:uid="{F989CF1D-2C65-414A-A998-A8305A7C645C}"/>
    <cellStyle name="20% - Ênfase3 4 3 3 2 10" xfId="19050" xr:uid="{C2BE20CD-0FF8-4B1E-9DAC-A6808ED8A40A}"/>
    <cellStyle name="20% - Ênfase3 4 3 3 2 2" xfId="9495" xr:uid="{8884E5AE-4D98-4D6C-9705-BBD9C8ED2B2B}"/>
    <cellStyle name="20% - Ênfase3 4 3 3 2 2 2" xfId="31982" xr:uid="{6320394B-E8EA-409E-9AEB-9A0F35006120}"/>
    <cellStyle name="20% - Ênfase3 4 3 3 2 2 3" xfId="20999" xr:uid="{C11BA5AA-A16B-44EA-A95F-8308B752DD34}"/>
    <cellStyle name="20% - Ênfase3 4 3 3 2 3" xfId="12894" xr:uid="{E3036777-B138-4274-BE5A-0BA17384DA2F}"/>
    <cellStyle name="20% - Ênfase3 4 3 3 2 3 2" xfId="34955" xr:uid="{DE855AF2-AED0-4C73-A1D6-B0B27C203E6D}"/>
    <cellStyle name="20% - Ênfase3 4 3 3 2 3 3" xfId="23972" xr:uid="{2438F359-99C2-4839-A7FB-D0FE00FC7D7B}"/>
    <cellStyle name="20% - Ênfase3 4 3 3 2 4" xfId="15336" xr:uid="{E2EABF5A-90D8-426F-A9E0-1672986F2254}"/>
    <cellStyle name="20% - Ênfase3 4 3 3 2 4 2" xfId="37118" xr:uid="{E58F9680-3CA7-4BD8-9E5B-B41042B5893C}"/>
    <cellStyle name="20% - Ênfase3 4 3 3 2 4 3" xfId="26135" xr:uid="{A5A23530-3B45-41A6-9CB2-8EF65A28DE5E}"/>
    <cellStyle name="20% - Ênfase3 4 3 3 2 5" xfId="28085" xr:uid="{A849D14F-78DB-4C83-9C25-A81B80CC3AB7}"/>
    <cellStyle name="20% - Ênfase3 4 3 3 2 5 2" xfId="39068" xr:uid="{8E62A52B-6CD2-44E7-8594-4EEE48AB7CC6}"/>
    <cellStyle name="20% - Ênfase3 4 3 3 2 6" xfId="30033" xr:uid="{EB710E3D-6A72-48C6-9EE8-171F10046EDD}"/>
    <cellStyle name="20% - Ênfase3 4 3 3 2 7" xfId="41016" xr:uid="{8005DE00-2CCB-41A1-99D1-B98871E8A3A9}"/>
    <cellStyle name="20% - Ênfase3 4 3 3 2 8" xfId="42963" xr:uid="{7191337A-0266-41C5-BCAA-83D48E029B04}"/>
    <cellStyle name="20% - Ênfase3 4 3 3 2 9" xfId="44923" xr:uid="{56DF85D3-E1A4-414C-85B2-9C98A20E5A6D}"/>
    <cellStyle name="20% - Ênfase3 4 3 3 3" xfId="7916" xr:uid="{B93E8748-1C38-4CC2-9B14-7E7B0E831D9A}"/>
    <cellStyle name="20% - Ênfase3 4 3 3 3 2" xfId="11757" xr:uid="{628BDC95-594C-469E-813C-FB14B4143159}"/>
    <cellStyle name="20% - Ênfase3 4 3 3 3 2 2" xfId="33820" xr:uid="{EFAAF9A3-BD6D-41C6-9B57-B3EB333ED49D}"/>
    <cellStyle name="20% - Ênfase3 4 3 3 3 2 3" xfId="22837" xr:uid="{9F05539D-4D75-41B1-8829-2AD5189788B1}"/>
    <cellStyle name="20% - Ênfase3 4 3 3 3 3" xfId="30403" xr:uid="{F579406E-D584-45B2-962D-A840F4F62BF7}"/>
    <cellStyle name="20% - Ênfase3 4 3 3 3 4" xfId="19420" xr:uid="{3906959F-5253-4A5B-A96A-D6612B7F8B62}"/>
    <cellStyle name="20% - Ênfase3 4 3 3 4" xfId="10761" xr:uid="{AEE3BDF9-604C-470B-93BA-073520D4887E}"/>
    <cellStyle name="20% - Ênfase3 4 3 3 4 2" xfId="32888" xr:uid="{065FADC3-CE56-4915-A947-8687518D2A0F}"/>
    <cellStyle name="20% - Ênfase3 4 3 3 4 3" xfId="21905" xr:uid="{EAC8ABA9-4E1D-4E18-A08D-A3A886E3F9E3}"/>
    <cellStyle name="20% - Ênfase3 4 3 3 5" xfId="13676" xr:uid="{358FE1CC-D1DB-4509-AEEF-1A40CDA77E62}"/>
    <cellStyle name="20% - Ênfase3 4 3 3 5 2" xfId="35540" xr:uid="{CB36662F-088A-421C-B804-F9CA9034EEE4}"/>
    <cellStyle name="20% - Ênfase3 4 3 3 5 3" xfId="24557" xr:uid="{404DC2A8-C6D3-49C6-B863-B75E56EE223B}"/>
    <cellStyle name="20% - Ênfase3 4 3 3 6" xfId="26507" xr:uid="{CAAC130D-7AFE-48FC-BCFB-3441ADBE7FFA}"/>
    <cellStyle name="20% - Ênfase3 4 3 3 6 2" xfId="37490" xr:uid="{5879C0A0-8D5C-4B01-A05E-0A2F82B5EA75}"/>
    <cellStyle name="20% - Ênfase3 4 3 3 7" xfId="28455" xr:uid="{339DF5D6-4EC4-468E-9E76-7537FFBADD17}"/>
    <cellStyle name="20% - Ênfase3 4 3 3 8" xfId="39438" xr:uid="{52870390-87FA-4E73-B1AD-3858C99878D2}"/>
    <cellStyle name="20% - Ênfase3 4 3 3 9" xfId="41385" xr:uid="{B034C082-9017-4CEB-B9F9-AFCD37C1C4E2}"/>
    <cellStyle name="20% - Ênfase3 4 3 4" xfId="6942" xr:uid="{1B714BDA-6CD9-4987-9EAA-4A98E04FCFDD}"/>
    <cellStyle name="20% - Ênfase3 4 3 4 10" xfId="18486" xr:uid="{B2825B2D-8057-43B8-A047-5AE2DC178D11}"/>
    <cellStyle name="20% - Ênfase3 4 3 4 2" xfId="8931" xr:uid="{CE1B040F-76D4-400F-B0B6-A16E2585465C}"/>
    <cellStyle name="20% - Ênfase3 4 3 4 2 2" xfId="13206" xr:uid="{BCA10A01-0534-445A-9E82-F00EE140DFE8}"/>
    <cellStyle name="20% - Ênfase3 4 3 4 2 2 2" xfId="35215" xr:uid="{BC81C299-C8DB-4F51-BAFF-A3C7589C93A0}"/>
    <cellStyle name="20% - Ênfase3 4 3 4 2 2 3" xfId="24232" xr:uid="{F57A1621-E042-4C00-9BDF-60E30F1EE75F}"/>
    <cellStyle name="20% - Ênfase3 4 3 4 2 3" xfId="31418" xr:uid="{D1C5A881-1659-457E-BE99-23DEC9314C30}"/>
    <cellStyle name="20% - Ênfase3 4 3 4 2 4" xfId="20435" xr:uid="{974BB6CB-1B56-4694-85E0-559F7A1AE832}"/>
    <cellStyle name="20% - Ênfase3 4 3 4 3" xfId="12019" xr:uid="{F1CC447D-87C1-4B32-84C3-8D6126B22EDD}"/>
    <cellStyle name="20% - Ênfase3 4 3 4 3 2" xfId="34080" xr:uid="{43B9699D-1DE8-4394-BD90-B21FFBFBA86C}"/>
    <cellStyle name="20% - Ênfase3 4 3 4 3 3" xfId="23097" xr:uid="{FF2FFC55-A720-41FA-BA4D-FEABB915E69E}"/>
    <cellStyle name="20% - Ênfase3 4 3 4 4" xfId="14772" xr:uid="{F864B202-18F5-46AB-906E-A538243C5B3C}"/>
    <cellStyle name="20% - Ênfase3 4 3 4 4 2" xfId="36554" xr:uid="{0F58B8E0-2063-43D3-A2E3-BE651E0117D2}"/>
    <cellStyle name="20% - Ênfase3 4 3 4 4 3" xfId="25571" xr:uid="{B72A79BA-245C-4546-AF84-E1638A0343D6}"/>
    <cellStyle name="20% - Ênfase3 4 3 4 5" xfId="27521" xr:uid="{1C081ECB-952B-46E6-BA45-D52D515CA6F9}"/>
    <cellStyle name="20% - Ênfase3 4 3 4 5 2" xfId="38504" xr:uid="{8E0A8994-C43A-4812-A48B-686650EF96F9}"/>
    <cellStyle name="20% - Ênfase3 4 3 4 6" xfId="29469" xr:uid="{C7B6FF79-38F2-43B8-A5B7-AD27710B7508}"/>
    <cellStyle name="20% - Ênfase3 4 3 4 7" xfId="40452" xr:uid="{8231A3F0-572F-4757-8643-2F38ECF0016E}"/>
    <cellStyle name="20% - Ênfase3 4 3 4 8" xfId="42399" xr:uid="{0942113E-DE9F-4413-A02E-29AB46B4E7AE}"/>
    <cellStyle name="20% - Ênfase3 4 3 4 9" xfId="44359" xr:uid="{64F1A614-BDEE-4929-8F6C-8BA4002DEF45}"/>
    <cellStyle name="20% - Ênfase3 4 3 5" xfId="7914" xr:uid="{3F37FD74-50B7-4D68-A1A8-623CE5253833}"/>
    <cellStyle name="20% - Ênfase3 4 3 5 2" xfId="12316" xr:uid="{D171FD2E-689E-4AF1-BA88-22C152F3B10C}"/>
    <cellStyle name="20% - Ênfase3 4 3 5 2 2" xfId="34377" xr:uid="{B2878036-7F78-4DC1-8932-A68CA6B412E5}"/>
    <cellStyle name="20% - Ênfase3 4 3 5 2 3" xfId="23394" xr:uid="{0BD3BBF9-ADD5-4EC1-8B64-51F29B263787}"/>
    <cellStyle name="20% - Ênfase3 4 3 5 3" xfId="30401" xr:uid="{2299CCF6-B092-4F25-A58E-E35CB85EF887}"/>
    <cellStyle name="20% - Ênfase3 4 3 5 4" xfId="19418" xr:uid="{58E04361-D418-4BDD-9219-636FCDF2A070}"/>
    <cellStyle name="20% - Ênfase3 4 3 6" xfId="11179" xr:uid="{660B6140-356E-4480-969B-2429FD38132A}"/>
    <cellStyle name="20% - Ênfase3 4 3 6 2" xfId="33242" xr:uid="{56287819-BA92-4B28-B506-54F79D85FAB7}"/>
    <cellStyle name="20% - Ênfase3 4 3 6 3" xfId="22259" xr:uid="{204B8B76-5419-4F88-9E67-74B65B2BBC33}"/>
    <cellStyle name="20% - Ênfase3 4 3 7" xfId="10197" xr:uid="{16225378-4F30-4BC0-9541-1ABB363D3A82}"/>
    <cellStyle name="20% - Ênfase3 4 3 7 2" xfId="32324" xr:uid="{4373B08E-AED7-44F6-9BAB-87CD9294D3D9}"/>
    <cellStyle name="20% - Ênfase3 4 3 7 3" xfId="21341" xr:uid="{84F83D3A-F2D2-4872-B1B0-11FDB74A8DE0}"/>
    <cellStyle name="20% - Ênfase3 4 3 8" xfId="13674" xr:uid="{CCCFEBBE-8F94-4464-8D09-72D1CBD821EC}"/>
    <cellStyle name="20% - Ênfase3 4 3 8 2" xfId="35538" xr:uid="{79532494-18B1-4C5E-95CC-F3C6BDD12B99}"/>
    <cellStyle name="20% - Ênfase3 4 3 8 3" xfId="24555" xr:uid="{040ACDB7-B3C1-42DB-9984-C36B463317BA}"/>
    <cellStyle name="20% - Ênfase3 4 3 9" xfId="26505" xr:uid="{7F3E636A-5615-444F-A82F-35831A91330D}"/>
    <cellStyle name="20% - Ênfase3 4 3 9 2" xfId="37488" xr:uid="{976077BD-061E-479B-A2D4-3FF68A428D72}"/>
    <cellStyle name="20% - Ênfase3 4 4" xfId="5045" xr:uid="{1CEA24E8-5570-4B8F-B0A0-D90BE4394563}"/>
    <cellStyle name="20% - Ênfase3 4 4 10" xfId="39439" xr:uid="{D056A75F-DC0A-4018-9297-E54CCADCBB3A}"/>
    <cellStyle name="20% - Ênfase3 4 4 11" xfId="41386" xr:uid="{965989ED-CD2D-4BB7-81DC-DA3EB7C0F473}"/>
    <cellStyle name="20% - Ênfase3 4 4 12" xfId="43346" xr:uid="{9BCA730E-608E-451D-BB36-05D23618891B}"/>
    <cellStyle name="20% - Ênfase3 4 4 13" xfId="17472" xr:uid="{B9E64E16-5004-4B03-8521-33B774EB4D80}"/>
    <cellStyle name="20% - Ênfase3 4 4 2" xfId="5046" xr:uid="{1F281D6B-0462-470E-9866-E3C2E4C99910}"/>
    <cellStyle name="20% - Ênfase3 4 4 2 10" xfId="43347" xr:uid="{0285B4FC-C51F-429E-AC98-7EE9EC8D80EE}"/>
    <cellStyle name="20% - Ênfase3 4 4 2 11" xfId="17473" xr:uid="{C8349646-95CE-416C-AA69-C8619D458F11}"/>
    <cellStyle name="20% - Ênfase3 4 4 2 2" xfId="7169" xr:uid="{A95BE851-F0FB-4366-A426-00854ACC20E7}"/>
    <cellStyle name="20% - Ênfase3 4 4 2 2 10" xfId="18711" xr:uid="{46E94CE5-2A5C-455C-B657-407F290A5BAF}"/>
    <cellStyle name="20% - Ênfase3 4 4 2 2 2" xfId="9156" xr:uid="{561226F5-3298-4B8C-BC44-7CD5FE7727DC}"/>
    <cellStyle name="20% - Ênfase3 4 4 2 2 2 2" xfId="31643" xr:uid="{06979754-1C9E-485B-8405-ECBB8FCD1FE8}"/>
    <cellStyle name="20% - Ênfase3 4 4 2 2 2 3" xfId="20660" xr:uid="{5390CD12-11B3-4EAB-8D70-191C0EE58624}"/>
    <cellStyle name="20% - Ênfase3 4 4 2 2 3" xfId="12551" xr:uid="{3D3899EE-326F-41D7-B9D5-4EC1B437965E}"/>
    <cellStyle name="20% - Ênfase3 4 4 2 2 3 2" xfId="34612" xr:uid="{CE7F3461-80AC-43CA-97DF-9EAC3593AB1A}"/>
    <cellStyle name="20% - Ênfase3 4 4 2 2 3 3" xfId="23629" xr:uid="{6AF26AB0-FA5F-4012-80C4-484DE6F4E46A}"/>
    <cellStyle name="20% - Ênfase3 4 4 2 2 4" xfId="14997" xr:uid="{53C4DBE3-9DFF-41A4-B9A2-EB6D4EC9A1DA}"/>
    <cellStyle name="20% - Ênfase3 4 4 2 2 4 2" xfId="36779" xr:uid="{38E33D0C-0330-4184-97A9-0E6DBCDBE4BD}"/>
    <cellStyle name="20% - Ênfase3 4 4 2 2 4 3" xfId="25796" xr:uid="{4FC805D6-6C78-449E-9A43-FCB3331950A8}"/>
    <cellStyle name="20% - Ênfase3 4 4 2 2 5" xfId="27746" xr:uid="{693BA3EC-10CC-4132-AFA8-330A45689D8A}"/>
    <cellStyle name="20% - Ênfase3 4 4 2 2 5 2" xfId="38729" xr:uid="{A48382E9-1DF1-4610-B711-1F7BDEDD252D}"/>
    <cellStyle name="20% - Ênfase3 4 4 2 2 6" xfId="29694" xr:uid="{412A00F3-6286-4413-BA02-E3746805A985}"/>
    <cellStyle name="20% - Ênfase3 4 4 2 2 7" xfId="40677" xr:uid="{FCDB7B26-ABB9-46CE-8DA9-5BD4DE420795}"/>
    <cellStyle name="20% - Ênfase3 4 4 2 2 8" xfId="42624" xr:uid="{879EDD3F-25EF-496E-A0F6-DDBEB9DD8F9E}"/>
    <cellStyle name="20% - Ênfase3 4 4 2 2 9" xfId="44584" xr:uid="{F876A3A9-EB0C-4BD2-8B0B-FC9DD2ADD9A0}"/>
    <cellStyle name="20% - Ênfase3 4 4 2 3" xfId="7918" xr:uid="{3455395E-ACEA-42F8-BA35-570A430BC282}"/>
    <cellStyle name="20% - Ênfase3 4 4 2 3 2" xfId="11414" xr:uid="{7ED19B65-EBA7-4C8B-8190-B249C75671D0}"/>
    <cellStyle name="20% - Ênfase3 4 4 2 3 2 2" xfId="33477" xr:uid="{B3F8629D-7264-4A88-9221-56EC5B32D235}"/>
    <cellStyle name="20% - Ênfase3 4 4 2 3 2 3" xfId="22494" xr:uid="{677313EC-F57B-42BC-8386-71EC4A2035EC}"/>
    <cellStyle name="20% - Ênfase3 4 4 2 3 3" xfId="30405" xr:uid="{64FBE213-55F1-4A8C-A614-7F89F740A312}"/>
    <cellStyle name="20% - Ênfase3 4 4 2 3 4" xfId="19422" xr:uid="{8006BB45-198E-4556-96CA-07ABE4CAF044}"/>
    <cellStyle name="20% - Ênfase3 4 4 2 4" xfId="10422" xr:uid="{ADE3189A-08F5-4FED-B754-809153B526C5}"/>
    <cellStyle name="20% - Ênfase3 4 4 2 4 2" xfId="32549" xr:uid="{870669DC-3260-494F-88E7-17E9F2ECF08C}"/>
    <cellStyle name="20% - Ênfase3 4 4 2 4 3" xfId="21566" xr:uid="{93BA3660-2AC7-4C10-B9B4-54247D8E906D}"/>
    <cellStyle name="20% - Ênfase3 4 4 2 5" xfId="13678" xr:uid="{34B6F6DC-02DA-4617-9CE0-C58E752BB67A}"/>
    <cellStyle name="20% - Ênfase3 4 4 2 5 2" xfId="35542" xr:uid="{C2F6020D-B5C3-46AC-AC2C-03FF53B01D9A}"/>
    <cellStyle name="20% - Ênfase3 4 4 2 5 3" xfId="24559" xr:uid="{77D14144-12F0-4AB2-9A44-3DAA9B179310}"/>
    <cellStyle name="20% - Ênfase3 4 4 2 6" xfId="26509" xr:uid="{41B49771-6FB1-4FA3-B6F2-B8E206020E18}"/>
    <cellStyle name="20% - Ênfase3 4 4 2 6 2" xfId="37492" xr:uid="{85528F01-0060-42BF-A498-FAAA7493763A}"/>
    <cellStyle name="20% - Ênfase3 4 4 2 7" xfId="28457" xr:uid="{D9CFEFEA-3F67-4219-9EBD-FB3EABC39E3B}"/>
    <cellStyle name="20% - Ênfase3 4 4 2 8" xfId="39440" xr:uid="{F4D9C98C-DA32-4932-BE90-07D0994E1516}"/>
    <cellStyle name="20% - Ênfase3 4 4 2 9" xfId="41387" xr:uid="{EA5A89FE-2CCF-45F5-99C4-2AA05FD1FDF8}"/>
    <cellStyle name="20% - Ênfase3 4 4 3" xfId="5047" xr:uid="{E9971AF1-F6EE-4E4B-8382-2DB32EE22FDB}"/>
    <cellStyle name="20% - Ênfase3 4 4 3 10" xfId="43348" xr:uid="{14F4C68F-E1C8-4B88-BB95-36A91A08D1B8}"/>
    <cellStyle name="20% - Ênfase3 4 4 3 11" xfId="17474" xr:uid="{CBF5254E-229B-40A0-8E79-E6732B88127C}"/>
    <cellStyle name="20% - Ênfase3 4 4 3 2" xfId="7451" xr:uid="{1FA4C335-E017-4BF8-9D56-E76D458E9711}"/>
    <cellStyle name="20% - Ênfase3 4 4 3 2 10" xfId="18993" xr:uid="{9894C3C2-7AEF-4DFF-87A8-94F05D14EB9E}"/>
    <cellStyle name="20% - Ênfase3 4 4 3 2 2" xfId="9438" xr:uid="{33747428-203E-41FA-86F1-0096A83FACBF}"/>
    <cellStyle name="20% - Ênfase3 4 4 3 2 2 2" xfId="31925" xr:uid="{818D360C-6F7A-4842-AEDF-9B26A64F447E}"/>
    <cellStyle name="20% - Ênfase3 4 4 3 2 2 3" xfId="20942" xr:uid="{D8463354-F0EB-4CC5-BFE1-F26636C40280}"/>
    <cellStyle name="20% - Ênfase3 4 4 3 2 3" xfId="12837" xr:uid="{653296B2-9A45-4C3A-82DC-3C2EB6A069E3}"/>
    <cellStyle name="20% - Ênfase3 4 4 3 2 3 2" xfId="34898" xr:uid="{0970E14D-FD78-48D5-A3A3-F2F3E2806546}"/>
    <cellStyle name="20% - Ênfase3 4 4 3 2 3 3" xfId="23915" xr:uid="{D84AEECA-339D-4994-AC1E-40C630767F55}"/>
    <cellStyle name="20% - Ênfase3 4 4 3 2 4" xfId="15279" xr:uid="{7396BDB7-C737-4A91-96E8-A7614977EB31}"/>
    <cellStyle name="20% - Ênfase3 4 4 3 2 4 2" xfId="37061" xr:uid="{9DC39338-6050-484F-BBE8-0F2D27DD6C58}"/>
    <cellStyle name="20% - Ênfase3 4 4 3 2 4 3" xfId="26078" xr:uid="{1F3AE191-1EC4-4CA0-9E87-2BE2A4D7119C}"/>
    <cellStyle name="20% - Ênfase3 4 4 3 2 5" xfId="28028" xr:uid="{E0F6D4F8-9467-4C06-B84D-4EC032A9AA48}"/>
    <cellStyle name="20% - Ênfase3 4 4 3 2 5 2" xfId="39011" xr:uid="{9F4D4AF7-04F2-44C5-BA20-5B0E8888047B}"/>
    <cellStyle name="20% - Ênfase3 4 4 3 2 6" xfId="29976" xr:uid="{ECF2ADF9-0E69-4729-8044-FBE20ECD4645}"/>
    <cellStyle name="20% - Ênfase3 4 4 3 2 7" xfId="40959" xr:uid="{BAA408A5-0E48-44FE-8701-4214307AED6E}"/>
    <cellStyle name="20% - Ênfase3 4 4 3 2 8" xfId="42906" xr:uid="{ED4FAE8D-416D-42D8-ACCB-FC72BEACDC25}"/>
    <cellStyle name="20% - Ênfase3 4 4 3 2 9" xfId="44866" xr:uid="{7D5B6080-C75E-4120-B8AC-CCAB29D59DA1}"/>
    <cellStyle name="20% - Ênfase3 4 4 3 3" xfId="7919" xr:uid="{3C02D0E4-1430-480A-8979-D5B5F062989C}"/>
    <cellStyle name="20% - Ênfase3 4 4 3 3 2" xfId="11700" xr:uid="{7FFFE725-8D5A-4185-A279-75932D24C856}"/>
    <cellStyle name="20% - Ênfase3 4 4 3 3 2 2" xfId="33763" xr:uid="{C84C3D58-BA61-457E-B1BC-07CD382173DE}"/>
    <cellStyle name="20% - Ênfase3 4 4 3 3 2 3" xfId="22780" xr:uid="{EAF98F64-51F5-4936-880E-540BB830A874}"/>
    <cellStyle name="20% - Ênfase3 4 4 3 3 3" xfId="30406" xr:uid="{0C82E7C8-C589-4AA6-A6D0-FB3E0448326D}"/>
    <cellStyle name="20% - Ênfase3 4 4 3 3 4" xfId="19423" xr:uid="{C0A4777A-08A1-4BC6-8131-5022EEC98C91}"/>
    <cellStyle name="20% - Ênfase3 4 4 3 4" xfId="10704" xr:uid="{A12AD44C-B245-4F30-A6EA-70DCC93D750E}"/>
    <cellStyle name="20% - Ênfase3 4 4 3 4 2" xfId="32831" xr:uid="{F42A1073-2A67-4CE0-962C-19F6074DBBE4}"/>
    <cellStyle name="20% - Ênfase3 4 4 3 4 3" xfId="21848" xr:uid="{2EB763B0-B819-412C-9C59-F08DA9A40861}"/>
    <cellStyle name="20% - Ênfase3 4 4 3 5" xfId="13679" xr:uid="{9650F7FA-1309-44F3-88C9-5ECCD21300AD}"/>
    <cellStyle name="20% - Ênfase3 4 4 3 5 2" xfId="35543" xr:uid="{BCE52912-4CD8-4C42-A2E7-895FF9E653E5}"/>
    <cellStyle name="20% - Ênfase3 4 4 3 5 3" xfId="24560" xr:uid="{A859F853-8BC3-4579-92AF-B1893C635D58}"/>
    <cellStyle name="20% - Ênfase3 4 4 3 6" xfId="26510" xr:uid="{430B9014-3C99-4D7D-8537-94E0CE828508}"/>
    <cellStyle name="20% - Ênfase3 4 4 3 6 2" xfId="37493" xr:uid="{F34E7933-A753-4E02-BD31-E8AD0F6A5A6F}"/>
    <cellStyle name="20% - Ênfase3 4 4 3 7" xfId="28458" xr:uid="{8E966410-A30A-4FD8-A804-512D62006A98}"/>
    <cellStyle name="20% - Ênfase3 4 4 3 8" xfId="39441" xr:uid="{53416005-E745-4D7F-BA21-E03C11C3770D}"/>
    <cellStyle name="20% - Ênfase3 4 4 3 9" xfId="41388" xr:uid="{49874616-BEF5-4075-8842-774E98F77388}"/>
    <cellStyle name="20% - Ênfase3 4 4 4" xfId="6884" xr:uid="{E672F98B-4798-4DEF-AAB7-8845C564F64E}"/>
    <cellStyle name="20% - Ênfase3 4 4 4 10" xfId="18429" xr:uid="{86538DDB-18F7-47EB-9EAD-E6F8176FEFB1}"/>
    <cellStyle name="20% - Ênfase3 4 4 4 2" xfId="8874" xr:uid="{45642A3B-8D64-4166-90AB-BC6D8EBCC3C5}"/>
    <cellStyle name="20% - Ênfase3 4 4 4 2 2" xfId="31361" xr:uid="{773552B5-9566-44AE-A091-A91FD49661FC}"/>
    <cellStyle name="20% - Ênfase3 4 4 4 2 3" xfId="20378" xr:uid="{4CD1D43F-8E06-4524-B6FE-067F1EF884F5}"/>
    <cellStyle name="20% - Ênfase3 4 4 4 3" xfId="12255" xr:uid="{C14E6C2B-0716-4795-B37B-0E8969D3A58A}"/>
    <cellStyle name="20% - Ênfase3 4 4 4 3 2" xfId="34316" xr:uid="{41C911B5-A6AC-46F1-9E02-0DB4BBDC3301}"/>
    <cellStyle name="20% - Ênfase3 4 4 4 3 3" xfId="23333" xr:uid="{B4A582A5-3519-4778-946A-F5BFB0100FDB}"/>
    <cellStyle name="20% - Ênfase3 4 4 4 4" xfId="14715" xr:uid="{2897B4C3-7083-4DE4-A823-6A255737FABC}"/>
    <cellStyle name="20% - Ênfase3 4 4 4 4 2" xfId="36497" xr:uid="{F3087B39-93A7-4B4A-8435-ABAE01F96C0C}"/>
    <cellStyle name="20% - Ênfase3 4 4 4 4 3" xfId="25514" xr:uid="{8C6C9DF9-EE9B-4281-A3EA-385D325CB11F}"/>
    <cellStyle name="20% - Ênfase3 4 4 4 5" xfId="27464" xr:uid="{21564464-E8BA-4398-B776-AC70141415C1}"/>
    <cellStyle name="20% - Ênfase3 4 4 4 5 2" xfId="38447" xr:uid="{9CA1B772-4C89-443C-84D9-05DD0320166F}"/>
    <cellStyle name="20% - Ênfase3 4 4 4 6" xfId="29412" xr:uid="{359DD70B-86CB-4A20-B812-E48852D22560}"/>
    <cellStyle name="20% - Ênfase3 4 4 4 7" xfId="40395" xr:uid="{C16998CF-F59F-4795-89FF-747CD6498107}"/>
    <cellStyle name="20% - Ênfase3 4 4 4 8" xfId="42342" xr:uid="{5D55AA8C-0DDA-4BBF-A2CF-29300CB2722F}"/>
    <cellStyle name="20% - Ênfase3 4 4 4 9" xfId="44302" xr:uid="{FA8DAD10-A8E6-4358-8A46-91D0EEE74F1D}"/>
    <cellStyle name="20% - Ênfase3 4 4 5" xfId="7917" xr:uid="{8B03783E-23AB-4D12-A17E-18E29F3CF17E}"/>
    <cellStyle name="20% - Ênfase3 4 4 5 2" xfId="11117" xr:uid="{ABFF5A29-2AF6-441C-A463-A4CEF38BBCA3}"/>
    <cellStyle name="20% - Ênfase3 4 4 5 2 2" xfId="33181" xr:uid="{7B0FCE42-5A76-407B-AF40-2783E7F1879D}"/>
    <cellStyle name="20% - Ênfase3 4 4 5 2 3" xfId="22198" xr:uid="{8FFA16CB-C739-48D4-ADC9-6658C65A7EC3}"/>
    <cellStyle name="20% - Ênfase3 4 4 5 3" xfId="30404" xr:uid="{B3E8F77A-46E5-47A3-8885-A6C8BF86E9C2}"/>
    <cellStyle name="20% - Ênfase3 4 4 5 4" xfId="19421" xr:uid="{D93064E3-F3DF-470B-8A6A-D872FB2C911C}"/>
    <cellStyle name="20% - Ênfase3 4 4 6" xfId="10080" xr:uid="{23C2FFFC-8670-4408-B403-90CD52F36895}"/>
    <cellStyle name="20% - Ênfase3 4 4 6 2" xfId="32267" xr:uid="{91C4F674-FF7B-451E-983C-83203CECF277}"/>
    <cellStyle name="20% - Ênfase3 4 4 6 3" xfId="21284" xr:uid="{31888AFF-AD4D-447C-822A-04FD9B827C56}"/>
    <cellStyle name="20% - Ênfase3 4 4 7" xfId="13677" xr:uid="{D1B69B09-92C6-426F-8E3D-784CAF881D77}"/>
    <cellStyle name="20% - Ênfase3 4 4 7 2" xfId="35541" xr:uid="{75DF0379-03DB-42C0-9478-E7E7BC06E389}"/>
    <cellStyle name="20% - Ênfase3 4 4 7 3" xfId="24558" xr:uid="{A292D455-D63D-4FD4-AE42-A22DFEDF4C74}"/>
    <cellStyle name="20% - Ênfase3 4 4 8" xfId="26508" xr:uid="{6593C729-E76E-4394-B54E-208DF4A54EE7}"/>
    <cellStyle name="20% - Ênfase3 4 4 8 2" xfId="37491" xr:uid="{865D26CD-6070-4B1B-9698-404F4B88EF34}"/>
    <cellStyle name="20% - Ênfase3 4 4 9" xfId="28456" xr:uid="{ED3B7C0C-1210-472D-B5D7-FF8D543F82E5}"/>
    <cellStyle name="20% - Ênfase3 4 5" xfId="5048" xr:uid="{D3DF846D-F0C0-4A2E-8479-6C682521058F}"/>
    <cellStyle name="20% - Ênfase3 4 5 10" xfId="43349" xr:uid="{A4E8D378-1CCE-4C1D-A790-FB451633A9D2}"/>
    <cellStyle name="20% - Ênfase3 4 5 11" xfId="17475" xr:uid="{71E4BB7E-9D49-4460-B2EF-2D5B87B4EF0D}"/>
    <cellStyle name="20% - Ênfase3 4 5 2" xfId="7057" xr:uid="{44C489B5-9054-4C71-BCD6-308D9A497709}"/>
    <cellStyle name="20% - Ênfase3 4 5 2 10" xfId="18599" xr:uid="{37710593-E9DC-4753-A67D-8E73E5D098C4}"/>
    <cellStyle name="20% - Ênfase3 4 5 2 2" xfId="9044" xr:uid="{4A9C90F9-A25B-4983-81D0-68F1CF148DFA}"/>
    <cellStyle name="20% - Ênfase3 4 5 2 2 2" xfId="31531" xr:uid="{3E4A6236-0AC2-47A4-9250-AFE50EF27793}"/>
    <cellStyle name="20% - Ênfase3 4 5 2 2 3" xfId="20548" xr:uid="{A0750018-D77E-4502-8A76-FD7072F165FD}"/>
    <cellStyle name="20% - Ênfase3 4 5 2 3" xfId="12439" xr:uid="{F7384491-E401-4F42-9D4C-6070A055766F}"/>
    <cellStyle name="20% - Ênfase3 4 5 2 3 2" xfId="34500" xr:uid="{E25F8BDE-06B2-4474-934E-E08BA39210D7}"/>
    <cellStyle name="20% - Ênfase3 4 5 2 3 3" xfId="23517" xr:uid="{A6B0A302-2637-4EC9-8B8E-433208ED2738}"/>
    <cellStyle name="20% - Ênfase3 4 5 2 4" xfId="14885" xr:uid="{A9181ADB-9D49-4D03-81E4-0ED5DB5B96D0}"/>
    <cellStyle name="20% - Ênfase3 4 5 2 4 2" xfId="36667" xr:uid="{856421CA-185A-4D89-8D7C-88010EFF6705}"/>
    <cellStyle name="20% - Ênfase3 4 5 2 4 3" xfId="25684" xr:uid="{7B30F912-5C70-42DE-A412-B896FABAFCC6}"/>
    <cellStyle name="20% - Ênfase3 4 5 2 5" xfId="27634" xr:uid="{85DB1938-4B58-4912-A345-0ADC864B4A6B}"/>
    <cellStyle name="20% - Ênfase3 4 5 2 5 2" xfId="38617" xr:uid="{184477DF-9DB2-4B05-B24C-A83E139996A3}"/>
    <cellStyle name="20% - Ênfase3 4 5 2 6" xfId="29582" xr:uid="{C6ABE57A-6971-4A4F-BD7D-E553B4497CC6}"/>
    <cellStyle name="20% - Ênfase3 4 5 2 7" xfId="40565" xr:uid="{8D58B5A2-A004-44C8-AA40-E73E9BDDE1ED}"/>
    <cellStyle name="20% - Ênfase3 4 5 2 8" xfId="42512" xr:uid="{34BF1FE0-41A8-4DA8-BC21-74C2596F5013}"/>
    <cellStyle name="20% - Ênfase3 4 5 2 9" xfId="44472" xr:uid="{AA4C76DA-A617-4301-A492-2F0A0BE902DF}"/>
    <cellStyle name="20% - Ênfase3 4 5 3" xfId="7920" xr:uid="{96F8394D-EC53-48AE-A2CB-D009374BB578}"/>
    <cellStyle name="20% - Ênfase3 4 5 3 2" xfId="11302" xr:uid="{B7A74158-91D8-453D-B222-6B5E6A94A650}"/>
    <cellStyle name="20% - Ênfase3 4 5 3 2 2" xfId="33365" xr:uid="{4C1D2C4F-51CC-4620-A8C9-2FFA6EAE662D}"/>
    <cellStyle name="20% - Ênfase3 4 5 3 2 3" xfId="22382" xr:uid="{3EC2AC41-B68A-4C8B-8190-720CD408353D}"/>
    <cellStyle name="20% - Ênfase3 4 5 3 3" xfId="30407" xr:uid="{9F6BFD0A-7C78-4FA9-9134-9BFB438D7061}"/>
    <cellStyle name="20% - Ênfase3 4 5 3 4" xfId="19424" xr:uid="{1E469AA4-0794-453C-96A1-8E6609CE28F4}"/>
    <cellStyle name="20% - Ênfase3 4 5 4" xfId="10310" xr:uid="{BE38F0EE-EF86-4687-A386-6F76EC041D2F}"/>
    <cellStyle name="20% - Ênfase3 4 5 4 2" xfId="32437" xr:uid="{4987306C-766C-4287-8EA7-3C849270DC26}"/>
    <cellStyle name="20% - Ênfase3 4 5 4 3" xfId="21454" xr:uid="{B644DCD0-032D-4627-8672-1E1107EC6883}"/>
    <cellStyle name="20% - Ênfase3 4 5 5" xfId="13680" xr:uid="{1275CCA7-BBF0-4C36-B769-4A41C866E2AA}"/>
    <cellStyle name="20% - Ênfase3 4 5 5 2" xfId="35544" xr:uid="{53E92325-42AF-481C-AC17-448A01DC99E4}"/>
    <cellStyle name="20% - Ênfase3 4 5 5 3" xfId="24561" xr:uid="{3A774317-DEA6-41D4-A491-43E8CAFEDC6E}"/>
    <cellStyle name="20% - Ênfase3 4 5 6" xfId="26511" xr:uid="{3CEAE115-76F6-469A-98C6-917D7C17E15E}"/>
    <cellStyle name="20% - Ênfase3 4 5 6 2" xfId="37494" xr:uid="{3B52CAEC-3441-4AAF-901F-F78FE910FFDF}"/>
    <cellStyle name="20% - Ênfase3 4 5 7" xfId="28459" xr:uid="{03076164-2C06-4737-82D8-B5500931287A}"/>
    <cellStyle name="20% - Ênfase3 4 5 8" xfId="39442" xr:uid="{4CA55211-F7F4-4089-9294-DF4B652541EA}"/>
    <cellStyle name="20% - Ênfase3 4 5 9" xfId="41389" xr:uid="{00DCEABD-2614-46EE-AAFA-4F97395E439F}"/>
    <cellStyle name="20% - Ênfase3 4 6" xfId="5049" xr:uid="{C9184C3C-498C-4B06-8674-772EB0627432}"/>
    <cellStyle name="20% - Ênfase3 4 6 10" xfId="43350" xr:uid="{729797B9-DCCF-4B6D-A9C6-2FDD0313AA7B}"/>
    <cellStyle name="20% - Ênfase3 4 6 11" xfId="17476" xr:uid="{266E1F22-E1B1-4E5C-B605-8702D0F0A2BE}"/>
    <cellStyle name="20% - Ênfase3 4 6 2" xfId="7339" xr:uid="{5DED61B9-2233-4B3D-BD03-954286B1EF97}"/>
    <cellStyle name="20% - Ênfase3 4 6 2 10" xfId="18881" xr:uid="{6A4106C1-4DCB-4871-91E1-1E86CDC99648}"/>
    <cellStyle name="20% - Ênfase3 4 6 2 2" xfId="9326" xr:uid="{9C77C6BE-0D38-4EAD-8964-7B77BC3D58EA}"/>
    <cellStyle name="20% - Ênfase3 4 6 2 2 2" xfId="31813" xr:uid="{180BA764-4E7F-4935-A9FB-11D9A8C12A3D}"/>
    <cellStyle name="20% - Ênfase3 4 6 2 2 3" xfId="20830" xr:uid="{9495D145-A09F-450E-A10A-BA03EBD4C205}"/>
    <cellStyle name="20% - Ênfase3 4 6 2 3" xfId="12725" xr:uid="{029CF2DB-0957-4F45-92C9-CBEB1F95E0FB}"/>
    <cellStyle name="20% - Ênfase3 4 6 2 3 2" xfId="34786" xr:uid="{50FD42CE-F06B-4783-8C84-557509E69B38}"/>
    <cellStyle name="20% - Ênfase3 4 6 2 3 3" xfId="23803" xr:uid="{9D5152FE-FE80-43A3-BF67-F79AFBF5C532}"/>
    <cellStyle name="20% - Ênfase3 4 6 2 4" xfId="15167" xr:uid="{52C48D67-DD8F-4A7B-8695-A7F82D19C2E5}"/>
    <cellStyle name="20% - Ênfase3 4 6 2 4 2" xfId="36949" xr:uid="{F64E692A-F2E1-405D-8F59-B80CBC6D3E85}"/>
    <cellStyle name="20% - Ênfase3 4 6 2 4 3" xfId="25966" xr:uid="{EDD62340-7169-4F70-B6E1-FE9732C4BBE5}"/>
    <cellStyle name="20% - Ênfase3 4 6 2 5" xfId="27916" xr:uid="{30AD41F9-7421-4C53-B132-009A0B592FCC}"/>
    <cellStyle name="20% - Ênfase3 4 6 2 5 2" xfId="38899" xr:uid="{5D91372E-11C1-40C3-A650-E9C66F86236E}"/>
    <cellStyle name="20% - Ênfase3 4 6 2 6" xfId="29864" xr:uid="{A0BED2DE-7004-43E1-952B-0C6A7D9A3FF1}"/>
    <cellStyle name="20% - Ênfase3 4 6 2 7" xfId="40847" xr:uid="{BDB888D8-773E-41E7-8426-540DECD40DC4}"/>
    <cellStyle name="20% - Ênfase3 4 6 2 8" xfId="42794" xr:uid="{5B5EDC93-36A3-4384-833D-8933CC47AC2A}"/>
    <cellStyle name="20% - Ênfase3 4 6 2 9" xfId="44754" xr:uid="{8C4E9230-DA66-4D2B-9CE0-4B1935AC82EC}"/>
    <cellStyle name="20% - Ênfase3 4 6 3" xfId="7921" xr:uid="{2F0863F4-98DB-4F52-81F7-3D55E4CF4F67}"/>
    <cellStyle name="20% - Ênfase3 4 6 3 2" xfId="11588" xr:uid="{A7CCB5AC-F65F-4119-8284-78B754EE9FF4}"/>
    <cellStyle name="20% - Ênfase3 4 6 3 2 2" xfId="33651" xr:uid="{7F14C3D1-337C-45F4-A1ED-18E670CAE0AA}"/>
    <cellStyle name="20% - Ênfase3 4 6 3 2 3" xfId="22668" xr:uid="{2075B067-4E23-4325-B078-AA37B785A7BD}"/>
    <cellStyle name="20% - Ênfase3 4 6 3 3" xfId="30408" xr:uid="{B8BF6E8C-B3E6-46A9-9B0A-6478143CE1A0}"/>
    <cellStyle name="20% - Ênfase3 4 6 3 4" xfId="19425" xr:uid="{E7ADAC5C-466A-445A-A010-F165C2A14EA7}"/>
    <cellStyle name="20% - Ênfase3 4 6 4" xfId="10592" xr:uid="{DD4E94A7-2017-4328-97C9-24D9AD64A06E}"/>
    <cellStyle name="20% - Ênfase3 4 6 4 2" xfId="32719" xr:uid="{55045464-A9A9-4B0C-B90B-EE1F8917CF23}"/>
    <cellStyle name="20% - Ênfase3 4 6 4 3" xfId="21736" xr:uid="{8B5102DE-C44E-4ED9-9CBB-C3FC487E835E}"/>
    <cellStyle name="20% - Ênfase3 4 6 5" xfId="13681" xr:uid="{6769EE98-E50D-4A2F-B9E1-3666D5A886BA}"/>
    <cellStyle name="20% - Ênfase3 4 6 5 2" xfId="35545" xr:uid="{2E1672E3-D053-4C09-B5C9-D8F55614D99C}"/>
    <cellStyle name="20% - Ênfase3 4 6 5 3" xfId="24562" xr:uid="{401D2532-E101-4573-A4A2-B2CAB113DCDA}"/>
    <cellStyle name="20% - Ênfase3 4 6 6" xfId="26512" xr:uid="{3ADE058C-5343-45D8-8AAB-3E2062AB4AA4}"/>
    <cellStyle name="20% - Ênfase3 4 6 6 2" xfId="37495" xr:uid="{411337A8-96A9-43CA-BE2F-57570A39D1A0}"/>
    <cellStyle name="20% - Ênfase3 4 6 7" xfId="28460" xr:uid="{F943A1AF-8062-438D-8F81-9D8A1CB4D10B}"/>
    <cellStyle name="20% - Ênfase3 4 6 8" xfId="39443" xr:uid="{DE8E372C-550A-4C57-BD8D-CC589AC90C17}"/>
    <cellStyle name="20% - Ênfase3 4 6 9" xfId="41390" xr:uid="{8E355A98-8288-496F-BCE9-8B8893E5A74E}"/>
    <cellStyle name="20% - Ênfase3 4 7" xfId="5050" xr:uid="{E0D7EC74-AAD6-490B-8BDA-46A9F43840B6}"/>
    <cellStyle name="20% - Ênfase3 4 7 10" xfId="43351" xr:uid="{A9E8B392-C747-496A-95FB-C514C03F3B86}"/>
    <cellStyle name="20% - Ênfase3 4 7 11" xfId="17477" xr:uid="{0C720A49-7CB4-4D9B-BAC2-1E02C0AF6ADE}"/>
    <cellStyle name="20% - Ênfase3 4 7 2" xfId="7621" xr:uid="{43D8CE62-71A0-42CF-9944-5DA0DEC259E8}"/>
    <cellStyle name="20% - Ênfase3 4 7 2 10" xfId="19163" xr:uid="{A419C21F-B150-42E1-847F-4ECD146E674D}"/>
    <cellStyle name="20% - Ênfase3 4 7 2 2" xfId="9608" xr:uid="{5BCA2EEE-C23B-4B34-A469-DF9B5F2EA0BD}"/>
    <cellStyle name="20% - Ênfase3 4 7 2 2 2" xfId="32095" xr:uid="{7A2E5F3B-3107-45AA-B2AE-21F2344CE321}"/>
    <cellStyle name="20% - Ênfase3 4 7 2 2 3" xfId="21112" xr:uid="{12D1144C-665E-43D5-924A-B76FD13013E0}"/>
    <cellStyle name="20% - Ênfase3 4 7 2 3" xfId="13007" xr:uid="{1B54F9A0-EBBD-48BA-8D21-61E19E37EA21}"/>
    <cellStyle name="20% - Ênfase3 4 7 2 3 2" xfId="35068" xr:uid="{17C00C59-3036-4B17-970B-912F34327032}"/>
    <cellStyle name="20% - Ênfase3 4 7 2 3 3" xfId="24085" xr:uid="{E75CEC37-3B0E-4874-B334-9A847737A1D1}"/>
    <cellStyle name="20% - Ênfase3 4 7 2 4" xfId="15449" xr:uid="{AB31BF20-AFAC-4F7C-BA83-14BC87E40E1B}"/>
    <cellStyle name="20% - Ênfase3 4 7 2 4 2" xfId="37231" xr:uid="{0C4AEF38-EC6D-4905-8C2D-D947DF89C966}"/>
    <cellStyle name="20% - Ênfase3 4 7 2 4 3" xfId="26248" xr:uid="{D810BB11-3D39-4720-B0A1-1DE2AD725456}"/>
    <cellStyle name="20% - Ênfase3 4 7 2 5" xfId="28198" xr:uid="{388FB833-F2A3-4A55-93F5-8878F1A008EB}"/>
    <cellStyle name="20% - Ênfase3 4 7 2 5 2" xfId="39181" xr:uid="{174320E0-4E08-4383-95E7-6BA6BC1E111C}"/>
    <cellStyle name="20% - Ênfase3 4 7 2 6" xfId="30146" xr:uid="{6F603570-3D63-487B-B8CA-53506E34C672}"/>
    <cellStyle name="20% - Ênfase3 4 7 2 7" xfId="41129" xr:uid="{15286F80-47F1-416C-A4C6-5DD5AF58A1AD}"/>
    <cellStyle name="20% - Ênfase3 4 7 2 8" xfId="43076" xr:uid="{4009FC64-D071-4F89-9128-1EC09641617A}"/>
    <cellStyle name="20% - Ênfase3 4 7 2 9" xfId="45036" xr:uid="{DE13B2A2-AA74-4A99-AE64-925E88356ED8}"/>
    <cellStyle name="20% - Ênfase3 4 7 3" xfId="7922" xr:uid="{552D2B80-7900-4276-A0BA-5ED2E829E121}"/>
    <cellStyle name="20% - Ênfase3 4 7 3 2" xfId="11870" xr:uid="{AFD8B1B2-5FD7-4A88-8F22-F6601F3FD981}"/>
    <cellStyle name="20% - Ênfase3 4 7 3 2 2" xfId="33933" xr:uid="{DCE44C54-D18A-4A43-B55A-43CFC5C7458D}"/>
    <cellStyle name="20% - Ênfase3 4 7 3 2 3" xfId="22950" xr:uid="{6FDB6970-BF71-42A5-9EF4-8426EF5D482D}"/>
    <cellStyle name="20% - Ênfase3 4 7 3 3" xfId="30409" xr:uid="{D2142BAE-02F8-48E3-B16B-BE5380FB4B0D}"/>
    <cellStyle name="20% - Ênfase3 4 7 3 4" xfId="19426" xr:uid="{8A20C921-8FF6-4AD2-8B7F-63BCA482798B}"/>
    <cellStyle name="20% - Ênfase3 4 7 4" xfId="10874" xr:uid="{D6956E5E-B1A0-4A0B-B4ED-774A0785AF14}"/>
    <cellStyle name="20% - Ênfase3 4 7 4 2" xfId="33001" xr:uid="{41643B71-FBBA-45A1-BFD3-6C6AEF9C180D}"/>
    <cellStyle name="20% - Ênfase3 4 7 4 3" xfId="22018" xr:uid="{8899F525-0491-4AB4-92DE-838E94A08EB8}"/>
    <cellStyle name="20% - Ênfase3 4 7 5" xfId="13682" xr:uid="{399AC5C2-0BBE-41E3-B119-35B9F91BCAA2}"/>
    <cellStyle name="20% - Ênfase3 4 7 5 2" xfId="35546" xr:uid="{CF3E4D23-FEB2-4D36-82C0-DEAC94AF2F7A}"/>
    <cellStyle name="20% - Ênfase3 4 7 5 3" xfId="24563" xr:uid="{D3934D45-E243-41DA-9644-800B235A768E}"/>
    <cellStyle name="20% - Ênfase3 4 7 6" xfId="26513" xr:uid="{5D8145A0-F368-436B-9C5D-646FC0AAFB79}"/>
    <cellStyle name="20% - Ênfase3 4 7 6 2" xfId="37496" xr:uid="{02AB2479-4D5C-479F-90BD-BCA5436AE565}"/>
    <cellStyle name="20% - Ênfase3 4 7 7" xfId="28461" xr:uid="{1B9B2081-F15F-4536-A268-37F04616137C}"/>
    <cellStyle name="20% - Ênfase3 4 7 8" xfId="39444" xr:uid="{A4145F16-C795-4402-A575-01361C55F25C}"/>
    <cellStyle name="20% - Ênfase3 4 7 9" xfId="41391" xr:uid="{513666D6-E39D-4D60-923A-2C484760083D}"/>
    <cellStyle name="20% - Ênfase3 4 8" xfId="6772" xr:uid="{87A35435-1544-4A0E-B42A-49919E3ABF0A}"/>
    <cellStyle name="20% - Ênfase3 4 8 10" xfId="18317" xr:uid="{ECE6AD9A-8681-4C4B-928B-578CFBE62416}"/>
    <cellStyle name="20% - Ênfase3 4 8 2" xfId="8762" xr:uid="{11D5A24A-E1A5-48C8-9403-51189FE02B1B}"/>
    <cellStyle name="20% - Ênfase3 4 8 2 2" xfId="13138" xr:uid="{BA23CD9D-6109-428D-85F0-8A4082907AA9}"/>
    <cellStyle name="20% - Ênfase3 4 8 2 2 2" xfId="35148" xr:uid="{4CAC9A16-1BD4-4E3E-80B2-780AC405155F}"/>
    <cellStyle name="20% - Ênfase3 4 8 2 2 3" xfId="24165" xr:uid="{CA53682B-F009-4CBC-B1D2-8270E5CFB42C}"/>
    <cellStyle name="20% - Ênfase3 4 8 2 3" xfId="31249" xr:uid="{4A38E725-14DE-4D99-B67B-468E3AFC4CC7}"/>
    <cellStyle name="20% - Ênfase3 4 8 2 4" xfId="20266" xr:uid="{796C7AB3-0512-4FAA-AA00-8C74539083C8}"/>
    <cellStyle name="20% - Ênfase3 4 8 3" xfId="11952" xr:uid="{EFFAE12F-5DBF-482B-B62B-43380F50C208}"/>
    <cellStyle name="20% - Ênfase3 4 8 3 2" xfId="34013" xr:uid="{CCFDBB75-337C-4C5D-A885-17CE4AFBFEB3}"/>
    <cellStyle name="20% - Ênfase3 4 8 3 3" xfId="23030" xr:uid="{0DF5082B-67E1-4C8A-AD95-C24F3A63BEC1}"/>
    <cellStyle name="20% - Ênfase3 4 8 4" xfId="14603" xr:uid="{804FE8DC-8731-446B-9E64-2DC03DE03A09}"/>
    <cellStyle name="20% - Ênfase3 4 8 4 2" xfId="36385" xr:uid="{21C3F6CB-807A-4F6C-A38D-9799C4B71E80}"/>
    <cellStyle name="20% - Ênfase3 4 8 4 3" xfId="25402" xr:uid="{C3546B86-ED61-489F-B651-62425BC64EC1}"/>
    <cellStyle name="20% - Ênfase3 4 8 5" xfId="27352" xr:uid="{B1C37C64-3EBD-407E-8B11-9F226B7608D0}"/>
    <cellStyle name="20% - Ênfase3 4 8 5 2" xfId="38335" xr:uid="{B38E9134-3417-4B0F-9FE4-992F69108CC8}"/>
    <cellStyle name="20% - Ênfase3 4 8 6" xfId="29300" xr:uid="{A31E557D-186A-4564-8DD4-B54F06B636C3}"/>
    <cellStyle name="20% - Ênfase3 4 8 7" xfId="40283" xr:uid="{7D83848A-1BD4-4C37-A341-2A3D19BA0AD8}"/>
    <cellStyle name="20% - Ênfase3 4 8 8" xfId="42230" xr:uid="{581C0CB8-C47D-4039-ABAF-969A030AA9A9}"/>
    <cellStyle name="20% - Ênfase3 4 8 9" xfId="44190" xr:uid="{590BAE94-BE17-4C16-9DDC-0879BF7AC31D}"/>
    <cellStyle name="20% - Ênfase3 4 9" xfId="7907" xr:uid="{B3EEE48B-1DFF-4D51-BEC6-17CB5D239179}"/>
    <cellStyle name="20% - Ênfase3 4 9 2" xfId="12143" xr:uid="{07AE7534-0F43-42CC-8F19-76C15F94F773}"/>
    <cellStyle name="20% - Ênfase3 4 9 2 2" xfId="34204" xr:uid="{F0283644-D42E-4D92-893D-D75522EC13D6}"/>
    <cellStyle name="20% - Ênfase3 4 9 2 3" xfId="23221" xr:uid="{E081A5A6-17F0-499E-9492-BE28E0A09CD0}"/>
    <cellStyle name="20% - Ênfase3 4 9 3" xfId="30394" xr:uid="{146C3617-BBB8-4E2D-887B-F6A32C1D8062}"/>
    <cellStyle name="20% - Ênfase3 4 9 4" xfId="19411" xr:uid="{66A0889D-5E00-4CF5-85D8-6EAD08DB32D4}"/>
    <cellStyle name="20% - Ênfase3 5" xfId="5051" xr:uid="{08D541AC-B8A4-47D8-A458-F38E97707D09}"/>
    <cellStyle name="20% - Ênfase3 5 10" xfId="13683" xr:uid="{AE6B7B24-813A-487A-BB1A-4103A166D3E3}"/>
    <cellStyle name="20% - Ênfase3 5 10 2" xfId="35547" xr:uid="{9712F313-FEF4-4E96-B17D-921429F5DCF3}"/>
    <cellStyle name="20% - Ênfase3 5 10 3" xfId="24564" xr:uid="{1A36836D-A2EF-49B8-9C0F-6BB11B48028B}"/>
    <cellStyle name="20% - Ênfase3 5 11" xfId="26514" xr:uid="{9DDCEFA2-8D36-4004-9258-873C62AD1F7C}"/>
    <cellStyle name="20% - Ênfase3 5 11 2" xfId="37497" xr:uid="{8EA5D9D1-8E05-4AB3-9E7E-810361B508E4}"/>
    <cellStyle name="20% - Ênfase3 5 12" xfId="28462" xr:uid="{1FE8236F-445A-4D73-AC5D-659E1EF3FE90}"/>
    <cellStyle name="20% - Ênfase3 5 13" xfId="39445" xr:uid="{0CE99252-4299-465D-BE55-4C9649989F31}"/>
    <cellStyle name="20% - Ênfase3 5 14" xfId="41392" xr:uid="{62F70CF6-5991-41A6-B9DD-23CC2CBBFC0F}"/>
    <cellStyle name="20% - Ênfase3 5 15" xfId="43352" xr:uid="{93C881FC-6FF0-49FD-AA80-375FC539EA2B}"/>
    <cellStyle name="20% - Ênfase3 5 16" xfId="17478" xr:uid="{DA46A525-706E-408B-AB97-41721EE587DF}"/>
    <cellStyle name="20% - Ênfase3 5 2" xfId="5052" xr:uid="{5AFD3B78-2B84-4BA8-AACD-3ABBC5C8550F}"/>
    <cellStyle name="20% - Ênfase3 5 2 10" xfId="39446" xr:uid="{442AE1B9-7465-4E5D-9621-B8CDE301976F}"/>
    <cellStyle name="20% - Ênfase3 5 2 11" xfId="41393" xr:uid="{04BABB29-2E5F-425A-ACE8-674D14AFB9F9}"/>
    <cellStyle name="20% - Ênfase3 5 2 12" xfId="43353" xr:uid="{436FCFC5-0510-437E-B64A-6AF77CF58022}"/>
    <cellStyle name="20% - Ênfase3 5 2 13" xfId="17479" xr:uid="{A16D427A-2BD7-41ED-A3F7-432750CEDB88}"/>
    <cellStyle name="20% - Ênfase3 5 2 2" xfId="5053" xr:uid="{180EBE85-CDBC-4608-ACE3-05C8CF4A4C86}"/>
    <cellStyle name="20% - Ênfase3 5 2 2 10" xfId="43354" xr:uid="{E40F8F03-E913-4E93-91E8-CE0B7C8AF37C}"/>
    <cellStyle name="20% - Ênfase3 5 2 2 11" xfId="17480" xr:uid="{76C7408A-3454-47F5-AB69-05B91AB2D161}"/>
    <cellStyle name="20% - Ênfase3 5 2 2 2" xfId="7182" xr:uid="{184DDE9A-6480-4B24-9AB1-97BAC9107850}"/>
    <cellStyle name="20% - Ênfase3 5 2 2 2 10" xfId="18724" xr:uid="{2575C9D4-E1E3-4F41-B81C-A2A12D0F5C9A}"/>
    <cellStyle name="20% - Ênfase3 5 2 2 2 2" xfId="9169" xr:uid="{56C80427-1317-47FA-B16B-7DF6D02554FD}"/>
    <cellStyle name="20% - Ênfase3 5 2 2 2 2 2" xfId="31656" xr:uid="{234738D5-875E-4BD5-8091-3229CD835724}"/>
    <cellStyle name="20% - Ênfase3 5 2 2 2 2 3" xfId="20673" xr:uid="{2ABA87C1-8B77-4D71-9F47-5CFB2FF29589}"/>
    <cellStyle name="20% - Ênfase3 5 2 2 2 3" xfId="12568" xr:uid="{6762E7C8-BB26-419E-A355-9E21426127C3}"/>
    <cellStyle name="20% - Ênfase3 5 2 2 2 3 2" xfId="34629" xr:uid="{C1897104-F703-4C0C-8545-972743413F87}"/>
    <cellStyle name="20% - Ênfase3 5 2 2 2 3 3" xfId="23646" xr:uid="{5774C981-E414-48DC-8FF4-61CE7479086D}"/>
    <cellStyle name="20% - Ênfase3 5 2 2 2 4" xfId="15010" xr:uid="{F098E8EF-DB33-494E-AF79-AE26275672A6}"/>
    <cellStyle name="20% - Ênfase3 5 2 2 2 4 2" xfId="36792" xr:uid="{B3843A2A-4258-458C-8295-E5756EBCD1D4}"/>
    <cellStyle name="20% - Ênfase3 5 2 2 2 4 3" xfId="25809" xr:uid="{1263026B-BE81-48A3-881E-BDCF291E4373}"/>
    <cellStyle name="20% - Ênfase3 5 2 2 2 5" xfId="27759" xr:uid="{E379400B-C880-4397-8D2D-8B22501D6160}"/>
    <cellStyle name="20% - Ênfase3 5 2 2 2 5 2" xfId="38742" xr:uid="{6CC438BE-770A-49BC-A62A-13278E999935}"/>
    <cellStyle name="20% - Ênfase3 5 2 2 2 6" xfId="29707" xr:uid="{332439A1-A73B-45B5-A448-A672440AFFA9}"/>
    <cellStyle name="20% - Ênfase3 5 2 2 2 7" xfId="40690" xr:uid="{988E6732-5519-413E-9B70-2DD8BACF8522}"/>
    <cellStyle name="20% - Ênfase3 5 2 2 2 8" xfId="42637" xr:uid="{2C7ACCC1-54DF-4F98-A30C-A7369AB098EC}"/>
    <cellStyle name="20% - Ênfase3 5 2 2 2 9" xfId="44597" xr:uid="{9EA3FD57-0971-4FFF-AF50-FE3C8A43848D}"/>
    <cellStyle name="20% - Ênfase3 5 2 2 3" xfId="7925" xr:uid="{0900B322-880A-41B5-9C35-82B461F3C5C4}"/>
    <cellStyle name="20% - Ênfase3 5 2 2 3 2" xfId="11431" xr:uid="{2CFC6845-40A0-4062-8221-6064E9E67450}"/>
    <cellStyle name="20% - Ênfase3 5 2 2 3 2 2" xfId="33494" xr:uid="{96D470BC-0F01-44FA-8ABE-9647A8DAD0C2}"/>
    <cellStyle name="20% - Ênfase3 5 2 2 3 2 3" xfId="22511" xr:uid="{243F9F3E-CCED-41C6-B532-ED3DF2BB89D2}"/>
    <cellStyle name="20% - Ênfase3 5 2 2 3 3" xfId="30412" xr:uid="{56065127-98FB-4709-B91B-488A52A9B3FA}"/>
    <cellStyle name="20% - Ênfase3 5 2 2 3 4" xfId="19429" xr:uid="{97169E93-0231-4DAA-A55F-25143A444E2C}"/>
    <cellStyle name="20% - Ênfase3 5 2 2 4" xfId="10435" xr:uid="{1FA09A68-AAFD-472F-A0BD-D0E309DB5D40}"/>
    <cellStyle name="20% - Ênfase3 5 2 2 4 2" xfId="32562" xr:uid="{3EA409BC-2D85-49A0-A55A-99F300B36F36}"/>
    <cellStyle name="20% - Ênfase3 5 2 2 4 3" xfId="21579" xr:uid="{61518EB9-40F5-45A6-8904-F7DF34F7151B}"/>
    <cellStyle name="20% - Ênfase3 5 2 2 5" xfId="13685" xr:uid="{AA0A8DF5-5CDE-474E-A7E5-7E745C033C3B}"/>
    <cellStyle name="20% - Ênfase3 5 2 2 5 2" xfId="35549" xr:uid="{1F09792F-165A-4158-B913-53D81EB9EE38}"/>
    <cellStyle name="20% - Ênfase3 5 2 2 5 3" xfId="24566" xr:uid="{6304B60B-9F91-4FC6-B2A5-96B10BFDE9B5}"/>
    <cellStyle name="20% - Ênfase3 5 2 2 6" xfId="26516" xr:uid="{9FAAFC9B-325C-4AC0-A256-FE9519E2D968}"/>
    <cellStyle name="20% - Ênfase3 5 2 2 6 2" xfId="37499" xr:uid="{BD85B0E3-94AD-483D-8700-05B776E7B0AB}"/>
    <cellStyle name="20% - Ênfase3 5 2 2 7" xfId="28464" xr:uid="{54D6DA59-DEFE-452B-BB55-00E1857F400B}"/>
    <cellStyle name="20% - Ênfase3 5 2 2 8" xfId="39447" xr:uid="{08C0482E-F247-4A06-94C1-A8579AF881EE}"/>
    <cellStyle name="20% - Ênfase3 5 2 2 9" xfId="41394" xr:uid="{C7B00BBB-47C1-4AF7-981B-0375D0DBA524}"/>
    <cellStyle name="20% - Ênfase3 5 2 3" xfId="5054" xr:uid="{DA5CA9D9-7045-4CCD-96EE-EC9384C7FF32}"/>
    <cellStyle name="20% - Ênfase3 5 2 3 10" xfId="43355" xr:uid="{BB02D4D7-6286-498F-A69C-B4C6F790E104}"/>
    <cellStyle name="20% - Ênfase3 5 2 3 11" xfId="17481" xr:uid="{4E152D25-631B-4102-A676-3CC947F1E778}"/>
    <cellStyle name="20% - Ênfase3 5 2 3 2" xfId="7464" xr:uid="{385642CD-EBC4-46BD-88C0-BCE462FD49B9}"/>
    <cellStyle name="20% - Ênfase3 5 2 3 2 10" xfId="19006" xr:uid="{9DF35F21-B7EF-42F5-B883-AB0BE20C05FE}"/>
    <cellStyle name="20% - Ênfase3 5 2 3 2 2" xfId="9451" xr:uid="{73661AF7-87EB-40C5-B09D-4DC4BF8022E8}"/>
    <cellStyle name="20% - Ênfase3 5 2 3 2 2 2" xfId="31938" xr:uid="{6E281FA2-3951-4D31-8D64-975D457DAF78}"/>
    <cellStyle name="20% - Ênfase3 5 2 3 2 2 3" xfId="20955" xr:uid="{74B1BB4F-AB5D-48C7-A796-E51FFBEEA1AD}"/>
    <cellStyle name="20% - Ênfase3 5 2 3 2 3" xfId="12850" xr:uid="{2596395F-ADDA-439D-AC9B-15871FE56D58}"/>
    <cellStyle name="20% - Ênfase3 5 2 3 2 3 2" xfId="34911" xr:uid="{62C409A5-859C-45AF-92DC-B24F0F8CBD7E}"/>
    <cellStyle name="20% - Ênfase3 5 2 3 2 3 3" xfId="23928" xr:uid="{CCA9AA39-2ED7-4B5E-8146-A7B96C9E2B58}"/>
    <cellStyle name="20% - Ênfase3 5 2 3 2 4" xfId="15292" xr:uid="{817A7170-6B7E-4C80-A6CF-702A91F271EA}"/>
    <cellStyle name="20% - Ênfase3 5 2 3 2 4 2" xfId="37074" xr:uid="{35EDA14D-1BCE-445C-A698-A6BAB4C89630}"/>
    <cellStyle name="20% - Ênfase3 5 2 3 2 4 3" xfId="26091" xr:uid="{08C7E870-6152-4F4F-ADAF-D2AAA9076BA9}"/>
    <cellStyle name="20% - Ênfase3 5 2 3 2 5" xfId="28041" xr:uid="{DA8D5110-34E0-4422-A63B-29D41D86CCB2}"/>
    <cellStyle name="20% - Ênfase3 5 2 3 2 5 2" xfId="39024" xr:uid="{CA943E31-44DB-434C-A416-495DBD782504}"/>
    <cellStyle name="20% - Ênfase3 5 2 3 2 6" xfId="29989" xr:uid="{E4D27A43-C954-4D92-9DC8-22A7CB03366F}"/>
    <cellStyle name="20% - Ênfase3 5 2 3 2 7" xfId="40972" xr:uid="{EE493BFC-6B6D-4880-A335-C7A0A3D7C48B}"/>
    <cellStyle name="20% - Ênfase3 5 2 3 2 8" xfId="42919" xr:uid="{E7D34D5F-21E4-4FEC-AE8C-B147FEE2D595}"/>
    <cellStyle name="20% - Ênfase3 5 2 3 2 9" xfId="44879" xr:uid="{E1073E0F-9461-49FA-8F1D-1072419381EA}"/>
    <cellStyle name="20% - Ênfase3 5 2 3 3" xfId="7926" xr:uid="{D66AF150-BF09-418B-9310-F1A62F74C6F1}"/>
    <cellStyle name="20% - Ênfase3 5 2 3 3 2" xfId="11713" xr:uid="{0CACF545-ADD4-4E2D-A4D8-91B23981CC1D}"/>
    <cellStyle name="20% - Ênfase3 5 2 3 3 2 2" xfId="33776" xr:uid="{6B4C8957-559D-4BDA-8F9E-3F8EE71C1633}"/>
    <cellStyle name="20% - Ênfase3 5 2 3 3 2 3" xfId="22793" xr:uid="{166BD2E0-4DFC-4D0D-B2D2-69ADD25FDD0B}"/>
    <cellStyle name="20% - Ênfase3 5 2 3 3 3" xfId="30413" xr:uid="{52AC47B5-E223-4667-97B3-7CB4E44E5E53}"/>
    <cellStyle name="20% - Ênfase3 5 2 3 3 4" xfId="19430" xr:uid="{F53A76E3-F95B-4E26-88DC-F14A1C02B82A}"/>
    <cellStyle name="20% - Ênfase3 5 2 3 4" xfId="10717" xr:uid="{6338CFB0-D2D5-45D2-AA6F-0D4F07B8E710}"/>
    <cellStyle name="20% - Ênfase3 5 2 3 4 2" xfId="32844" xr:uid="{4E48DA92-1925-4EB1-B71D-D241D0CC1DEE}"/>
    <cellStyle name="20% - Ênfase3 5 2 3 4 3" xfId="21861" xr:uid="{6FA0F25F-EDFD-49D0-A9E9-920E48FE26E0}"/>
    <cellStyle name="20% - Ênfase3 5 2 3 5" xfId="13686" xr:uid="{1EE5E390-14D3-40E8-9A47-5BA44478EA5E}"/>
    <cellStyle name="20% - Ênfase3 5 2 3 5 2" xfId="35550" xr:uid="{1AC7DD43-C897-4A3B-A620-C04B7A51EDBB}"/>
    <cellStyle name="20% - Ênfase3 5 2 3 5 3" xfId="24567" xr:uid="{384018E9-2629-4F06-AC1B-1F62E4CED38B}"/>
    <cellStyle name="20% - Ênfase3 5 2 3 6" xfId="26517" xr:uid="{2ED4BBF2-CC05-4716-BE01-27DC88EA0B5D}"/>
    <cellStyle name="20% - Ênfase3 5 2 3 6 2" xfId="37500" xr:uid="{D3C4F137-BCA0-473D-971C-BAEC0765B933}"/>
    <cellStyle name="20% - Ênfase3 5 2 3 7" xfId="28465" xr:uid="{4E3B2858-12BC-4E2A-9014-BF972087F619}"/>
    <cellStyle name="20% - Ênfase3 5 2 3 8" xfId="39448" xr:uid="{FC58FC2E-2BFD-4656-A231-6B4191353238}"/>
    <cellStyle name="20% - Ênfase3 5 2 3 9" xfId="41395" xr:uid="{9363C223-83AD-4CD4-B3C1-2B5EA2AD3FFF}"/>
    <cellStyle name="20% - Ênfase3 5 2 4" xfId="6898" xr:uid="{E0DE690B-CB23-4A70-ACF8-8A3DDE8565A2}"/>
    <cellStyle name="20% - Ênfase3 5 2 4 10" xfId="18442" xr:uid="{2777FC0D-FDC0-48A0-BBD6-12DD49A6321D}"/>
    <cellStyle name="20% - Ênfase3 5 2 4 2" xfId="8887" xr:uid="{92DD5C13-95C9-48F5-8AC9-CBD8AA078C8C}"/>
    <cellStyle name="20% - Ênfase3 5 2 4 2 2" xfId="31374" xr:uid="{B37447AF-2A29-428F-A329-76E6BF790481}"/>
    <cellStyle name="20% - Ênfase3 5 2 4 2 3" xfId="20391" xr:uid="{C178DA33-D7BF-49BD-83D3-6FA426A1F0A2}"/>
    <cellStyle name="20% - Ênfase3 5 2 4 3" xfId="12272" xr:uid="{9C6D6A86-3EF6-4A21-9265-5FB43753D90E}"/>
    <cellStyle name="20% - Ênfase3 5 2 4 3 2" xfId="34333" xr:uid="{E3B4E8F0-483D-439D-A5C6-5110DB8F51F6}"/>
    <cellStyle name="20% - Ênfase3 5 2 4 3 3" xfId="23350" xr:uid="{8AA3453C-9162-4E79-B048-8850C4433026}"/>
    <cellStyle name="20% - Ênfase3 5 2 4 4" xfId="14728" xr:uid="{531603A3-5CAE-4C56-94B7-2FB424ED49FF}"/>
    <cellStyle name="20% - Ênfase3 5 2 4 4 2" xfId="36510" xr:uid="{499867AC-AFB5-49BF-A2D4-B47CB5CBE4A4}"/>
    <cellStyle name="20% - Ênfase3 5 2 4 4 3" xfId="25527" xr:uid="{7A7915EA-4E0E-4984-8BE1-E9DEC94FFEBB}"/>
    <cellStyle name="20% - Ênfase3 5 2 4 5" xfId="27477" xr:uid="{4EA79149-F449-426C-8C5B-27C45212A4FF}"/>
    <cellStyle name="20% - Ênfase3 5 2 4 5 2" xfId="38460" xr:uid="{6422C3D7-CB0B-4BF1-88B1-6F87AB3B88BC}"/>
    <cellStyle name="20% - Ênfase3 5 2 4 6" xfId="29425" xr:uid="{1DEDD58B-B026-4DA6-AE50-556081804095}"/>
    <cellStyle name="20% - Ênfase3 5 2 4 7" xfId="40408" xr:uid="{11E8BCEF-D781-444A-84F4-91D88777DC64}"/>
    <cellStyle name="20% - Ênfase3 5 2 4 8" xfId="42355" xr:uid="{DA27ABFE-1F49-4073-8999-9156E543D42F}"/>
    <cellStyle name="20% - Ênfase3 5 2 4 9" xfId="44315" xr:uid="{1D8F8514-AD0A-4F9C-9F71-E8B6DA5BC2F4}"/>
    <cellStyle name="20% - Ênfase3 5 2 5" xfId="7924" xr:uid="{BB7E07D8-77AF-4232-8159-3505352AB38D}"/>
    <cellStyle name="20% - Ênfase3 5 2 5 2" xfId="11135" xr:uid="{D74A9E9D-F7C1-4A84-BFF2-C95D5CFC8D22}"/>
    <cellStyle name="20% - Ênfase3 5 2 5 2 2" xfId="33198" xr:uid="{585E16D3-7D96-433D-9164-C7C05E5800CA}"/>
    <cellStyle name="20% - Ênfase3 5 2 5 2 3" xfId="22215" xr:uid="{513E712C-E5D0-4C6C-B78E-A7E4B9BC79E4}"/>
    <cellStyle name="20% - Ênfase3 5 2 5 3" xfId="30411" xr:uid="{A453D31E-EECE-4287-B20A-67F7B7061FD8}"/>
    <cellStyle name="20% - Ênfase3 5 2 5 4" xfId="19428" xr:uid="{21A5067B-EDA5-4BC4-AA46-F0625BD31F65}"/>
    <cellStyle name="20% - Ênfase3 5 2 6" xfId="10153" xr:uid="{B360D8B6-E8A1-4301-B6A2-21F138E38708}"/>
    <cellStyle name="20% - Ênfase3 5 2 6 2" xfId="32280" xr:uid="{BF523C26-DCBD-46D6-A2F6-BC1C6CCF6E46}"/>
    <cellStyle name="20% - Ênfase3 5 2 6 3" xfId="21297" xr:uid="{995D1BDD-21C6-47AC-964A-9FF55EB96073}"/>
    <cellStyle name="20% - Ênfase3 5 2 7" xfId="13684" xr:uid="{926A46B6-3784-49CE-8621-D7889FD4308F}"/>
    <cellStyle name="20% - Ênfase3 5 2 7 2" xfId="35548" xr:uid="{174B373D-13C9-4436-B85E-F307B37F360F}"/>
    <cellStyle name="20% - Ênfase3 5 2 7 3" xfId="24565" xr:uid="{767DD552-185B-449C-A719-8D507B384E88}"/>
    <cellStyle name="20% - Ênfase3 5 2 8" xfId="26515" xr:uid="{C70F481A-4DD2-4259-98F9-D35C0D0B1263}"/>
    <cellStyle name="20% - Ênfase3 5 2 8 2" xfId="37498" xr:uid="{273CA79A-7AE4-4E71-86AE-2B6F9D5DED51}"/>
    <cellStyle name="20% - Ênfase3 5 2 9" xfId="28463" xr:uid="{57C9CFF4-451E-4040-B1CD-926DA87121B9}"/>
    <cellStyle name="20% - Ênfase3 5 3" xfId="5055" xr:uid="{66079F72-447C-4001-A602-597D90CD8A30}"/>
    <cellStyle name="20% - Ênfase3 5 3 10" xfId="43356" xr:uid="{D8C5951B-19BD-4F62-88B7-94DDFF60932C}"/>
    <cellStyle name="20% - Ênfase3 5 3 11" xfId="17482" xr:uid="{93B8AB64-9EFE-4E4E-86C9-8E81B2E0E5AA}"/>
    <cellStyle name="20% - Ênfase3 5 3 2" xfId="7013" xr:uid="{2C676FE6-06E9-4782-8205-B6C09B1B6090}"/>
    <cellStyle name="20% - Ênfase3 5 3 2 10" xfId="18555" xr:uid="{D5EBE529-B2B9-44EA-B106-58C602441087}"/>
    <cellStyle name="20% - Ênfase3 5 3 2 2" xfId="9000" xr:uid="{4D1DA997-0AAC-4C75-85A1-31D1A58FAFB5}"/>
    <cellStyle name="20% - Ênfase3 5 3 2 2 2" xfId="31487" xr:uid="{D9A4E5C1-1042-497A-BCB3-21E740B6C9BC}"/>
    <cellStyle name="20% - Ênfase3 5 3 2 2 3" xfId="20504" xr:uid="{C7554EE5-44A8-455B-AF7C-54722B1E5C12}"/>
    <cellStyle name="20% - Ênfase3 5 3 2 3" xfId="12395" xr:uid="{D32719BA-6375-47BD-A558-458D8C9D47FC}"/>
    <cellStyle name="20% - Ênfase3 5 3 2 3 2" xfId="34456" xr:uid="{F5A0665B-6972-4F35-9BC3-EFF054E9D660}"/>
    <cellStyle name="20% - Ênfase3 5 3 2 3 3" xfId="23473" xr:uid="{D4E084D3-96C8-4757-A943-4262FCAA1EDF}"/>
    <cellStyle name="20% - Ênfase3 5 3 2 4" xfId="14841" xr:uid="{C95D9983-F35B-4800-978A-337CE9BEFAA4}"/>
    <cellStyle name="20% - Ênfase3 5 3 2 4 2" xfId="36623" xr:uid="{0C6E1ACD-4334-41FD-BF62-1A5FAA574F0F}"/>
    <cellStyle name="20% - Ênfase3 5 3 2 4 3" xfId="25640" xr:uid="{DE02DE10-D2E2-4141-8D9D-7DD600FD04FC}"/>
    <cellStyle name="20% - Ênfase3 5 3 2 5" xfId="27590" xr:uid="{839A9F6D-726E-4E70-B5AF-5E4E23F3ECA6}"/>
    <cellStyle name="20% - Ênfase3 5 3 2 5 2" xfId="38573" xr:uid="{FF4E9C95-9EF5-4AE9-88C2-94EBA9C5D515}"/>
    <cellStyle name="20% - Ênfase3 5 3 2 6" xfId="29538" xr:uid="{99E078A9-545C-4E4C-93E6-A4E4E8901D74}"/>
    <cellStyle name="20% - Ênfase3 5 3 2 7" xfId="40521" xr:uid="{5911E136-F324-4382-8291-447D61F2E2AF}"/>
    <cellStyle name="20% - Ênfase3 5 3 2 8" xfId="42468" xr:uid="{A9B21AFE-31E1-498B-8556-FB9FF8ADE467}"/>
    <cellStyle name="20% - Ênfase3 5 3 2 9" xfId="44428" xr:uid="{ED4A5FDC-02A7-4486-9C13-CFD599466F99}"/>
    <cellStyle name="20% - Ênfase3 5 3 3" xfId="7927" xr:uid="{F1281918-B1AB-4A2F-A92D-20BE7A9DBDC4}"/>
    <cellStyle name="20% - Ênfase3 5 3 3 2" xfId="11258" xr:uid="{15EB8BBB-B9FF-46ED-A3CF-1842ED49CCA1}"/>
    <cellStyle name="20% - Ênfase3 5 3 3 2 2" xfId="33321" xr:uid="{4D2090F8-671B-45F6-BFDA-92C9C540EE69}"/>
    <cellStyle name="20% - Ênfase3 5 3 3 2 3" xfId="22338" xr:uid="{C1DFA393-339C-405A-97BC-3010ED0832FD}"/>
    <cellStyle name="20% - Ênfase3 5 3 3 3" xfId="30414" xr:uid="{517D2970-59FC-4ECE-B6A2-01CBC2019493}"/>
    <cellStyle name="20% - Ênfase3 5 3 3 4" xfId="19431" xr:uid="{A2DA79F8-75FF-4A30-B77E-5F03FEDE89FF}"/>
    <cellStyle name="20% - Ênfase3 5 3 4" xfId="10266" xr:uid="{AD83F635-8926-4AE6-B3BD-CA6BA9E4F286}"/>
    <cellStyle name="20% - Ênfase3 5 3 4 2" xfId="32393" xr:uid="{AC362324-BD63-4446-AA3C-7E11CC54A4B8}"/>
    <cellStyle name="20% - Ênfase3 5 3 4 3" xfId="21410" xr:uid="{EEA25DAD-911D-49A8-BBC4-E6D156DF8FEA}"/>
    <cellStyle name="20% - Ênfase3 5 3 5" xfId="13687" xr:uid="{C01DB7B9-2B15-409E-B07B-4FB1D11555E7}"/>
    <cellStyle name="20% - Ênfase3 5 3 5 2" xfId="35551" xr:uid="{740E2C22-EB96-4D63-926F-818E9E1FFAB4}"/>
    <cellStyle name="20% - Ênfase3 5 3 5 3" xfId="24568" xr:uid="{3372F9DB-FB27-4884-AA7C-B6789EAF77F7}"/>
    <cellStyle name="20% - Ênfase3 5 3 6" xfId="26518" xr:uid="{BD125EF2-F912-46D5-9E34-FBC80A019B52}"/>
    <cellStyle name="20% - Ênfase3 5 3 6 2" xfId="37501" xr:uid="{FF30F4B4-8AF1-4D3B-99C3-D63179F46C6D}"/>
    <cellStyle name="20% - Ênfase3 5 3 7" xfId="28466" xr:uid="{C23839FF-E736-40A7-80CC-0EC0A1AD7643}"/>
    <cellStyle name="20% - Ênfase3 5 3 8" xfId="39449" xr:uid="{1706DACB-45FE-4A56-9486-03197BD3FCCB}"/>
    <cellStyle name="20% - Ênfase3 5 3 9" xfId="41396" xr:uid="{C7212D8C-61D6-41B2-9B2D-4BC41552CA01}"/>
    <cellStyle name="20% - Ênfase3 5 4" xfId="5056" xr:uid="{13B89FA3-53F4-456F-87C9-21A10416C7CB}"/>
    <cellStyle name="20% - Ênfase3 5 4 10" xfId="43357" xr:uid="{95E6F4DB-0006-46F9-BEAA-7F9BE5926E2E}"/>
    <cellStyle name="20% - Ênfase3 5 4 11" xfId="17483" xr:uid="{2884C719-650F-41AE-8071-C5AFFAB71642}"/>
    <cellStyle name="20% - Ênfase3 5 4 2" xfId="7295" xr:uid="{2AD1AFD0-23BD-441E-B24B-D02BCB9C5813}"/>
    <cellStyle name="20% - Ênfase3 5 4 2 10" xfId="18837" xr:uid="{FD8108FF-2B76-4B37-A0E2-84697A01F2DE}"/>
    <cellStyle name="20% - Ênfase3 5 4 2 2" xfId="9282" xr:uid="{899446B8-DF0E-4B09-9EE3-1B66723DDF3F}"/>
    <cellStyle name="20% - Ênfase3 5 4 2 2 2" xfId="31769" xr:uid="{F8EF0CC8-A2AD-4F3C-93E4-E387C5040504}"/>
    <cellStyle name="20% - Ênfase3 5 4 2 2 3" xfId="20786" xr:uid="{04667444-6DC0-426F-B0A3-E59E65574EC2}"/>
    <cellStyle name="20% - Ênfase3 5 4 2 3" xfId="12681" xr:uid="{D902AF6E-6E8B-4848-AB45-282C68C94C18}"/>
    <cellStyle name="20% - Ênfase3 5 4 2 3 2" xfId="34742" xr:uid="{BBA82A27-D228-4D26-8E70-BD659BC808C9}"/>
    <cellStyle name="20% - Ênfase3 5 4 2 3 3" xfId="23759" xr:uid="{ABF6E38C-61F1-4055-B6DF-E7372220878D}"/>
    <cellStyle name="20% - Ênfase3 5 4 2 4" xfId="15123" xr:uid="{0BF530F3-1E29-44C4-994B-2D49AEE69002}"/>
    <cellStyle name="20% - Ênfase3 5 4 2 4 2" xfId="36905" xr:uid="{164548F0-6F38-4647-862D-3CD54B13F07C}"/>
    <cellStyle name="20% - Ênfase3 5 4 2 4 3" xfId="25922" xr:uid="{4543CE5C-3AF9-4406-ADA0-477C9E96281D}"/>
    <cellStyle name="20% - Ênfase3 5 4 2 5" xfId="27872" xr:uid="{B5D46E74-5C6E-4685-AC4A-7580BA866E13}"/>
    <cellStyle name="20% - Ênfase3 5 4 2 5 2" xfId="38855" xr:uid="{36B5C032-70D5-4CF4-9BF5-07ACADC0389B}"/>
    <cellStyle name="20% - Ênfase3 5 4 2 6" xfId="29820" xr:uid="{F0A88D49-12DF-451A-BF5B-E47AD9D4EFAC}"/>
    <cellStyle name="20% - Ênfase3 5 4 2 7" xfId="40803" xr:uid="{0E3C3E1C-B486-4851-8CC4-922387C8C7BC}"/>
    <cellStyle name="20% - Ênfase3 5 4 2 8" xfId="42750" xr:uid="{6621D9C7-EBE6-4B30-A1E1-EC72AFA020E4}"/>
    <cellStyle name="20% - Ênfase3 5 4 2 9" xfId="44710" xr:uid="{6229140F-D1AC-4DA8-92F2-249C7F084F35}"/>
    <cellStyle name="20% - Ênfase3 5 4 3" xfId="7928" xr:uid="{D9778393-9202-4F8C-831F-1841E892F28B}"/>
    <cellStyle name="20% - Ênfase3 5 4 3 2" xfId="11544" xr:uid="{AB32ED00-53F2-4726-A823-9AD63CB73778}"/>
    <cellStyle name="20% - Ênfase3 5 4 3 2 2" xfId="33607" xr:uid="{1432AD98-5136-49EF-AF19-63ECA61BFD5B}"/>
    <cellStyle name="20% - Ênfase3 5 4 3 2 3" xfId="22624" xr:uid="{1499E17A-F081-46F1-B0CF-220F5DCFCA8A}"/>
    <cellStyle name="20% - Ênfase3 5 4 3 3" xfId="30415" xr:uid="{DF906002-781F-44A4-A0C0-E1F3049AECC2}"/>
    <cellStyle name="20% - Ênfase3 5 4 3 4" xfId="19432" xr:uid="{77753629-21DA-411C-9482-8CCC67CF48AC}"/>
    <cellStyle name="20% - Ênfase3 5 4 4" xfId="10548" xr:uid="{3C695291-41DC-4408-B92E-741AD9CB2393}"/>
    <cellStyle name="20% - Ênfase3 5 4 4 2" xfId="32675" xr:uid="{D7FD9D12-1CF2-4210-A0AE-79A530517D2C}"/>
    <cellStyle name="20% - Ênfase3 5 4 4 3" xfId="21692" xr:uid="{72717576-CE5C-4E6C-A7B5-7FF04DDB53B4}"/>
    <cellStyle name="20% - Ênfase3 5 4 5" xfId="13688" xr:uid="{F995BA13-4709-4EE3-888F-E9B33D7C558F}"/>
    <cellStyle name="20% - Ênfase3 5 4 5 2" xfId="35552" xr:uid="{0EFF35CF-2945-4869-8700-D8490BE7F389}"/>
    <cellStyle name="20% - Ênfase3 5 4 5 3" xfId="24569" xr:uid="{CA666CDB-1EE7-47AC-A700-50F3DE07013B}"/>
    <cellStyle name="20% - Ênfase3 5 4 6" xfId="26519" xr:uid="{4BD8DCDB-B6A0-4D30-80F6-238993A03AFC}"/>
    <cellStyle name="20% - Ênfase3 5 4 6 2" xfId="37502" xr:uid="{8D794623-B945-4DBA-99A4-9977E98573C6}"/>
    <cellStyle name="20% - Ênfase3 5 4 7" xfId="28467" xr:uid="{800E70AB-3C10-474A-94A2-2DF120017AC5}"/>
    <cellStyle name="20% - Ênfase3 5 4 8" xfId="39450" xr:uid="{0A7A368C-7B9B-44CE-A71F-DF40C1325BC1}"/>
    <cellStyle name="20% - Ênfase3 5 4 9" xfId="41397" xr:uid="{1FCDDF53-30EC-4D8D-B9CA-1545A5818AC8}"/>
    <cellStyle name="20% - Ênfase3 5 5" xfId="5057" xr:uid="{37CFD902-EF4F-4EA0-BA56-45DEF9D7E152}"/>
    <cellStyle name="20% - Ênfase3 5 5 10" xfId="43358" xr:uid="{B10EBEAF-53F5-4117-9E1E-35739D2692D0}"/>
    <cellStyle name="20% - Ênfase3 5 5 11" xfId="17484" xr:uid="{391D030B-6C81-46AA-8EBC-0A3C36C104BF}"/>
    <cellStyle name="20% - Ênfase3 5 5 2" xfId="7577" xr:uid="{A1C7FBBA-5741-4340-8B9C-A34B70E2ED56}"/>
    <cellStyle name="20% - Ênfase3 5 5 2 10" xfId="19119" xr:uid="{2AEAB524-7A4E-4B57-B6BC-2B0BD6B7AD6A}"/>
    <cellStyle name="20% - Ênfase3 5 5 2 2" xfId="9564" xr:uid="{0517B92B-8FE7-452B-8C59-FA88F7709208}"/>
    <cellStyle name="20% - Ênfase3 5 5 2 2 2" xfId="32051" xr:uid="{A1EF5927-6ED8-44D6-8FA4-CE2CE6CE800C}"/>
    <cellStyle name="20% - Ênfase3 5 5 2 2 3" xfId="21068" xr:uid="{36965C0F-2CEE-4038-B86C-5F6F786E3A40}"/>
    <cellStyle name="20% - Ênfase3 5 5 2 3" xfId="12963" xr:uid="{7974834C-FB87-4AF3-8AC9-7D729A9D48BF}"/>
    <cellStyle name="20% - Ênfase3 5 5 2 3 2" xfId="35024" xr:uid="{567DED28-4026-4CA4-AB47-7FD37202FC3E}"/>
    <cellStyle name="20% - Ênfase3 5 5 2 3 3" xfId="24041" xr:uid="{AB4E366C-E4AB-4C9D-912B-9610EB9808B8}"/>
    <cellStyle name="20% - Ênfase3 5 5 2 4" xfId="15405" xr:uid="{56E4825B-5494-40B8-9313-7385E25D7637}"/>
    <cellStyle name="20% - Ênfase3 5 5 2 4 2" xfId="37187" xr:uid="{8C34FB8F-44A4-4150-9796-B6467DE6F97C}"/>
    <cellStyle name="20% - Ênfase3 5 5 2 4 3" xfId="26204" xr:uid="{B405A211-EBE0-4A35-A747-9F304BDCD4D1}"/>
    <cellStyle name="20% - Ênfase3 5 5 2 5" xfId="28154" xr:uid="{62F7C86E-2860-4C38-9BBD-A108CEFEE255}"/>
    <cellStyle name="20% - Ênfase3 5 5 2 5 2" xfId="39137" xr:uid="{DC9D2EA3-8520-466E-93EF-C134BEF13EA2}"/>
    <cellStyle name="20% - Ênfase3 5 5 2 6" xfId="30102" xr:uid="{4C2766FA-FBC0-4E26-A991-BEDAD7D120FB}"/>
    <cellStyle name="20% - Ênfase3 5 5 2 7" xfId="41085" xr:uid="{53FBF51F-ABD4-4E9C-9DAB-9CE089D8793E}"/>
    <cellStyle name="20% - Ênfase3 5 5 2 8" xfId="43032" xr:uid="{30882A6D-27B7-477D-9D0D-26F7B1F960C9}"/>
    <cellStyle name="20% - Ênfase3 5 5 2 9" xfId="44992" xr:uid="{9B85BADE-EA12-4A91-BE99-8716568495D7}"/>
    <cellStyle name="20% - Ênfase3 5 5 3" xfId="7929" xr:uid="{E0CCEADC-3D28-44D7-94F0-E99186F2FE8B}"/>
    <cellStyle name="20% - Ênfase3 5 5 3 2" xfId="11826" xr:uid="{70B8310D-92EF-478C-8259-95491F6A2FE2}"/>
    <cellStyle name="20% - Ênfase3 5 5 3 2 2" xfId="33889" xr:uid="{2C5A802A-FB25-4D98-8E36-31203C2E0B26}"/>
    <cellStyle name="20% - Ênfase3 5 5 3 2 3" xfId="22906" xr:uid="{B94F6458-78AF-43FC-A45B-7931079DC313}"/>
    <cellStyle name="20% - Ênfase3 5 5 3 3" xfId="30416" xr:uid="{BC435EE6-339F-49BF-BC12-CBE5CBBEDB39}"/>
    <cellStyle name="20% - Ênfase3 5 5 3 4" xfId="19433" xr:uid="{EA540C57-4C1B-4AD4-B186-E2B7A0C3767F}"/>
    <cellStyle name="20% - Ênfase3 5 5 4" xfId="10830" xr:uid="{6DFD6DBC-66E0-4A2D-961B-28F0EF37162B}"/>
    <cellStyle name="20% - Ênfase3 5 5 4 2" xfId="32957" xr:uid="{DB50470D-EB94-453B-93D5-DC04A339FC67}"/>
    <cellStyle name="20% - Ênfase3 5 5 4 3" xfId="21974" xr:uid="{E5E18FE0-4DB8-4B49-A4A3-97DE25621FF2}"/>
    <cellStyle name="20% - Ênfase3 5 5 5" xfId="13689" xr:uid="{103B3A00-C380-472C-9182-4E3C5A0C3343}"/>
    <cellStyle name="20% - Ênfase3 5 5 5 2" xfId="35553" xr:uid="{0B64EF24-8594-4AF1-9D91-2248067256BA}"/>
    <cellStyle name="20% - Ênfase3 5 5 5 3" xfId="24570" xr:uid="{5E4BA76C-5954-4128-8F91-7BC4666A5D6D}"/>
    <cellStyle name="20% - Ênfase3 5 5 6" xfId="26520" xr:uid="{0441857C-1879-4AAE-832F-203E45901ED6}"/>
    <cellStyle name="20% - Ênfase3 5 5 6 2" xfId="37503" xr:uid="{3A722F35-2E4F-4E8D-9864-D4506A8188A9}"/>
    <cellStyle name="20% - Ênfase3 5 5 7" xfId="28468" xr:uid="{408604D0-5157-4955-B324-E1B8CD39C970}"/>
    <cellStyle name="20% - Ênfase3 5 5 8" xfId="39451" xr:uid="{E0E533F9-130E-4932-A84B-8E5EAD8F2B8B}"/>
    <cellStyle name="20% - Ênfase3 5 5 9" xfId="41398" xr:uid="{994461DD-F066-46BB-8F35-88F729436C20}"/>
    <cellStyle name="20% - Ênfase3 5 6" xfId="6728" xr:uid="{A5DEB5F6-3DC9-457F-80AC-673C9A17AACE}"/>
    <cellStyle name="20% - Ênfase3 5 6 10" xfId="18273" xr:uid="{F231FF61-E015-4556-BCB9-2B82DAB0D0BD}"/>
    <cellStyle name="20% - Ênfase3 5 6 2" xfId="8718" xr:uid="{633FEE91-9C88-46E1-9A41-F9F27EDF2B3A}"/>
    <cellStyle name="20% - Ênfase3 5 6 2 2" xfId="13162" xr:uid="{EEFB5990-0160-4C3E-9782-CC5F86650E28}"/>
    <cellStyle name="20% - Ênfase3 5 6 2 2 2" xfId="35171" xr:uid="{55014030-0F1B-4417-B048-4529586AD2FB}"/>
    <cellStyle name="20% - Ênfase3 5 6 2 2 3" xfId="24188" xr:uid="{1CAC4ECE-F0DF-46FD-A292-49FC63A802DA}"/>
    <cellStyle name="20% - Ênfase3 5 6 2 3" xfId="31205" xr:uid="{BB6AECFB-770F-4D74-8D4B-CEFBD826CF3C}"/>
    <cellStyle name="20% - Ênfase3 5 6 2 4" xfId="20222" xr:uid="{ED7D57EC-8664-4736-B3B1-55ABA316BF54}"/>
    <cellStyle name="20% - Ênfase3 5 6 3" xfId="11975" xr:uid="{ABB66475-0E18-42AC-B5F0-31DB4A43E7F5}"/>
    <cellStyle name="20% - Ênfase3 5 6 3 2" xfId="34036" xr:uid="{BE7B729A-9196-4CE1-A689-1CDC5E336ECB}"/>
    <cellStyle name="20% - Ênfase3 5 6 3 3" xfId="23053" xr:uid="{36BAE4F9-78FF-4AB6-993F-937D8D91998E}"/>
    <cellStyle name="20% - Ênfase3 5 6 4" xfId="14559" xr:uid="{993D7FA2-D401-49A1-A775-5A6DC32BCE44}"/>
    <cellStyle name="20% - Ênfase3 5 6 4 2" xfId="36341" xr:uid="{B3AB50B1-3010-4222-9DCD-24F4C5FA6933}"/>
    <cellStyle name="20% - Ênfase3 5 6 4 3" xfId="25358" xr:uid="{AC59404A-006B-4E44-B714-D6ACDB5703D0}"/>
    <cellStyle name="20% - Ênfase3 5 6 5" xfId="27308" xr:uid="{005BB81B-4713-4DF4-94E7-63F262B83087}"/>
    <cellStyle name="20% - Ênfase3 5 6 5 2" xfId="38291" xr:uid="{CF62DD7A-620B-4C5A-A560-13B5C2AAB255}"/>
    <cellStyle name="20% - Ênfase3 5 6 6" xfId="29256" xr:uid="{7D670BAB-67F4-42F2-BA14-026549B9AD8F}"/>
    <cellStyle name="20% - Ênfase3 5 6 7" xfId="40239" xr:uid="{1A241592-43AF-43F1-9B89-579C461A2C55}"/>
    <cellStyle name="20% - Ênfase3 5 6 8" xfId="42186" xr:uid="{B484B9C9-24A8-4FE2-BA9C-9F39DBBDBEF2}"/>
    <cellStyle name="20% - Ênfase3 5 6 9" xfId="44146" xr:uid="{7AA39335-A1FF-4A83-B28B-E29029DABE47}"/>
    <cellStyle name="20% - Ênfase3 5 7" xfId="7923" xr:uid="{CCFF594D-661C-47B4-ACC7-DDF383FF6C81}"/>
    <cellStyle name="20% - Ênfase3 5 7 2" xfId="12099" xr:uid="{CA79035B-93B1-49F0-BDA8-14AB7037D9F6}"/>
    <cellStyle name="20% - Ênfase3 5 7 2 2" xfId="34160" xr:uid="{6C6BD5C0-CF12-4EEE-BC13-97DD1D8E2C1C}"/>
    <cellStyle name="20% - Ênfase3 5 7 2 3" xfId="23177" xr:uid="{41A581AD-D363-4BCF-93E6-18147A824DB4}"/>
    <cellStyle name="20% - Ênfase3 5 7 3" xfId="30410" xr:uid="{0E898FA2-3FF8-403B-ABE0-4A6496B12A08}"/>
    <cellStyle name="20% - Ênfase3 5 7 4" xfId="19427" xr:uid="{5BEE1A47-06BC-46A9-943E-417215D5118D}"/>
    <cellStyle name="20% - Ênfase3 5 8" xfId="10960" xr:uid="{3A3E227F-EF36-4462-930B-30D20F043800}"/>
    <cellStyle name="20% - Ênfase3 5 8 2" xfId="33025" xr:uid="{C47295F5-4982-4C00-B8DE-E9E877AAD824}"/>
    <cellStyle name="20% - Ênfase3 5 8 3" xfId="22042" xr:uid="{158CB721-310A-4EEB-B038-0708BF6ABDBC}"/>
    <cellStyle name="20% - Ênfase3 5 9" xfId="9903" xr:uid="{42B70041-7820-4492-B505-0A7A02E85730}"/>
    <cellStyle name="20% - Ênfase3 5 9 2" xfId="32111" xr:uid="{4E641136-FA2A-490F-9D56-E84AC54196B3}"/>
    <cellStyle name="20% - Ênfase3 5 9 3" xfId="21128" xr:uid="{5F2D1C46-0B5E-4B5C-AFEE-50E226A8B320}"/>
    <cellStyle name="20% - Ênfase3 6" xfId="5058" xr:uid="{E789AB86-8042-4948-94F9-5E83D3302D0C}"/>
    <cellStyle name="20% - Ênfase3 6 10" xfId="26521" xr:uid="{3A9BAB3D-A25B-4E03-9CD0-C8169EBBE8F2}"/>
    <cellStyle name="20% - Ênfase3 6 10 2" xfId="37504" xr:uid="{FF0FC400-2BED-418A-9E9D-577827805232}"/>
    <cellStyle name="20% - Ênfase3 6 11" xfId="28469" xr:uid="{ED96E338-37B7-47E2-A174-9C11D9A2B212}"/>
    <cellStyle name="20% - Ênfase3 6 12" xfId="39452" xr:uid="{3B9918A2-3EC1-45E6-BF2F-8DC78A43A708}"/>
    <cellStyle name="20% - Ênfase3 6 13" xfId="41399" xr:uid="{0C78012A-CE4B-46EB-AB81-F8F4A81D719A}"/>
    <cellStyle name="20% - Ênfase3 6 14" xfId="43359" xr:uid="{CC502260-9D73-4230-BC4F-0E14298C3578}"/>
    <cellStyle name="20% - Ênfase3 6 15" xfId="17485" xr:uid="{DC45889F-4B0E-4E82-892F-A1CDFECD3968}"/>
    <cellStyle name="20% - Ênfase3 6 2" xfId="5059" xr:uid="{C146E20C-25E8-469C-9301-5270B91BCC3D}"/>
    <cellStyle name="20% - Ênfase3 6 2 10" xfId="39453" xr:uid="{F33A8963-28F8-4BD7-805A-87C0FC8548F0}"/>
    <cellStyle name="20% - Ênfase3 6 2 11" xfId="41400" xr:uid="{1702E268-1BC9-4429-9CDF-4B0F9EBC883F}"/>
    <cellStyle name="20% - Ênfase3 6 2 12" xfId="43360" xr:uid="{ABA5ACED-390F-4A16-B07E-CCBAED9CF99B}"/>
    <cellStyle name="20% - Ênfase3 6 2 13" xfId="17486" xr:uid="{DD23505E-506E-41B8-AA55-83B498FB8ACE}"/>
    <cellStyle name="20% - Ênfase3 6 2 2" xfId="5060" xr:uid="{0D140CCC-42AD-4C0D-96E6-0296AB63F981}"/>
    <cellStyle name="20% - Ênfase3 6 2 2 10" xfId="43361" xr:uid="{1A3DD457-AB4D-4B3B-B8AE-6091CC177596}"/>
    <cellStyle name="20% - Ênfase3 6 2 2 11" xfId="17487" xr:uid="{C77E0D4C-2C3B-42C7-886D-8B85403BC94F}"/>
    <cellStyle name="20% - Ênfase3 6 2 2 2" xfId="7238" xr:uid="{178F38B8-E93C-4C6D-9CCF-886D8698A245}"/>
    <cellStyle name="20% - Ênfase3 6 2 2 2 10" xfId="18780" xr:uid="{272E34DE-7763-4687-8E6B-6E534B4B1C61}"/>
    <cellStyle name="20% - Ênfase3 6 2 2 2 2" xfId="9225" xr:uid="{74632D42-8605-4F8F-9401-0CEB02004E4D}"/>
    <cellStyle name="20% - Ênfase3 6 2 2 2 2 2" xfId="31712" xr:uid="{D25F2153-17F1-456D-9C99-F377FD569350}"/>
    <cellStyle name="20% - Ênfase3 6 2 2 2 2 3" xfId="20729" xr:uid="{61BC1219-45C2-4D98-A253-6C03D0747C6C}"/>
    <cellStyle name="20% - Ênfase3 6 2 2 2 3" xfId="12624" xr:uid="{7A66D47E-2CE5-4481-8F41-405AB82E5524}"/>
    <cellStyle name="20% - Ênfase3 6 2 2 2 3 2" xfId="34685" xr:uid="{3F8696DF-07CD-43CC-95E9-52E69D512286}"/>
    <cellStyle name="20% - Ênfase3 6 2 2 2 3 3" xfId="23702" xr:uid="{26C9A689-8A60-4BC5-9B0C-8BBB1536A94D}"/>
    <cellStyle name="20% - Ênfase3 6 2 2 2 4" xfId="15066" xr:uid="{B88E90AE-D2CB-4C5E-BF8B-9AA8FA7B3CA5}"/>
    <cellStyle name="20% - Ênfase3 6 2 2 2 4 2" xfId="36848" xr:uid="{CB34D4BC-11CA-4C49-9FB2-62DA562C4CDC}"/>
    <cellStyle name="20% - Ênfase3 6 2 2 2 4 3" xfId="25865" xr:uid="{5A2A3850-6939-4960-A9AF-DAE0D1BE578E}"/>
    <cellStyle name="20% - Ênfase3 6 2 2 2 5" xfId="27815" xr:uid="{0DB57129-C0FD-47E8-899E-1A6E658DFFC9}"/>
    <cellStyle name="20% - Ênfase3 6 2 2 2 5 2" xfId="38798" xr:uid="{330A4CBF-C0B1-45B9-96B0-A21F1B6C62FA}"/>
    <cellStyle name="20% - Ênfase3 6 2 2 2 6" xfId="29763" xr:uid="{2FC5A9CA-859B-4EE4-B8AD-B518D6A676CE}"/>
    <cellStyle name="20% - Ênfase3 6 2 2 2 7" xfId="40746" xr:uid="{1D1A4A0E-D5DF-47C7-8025-C922AFF3C09B}"/>
    <cellStyle name="20% - Ênfase3 6 2 2 2 8" xfId="42693" xr:uid="{A8DF92AD-C3BE-4909-9180-1E4D9D68B50F}"/>
    <cellStyle name="20% - Ênfase3 6 2 2 2 9" xfId="44653" xr:uid="{FE7CFC35-F613-4913-8455-5C0848B99884}"/>
    <cellStyle name="20% - Ênfase3 6 2 2 3" xfId="7932" xr:uid="{947B60E7-604C-4184-B926-5657D58A378B}"/>
    <cellStyle name="20% - Ênfase3 6 2 2 3 2" xfId="11487" xr:uid="{BF391E7D-BC8A-4C22-AC96-AA229AED7A72}"/>
    <cellStyle name="20% - Ênfase3 6 2 2 3 2 2" xfId="33550" xr:uid="{CFBE78E0-6CCC-4F92-B40B-AA0F023CF346}"/>
    <cellStyle name="20% - Ênfase3 6 2 2 3 2 3" xfId="22567" xr:uid="{6E9E9B89-69E1-4A5E-8DBF-193DB5FB7EB9}"/>
    <cellStyle name="20% - Ênfase3 6 2 2 3 3" xfId="30419" xr:uid="{B975F158-03E0-46A8-869E-779DA1F31BBC}"/>
    <cellStyle name="20% - Ênfase3 6 2 2 3 4" xfId="19436" xr:uid="{81C6E45E-E68A-4F32-A628-B118DC63B9AC}"/>
    <cellStyle name="20% - Ênfase3 6 2 2 4" xfId="10491" xr:uid="{39633955-0E10-432C-9D9A-68EC3EEE77B4}"/>
    <cellStyle name="20% - Ênfase3 6 2 2 4 2" xfId="32618" xr:uid="{9558FA5A-722A-418E-9FCA-395556C6A175}"/>
    <cellStyle name="20% - Ênfase3 6 2 2 4 3" xfId="21635" xr:uid="{D46A95FB-B352-44A3-905F-9804E6409EAE}"/>
    <cellStyle name="20% - Ênfase3 6 2 2 5" xfId="13692" xr:uid="{9657EA29-269F-444E-987E-AD99CA839557}"/>
    <cellStyle name="20% - Ênfase3 6 2 2 5 2" xfId="35556" xr:uid="{5E3C19B0-1303-4C45-AAEC-C9F6431AC218}"/>
    <cellStyle name="20% - Ênfase3 6 2 2 5 3" xfId="24573" xr:uid="{0EBF33B2-61E0-4704-80D9-1AE3784114F6}"/>
    <cellStyle name="20% - Ênfase3 6 2 2 6" xfId="26523" xr:uid="{F48E32DC-BE9D-4230-A0F4-6854FA275F70}"/>
    <cellStyle name="20% - Ênfase3 6 2 2 6 2" xfId="37506" xr:uid="{2CB1D986-47D3-402F-BC63-EBC969952F1A}"/>
    <cellStyle name="20% - Ênfase3 6 2 2 7" xfId="28471" xr:uid="{B97A48C6-5F68-41D4-815B-6BFB9189795F}"/>
    <cellStyle name="20% - Ênfase3 6 2 2 8" xfId="39454" xr:uid="{9FFFFC4E-BB4A-4F2C-8BB5-808D11BB8ED0}"/>
    <cellStyle name="20% - Ênfase3 6 2 2 9" xfId="41401" xr:uid="{8B0EC89E-6734-4107-AD29-CD50B77BBC86}"/>
    <cellStyle name="20% - Ênfase3 6 2 3" xfId="5061" xr:uid="{E587F587-B7BB-4BC8-88F4-39B15171B516}"/>
    <cellStyle name="20% - Ênfase3 6 2 3 10" xfId="43362" xr:uid="{175A1395-D479-4AF2-BCDD-82422F75D948}"/>
    <cellStyle name="20% - Ênfase3 6 2 3 11" xfId="17488" xr:uid="{69B93FDC-AC7A-4415-B05D-C3BB127F43CE}"/>
    <cellStyle name="20% - Ênfase3 6 2 3 2" xfId="7520" xr:uid="{2E450E22-D88C-4486-9040-C2F7C2FBA745}"/>
    <cellStyle name="20% - Ênfase3 6 2 3 2 10" xfId="19062" xr:uid="{F398E4B7-5564-407A-AE03-09E3A2EC44AF}"/>
    <cellStyle name="20% - Ênfase3 6 2 3 2 2" xfId="9507" xr:uid="{A74EE6EB-A6BB-4B11-8CE1-54A69793B339}"/>
    <cellStyle name="20% - Ênfase3 6 2 3 2 2 2" xfId="31994" xr:uid="{FB67E693-3DBA-42FD-B857-AAAA69876470}"/>
    <cellStyle name="20% - Ênfase3 6 2 3 2 2 3" xfId="21011" xr:uid="{1F8729CF-793D-4CD8-ACF5-B274517A1AC9}"/>
    <cellStyle name="20% - Ênfase3 6 2 3 2 3" xfId="12906" xr:uid="{B1BC110B-0CF7-4ADE-8D94-7B797E63D8A8}"/>
    <cellStyle name="20% - Ênfase3 6 2 3 2 3 2" xfId="34967" xr:uid="{BB389BF7-6DC8-4FDA-A90D-40FADFDAA888}"/>
    <cellStyle name="20% - Ênfase3 6 2 3 2 3 3" xfId="23984" xr:uid="{76CC3651-169D-4ED8-8046-D496559F973F}"/>
    <cellStyle name="20% - Ênfase3 6 2 3 2 4" xfId="15348" xr:uid="{486AE19D-512C-479A-8178-2C6A619C6E9C}"/>
    <cellStyle name="20% - Ênfase3 6 2 3 2 4 2" xfId="37130" xr:uid="{B39458BC-3FF7-4EEF-8AB8-70085D891887}"/>
    <cellStyle name="20% - Ênfase3 6 2 3 2 4 3" xfId="26147" xr:uid="{F9A602FA-774C-46B6-88D6-9CBFE8D49E85}"/>
    <cellStyle name="20% - Ênfase3 6 2 3 2 5" xfId="28097" xr:uid="{D0603DAA-7B3A-44D3-8DBB-57C69B2CBB81}"/>
    <cellStyle name="20% - Ênfase3 6 2 3 2 5 2" xfId="39080" xr:uid="{8D5719BA-3EE8-4144-8DE1-BB83B0F42B06}"/>
    <cellStyle name="20% - Ênfase3 6 2 3 2 6" xfId="30045" xr:uid="{387BF43B-C6BA-4E1B-84FC-1B79CE14C0DE}"/>
    <cellStyle name="20% - Ênfase3 6 2 3 2 7" xfId="41028" xr:uid="{CFA7DBD5-28AD-4DA0-9B2C-8FC77A5B83AC}"/>
    <cellStyle name="20% - Ênfase3 6 2 3 2 8" xfId="42975" xr:uid="{C696E21B-E5B2-4E7B-B8EF-AEE26E06F17C}"/>
    <cellStyle name="20% - Ênfase3 6 2 3 2 9" xfId="44935" xr:uid="{CAE4483C-1B09-4547-B4B3-C62DFA301547}"/>
    <cellStyle name="20% - Ênfase3 6 2 3 3" xfId="7933" xr:uid="{2D9EC67B-508F-4EDA-A52A-79FC31C87A92}"/>
    <cellStyle name="20% - Ênfase3 6 2 3 3 2" xfId="11769" xr:uid="{68CDCE48-9720-46A5-9E41-2D202BF78992}"/>
    <cellStyle name="20% - Ênfase3 6 2 3 3 2 2" xfId="33832" xr:uid="{3631B01A-D2BF-4E22-B42E-809B28DFCF8D}"/>
    <cellStyle name="20% - Ênfase3 6 2 3 3 2 3" xfId="22849" xr:uid="{ACBC43AD-5BEA-4E0B-AD6E-E862BD864279}"/>
    <cellStyle name="20% - Ênfase3 6 2 3 3 3" xfId="30420" xr:uid="{79A23A51-BB58-4993-A9DF-F25DDE6F0E80}"/>
    <cellStyle name="20% - Ênfase3 6 2 3 3 4" xfId="19437" xr:uid="{0741EC2F-51E8-4DC8-B846-59C1A2E94DC5}"/>
    <cellStyle name="20% - Ênfase3 6 2 3 4" xfId="10773" xr:uid="{B1362732-1EED-4371-9BCB-23CC6C1C2DA9}"/>
    <cellStyle name="20% - Ênfase3 6 2 3 4 2" xfId="32900" xr:uid="{2D238FA4-D305-4908-A000-352287E8A40C}"/>
    <cellStyle name="20% - Ênfase3 6 2 3 4 3" xfId="21917" xr:uid="{642067DE-15EC-4F69-B1C7-AA89865AC854}"/>
    <cellStyle name="20% - Ênfase3 6 2 3 5" xfId="13693" xr:uid="{1AA24ACF-3B6F-4D08-81C5-51DA50293E7C}"/>
    <cellStyle name="20% - Ênfase3 6 2 3 5 2" xfId="35557" xr:uid="{F04178A7-8C08-45C3-8AE5-9BA84D6D0375}"/>
    <cellStyle name="20% - Ênfase3 6 2 3 5 3" xfId="24574" xr:uid="{7418A571-57A8-4A98-BB2B-BF974088B38C}"/>
    <cellStyle name="20% - Ênfase3 6 2 3 6" xfId="26524" xr:uid="{A3F09AEE-201B-4B1C-ACC5-9B062D778121}"/>
    <cellStyle name="20% - Ênfase3 6 2 3 6 2" xfId="37507" xr:uid="{7801336C-8932-4225-9E5D-56634CFBEB5A}"/>
    <cellStyle name="20% - Ênfase3 6 2 3 7" xfId="28472" xr:uid="{15B25B3B-7B1E-484D-A1A3-3D8F14DB749C}"/>
    <cellStyle name="20% - Ênfase3 6 2 3 8" xfId="39455" xr:uid="{D4AC4694-B552-4933-BFC7-9D50ED92B353}"/>
    <cellStyle name="20% - Ênfase3 6 2 3 9" xfId="41402" xr:uid="{30A180F4-68ED-42C5-8DE0-4800D034C3DF}"/>
    <cellStyle name="20% - Ênfase3 6 2 4" xfId="6954" xr:uid="{99680F79-5AAD-48CB-A8D4-7290BF7BCE79}"/>
    <cellStyle name="20% - Ênfase3 6 2 4 10" xfId="18498" xr:uid="{F29CAB5E-BC36-42EC-8FD0-818444EE9428}"/>
    <cellStyle name="20% - Ênfase3 6 2 4 2" xfId="8943" xr:uid="{C97E055A-9FE1-4D5E-B25F-A2307F313B1B}"/>
    <cellStyle name="20% - Ênfase3 6 2 4 2 2" xfId="31430" xr:uid="{D95A5051-9EA9-4A4A-9870-691971B0844F}"/>
    <cellStyle name="20% - Ênfase3 6 2 4 2 3" xfId="20447" xr:uid="{0E23A52C-EFA5-4011-BDE4-DDB41236B8D3}"/>
    <cellStyle name="20% - Ênfase3 6 2 4 3" xfId="12328" xr:uid="{004B06A3-AF6C-4C3B-B214-04730B8A7B2A}"/>
    <cellStyle name="20% - Ênfase3 6 2 4 3 2" xfId="34389" xr:uid="{CDA905E0-E41B-47DB-BC03-969F41228492}"/>
    <cellStyle name="20% - Ênfase3 6 2 4 3 3" xfId="23406" xr:uid="{5502BB55-7039-4155-A99A-5A5FBA0B3F29}"/>
    <cellStyle name="20% - Ênfase3 6 2 4 4" xfId="14784" xr:uid="{97A834BA-89C4-48CE-8BCF-FC87B984704C}"/>
    <cellStyle name="20% - Ênfase3 6 2 4 4 2" xfId="36566" xr:uid="{E6AB6D46-32B6-49DA-8582-DEA1018EDA9F}"/>
    <cellStyle name="20% - Ênfase3 6 2 4 4 3" xfId="25583" xr:uid="{532975DD-5E7B-43B2-BB72-12C4DD3E73DB}"/>
    <cellStyle name="20% - Ênfase3 6 2 4 5" xfId="27533" xr:uid="{B560862D-6772-42E5-9903-05B3EC46D482}"/>
    <cellStyle name="20% - Ênfase3 6 2 4 5 2" xfId="38516" xr:uid="{30CAC193-AE60-4E3E-A9C5-68DB25AF0DB9}"/>
    <cellStyle name="20% - Ênfase3 6 2 4 6" xfId="29481" xr:uid="{8CB9DB00-7CED-4306-8483-CD87F8511E8B}"/>
    <cellStyle name="20% - Ênfase3 6 2 4 7" xfId="40464" xr:uid="{9A2B77B4-27EA-4901-8C4A-E2F7270780E5}"/>
    <cellStyle name="20% - Ênfase3 6 2 4 8" xfId="42411" xr:uid="{B6DBCDBC-FA56-460D-A958-FF41E1E23F6E}"/>
    <cellStyle name="20% - Ênfase3 6 2 4 9" xfId="44371" xr:uid="{1685E70E-A46D-4F66-A391-7349AEBEC007}"/>
    <cellStyle name="20% - Ênfase3 6 2 5" xfId="7931" xr:uid="{8E276A0D-5802-4B3A-A5E8-E7C681B0ACEA}"/>
    <cellStyle name="20% - Ênfase3 6 2 5 2" xfId="11191" xr:uid="{8E2F6DFA-671F-4B47-9527-4503DD6D51FB}"/>
    <cellStyle name="20% - Ênfase3 6 2 5 2 2" xfId="33254" xr:uid="{B42D91D8-19DE-4123-9855-E7A3609D3A75}"/>
    <cellStyle name="20% - Ênfase3 6 2 5 2 3" xfId="22271" xr:uid="{32A66BBA-6864-402D-9551-D6FE86E10B1A}"/>
    <cellStyle name="20% - Ênfase3 6 2 5 3" xfId="30418" xr:uid="{7FBD20EB-2064-4FA9-ADD7-54508ED0AE36}"/>
    <cellStyle name="20% - Ênfase3 6 2 5 4" xfId="19435" xr:uid="{F9D8C608-FA21-4118-9EDF-90C9D8E7A404}"/>
    <cellStyle name="20% - Ênfase3 6 2 6" xfId="10209" xr:uid="{6A704A55-5FA2-4B24-9780-6D7F10009866}"/>
    <cellStyle name="20% - Ênfase3 6 2 6 2" xfId="32336" xr:uid="{111D69B9-70E4-46AC-8F44-121C1BC316B7}"/>
    <cellStyle name="20% - Ênfase3 6 2 6 3" xfId="21353" xr:uid="{81843A59-1D7B-48CC-BE3B-90577CCACAB9}"/>
    <cellStyle name="20% - Ênfase3 6 2 7" xfId="13691" xr:uid="{AD834837-4C66-4687-8B98-75D174975B14}"/>
    <cellStyle name="20% - Ênfase3 6 2 7 2" xfId="35555" xr:uid="{A317720D-D506-434C-A29F-A2C2E7FC9947}"/>
    <cellStyle name="20% - Ênfase3 6 2 7 3" xfId="24572" xr:uid="{245ECA2C-6D16-4559-AB0E-9B7339224DEC}"/>
    <cellStyle name="20% - Ênfase3 6 2 8" xfId="26522" xr:uid="{4A13D8FA-555E-457A-A835-BF36B814CF65}"/>
    <cellStyle name="20% - Ênfase3 6 2 8 2" xfId="37505" xr:uid="{E9F132EC-4DBA-4E35-B05D-E08A4C6F4947}"/>
    <cellStyle name="20% - Ênfase3 6 2 9" xfId="28470" xr:uid="{DCA5695D-3055-4227-8690-F9801533342E}"/>
    <cellStyle name="20% - Ênfase3 6 3" xfId="5062" xr:uid="{0ECF4D65-3F1A-436B-9C14-7E1584026BAD}"/>
    <cellStyle name="20% - Ênfase3 6 3 10" xfId="43363" xr:uid="{1BD8D271-FD40-4D5A-B7D4-872C6839033C}"/>
    <cellStyle name="20% - Ênfase3 6 3 11" xfId="17489" xr:uid="{25A578BE-3B9F-4468-B2B6-D4579DAED9AA}"/>
    <cellStyle name="20% - Ênfase3 6 3 2" xfId="7069" xr:uid="{315F1C6C-70AD-47B1-9C84-F4F27F17F276}"/>
    <cellStyle name="20% - Ênfase3 6 3 2 10" xfId="18611" xr:uid="{2AF6FD0C-2D79-4C65-A15B-824BDE97EB32}"/>
    <cellStyle name="20% - Ênfase3 6 3 2 2" xfId="9056" xr:uid="{BD45A666-DD8C-4D22-9578-65EA49BB3DE1}"/>
    <cellStyle name="20% - Ênfase3 6 3 2 2 2" xfId="31543" xr:uid="{0493C3FA-8E59-4E1B-95E2-44EC0C63516A}"/>
    <cellStyle name="20% - Ênfase3 6 3 2 2 3" xfId="20560" xr:uid="{478B4573-0186-4836-BB3C-A9B5B5FC9C88}"/>
    <cellStyle name="20% - Ênfase3 6 3 2 3" xfId="12451" xr:uid="{85B7F710-F24F-4D7C-9FF2-D014E6919E8B}"/>
    <cellStyle name="20% - Ênfase3 6 3 2 3 2" xfId="34512" xr:uid="{196887F3-13CA-480C-A02C-69F8DBA5A2E2}"/>
    <cellStyle name="20% - Ênfase3 6 3 2 3 3" xfId="23529" xr:uid="{D26A3F49-4F0F-4B07-92A3-7159C8455E02}"/>
    <cellStyle name="20% - Ênfase3 6 3 2 4" xfId="14897" xr:uid="{C0D826B7-AAF4-4531-A091-ADCB39E25214}"/>
    <cellStyle name="20% - Ênfase3 6 3 2 4 2" xfId="36679" xr:uid="{35773DF6-1436-4507-BA90-EC97B961943C}"/>
    <cellStyle name="20% - Ênfase3 6 3 2 4 3" xfId="25696" xr:uid="{7979D902-AB6F-4B6E-856F-A02F984D87D9}"/>
    <cellStyle name="20% - Ênfase3 6 3 2 5" xfId="27646" xr:uid="{DFB6BC2D-6FAE-444C-AAE8-9FBBD87D890A}"/>
    <cellStyle name="20% - Ênfase3 6 3 2 5 2" xfId="38629" xr:uid="{B030D7DE-F3AB-48A8-8787-28531FA9B506}"/>
    <cellStyle name="20% - Ênfase3 6 3 2 6" xfId="29594" xr:uid="{C57C7F0E-DD33-4059-9DA2-E43A426E0209}"/>
    <cellStyle name="20% - Ênfase3 6 3 2 7" xfId="40577" xr:uid="{7FE62EA6-212E-4C3B-BA6E-E1BD2FEE4DEF}"/>
    <cellStyle name="20% - Ênfase3 6 3 2 8" xfId="42524" xr:uid="{C3BE12BB-071C-4F5C-8FA8-94292206FF55}"/>
    <cellStyle name="20% - Ênfase3 6 3 2 9" xfId="44484" xr:uid="{D3E28872-1C6A-4498-B96B-E878FC6AF7EA}"/>
    <cellStyle name="20% - Ênfase3 6 3 3" xfId="7934" xr:uid="{59DB3221-5E19-4432-B30D-28329B331769}"/>
    <cellStyle name="20% - Ênfase3 6 3 3 2" xfId="11314" xr:uid="{68146082-F2CB-4DEF-B270-B896ED35F5D1}"/>
    <cellStyle name="20% - Ênfase3 6 3 3 2 2" xfId="33377" xr:uid="{7523C440-94E3-4205-B94C-E9E3E769AD96}"/>
    <cellStyle name="20% - Ênfase3 6 3 3 2 3" xfId="22394" xr:uid="{D1DCCDA2-E2B2-41C0-BDED-CC24D7C62A47}"/>
    <cellStyle name="20% - Ênfase3 6 3 3 3" xfId="30421" xr:uid="{1178B1ED-DB43-4045-BF07-3FDFE40CD76E}"/>
    <cellStyle name="20% - Ênfase3 6 3 3 4" xfId="19438" xr:uid="{329A908B-200B-428F-AD1D-01B17A73E34E}"/>
    <cellStyle name="20% - Ênfase3 6 3 4" xfId="10322" xr:uid="{2C5247C5-9042-47ED-B364-1C0C19F8EDBA}"/>
    <cellStyle name="20% - Ênfase3 6 3 4 2" xfId="32449" xr:uid="{221C0C46-32F2-47B5-AF29-DED319AFE6D1}"/>
    <cellStyle name="20% - Ênfase3 6 3 4 3" xfId="21466" xr:uid="{CFCD8AC8-5AA6-49E2-A2BA-E6AB7D4A6FDB}"/>
    <cellStyle name="20% - Ênfase3 6 3 5" xfId="13694" xr:uid="{BD2E7F07-9FA4-4DA3-9177-882D80CD13E4}"/>
    <cellStyle name="20% - Ênfase3 6 3 5 2" xfId="35558" xr:uid="{35A3F674-30DB-496A-AB04-CB10FF7530F1}"/>
    <cellStyle name="20% - Ênfase3 6 3 5 3" xfId="24575" xr:uid="{D98D304B-3A51-4261-9A0E-DA79ECA6CAD8}"/>
    <cellStyle name="20% - Ênfase3 6 3 6" xfId="26525" xr:uid="{4FDCE0AB-5032-4DB6-B3BB-1EE648904718}"/>
    <cellStyle name="20% - Ênfase3 6 3 6 2" xfId="37508" xr:uid="{F4023BCB-E73D-4E5D-827C-E5842994D1F1}"/>
    <cellStyle name="20% - Ênfase3 6 3 7" xfId="28473" xr:uid="{A9600279-9707-4583-A151-F8BF64BB541D}"/>
    <cellStyle name="20% - Ênfase3 6 3 8" xfId="39456" xr:uid="{5AEE6481-E215-47C1-8F3D-0A7603BE31AF}"/>
    <cellStyle name="20% - Ênfase3 6 3 9" xfId="41403" xr:uid="{99A90210-2077-40F2-A8C3-C8B3E85559F9}"/>
    <cellStyle name="20% - Ênfase3 6 4" xfId="5063" xr:uid="{2110AF30-9ED9-4BBC-94D1-017BE24DEF41}"/>
    <cellStyle name="20% - Ênfase3 6 4 10" xfId="43364" xr:uid="{70294330-A160-4777-8C82-4D7B0B6A5ADB}"/>
    <cellStyle name="20% - Ênfase3 6 4 11" xfId="17490" xr:uid="{E52CF28A-8D8E-4CB4-8C54-DBAF3F462BA1}"/>
    <cellStyle name="20% - Ênfase3 6 4 2" xfId="7351" xr:uid="{458FA316-5B29-4268-B982-8280A8DAC2E9}"/>
    <cellStyle name="20% - Ênfase3 6 4 2 10" xfId="18893" xr:uid="{6AC29E62-493D-4258-8B06-E56899F8637E}"/>
    <cellStyle name="20% - Ênfase3 6 4 2 2" xfId="9338" xr:uid="{75C48719-F147-4F79-A54B-62586EB073F1}"/>
    <cellStyle name="20% - Ênfase3 6 4 2 2 2" xfId="31825" xr:uid="{12043AD2-DC8A-4EEB-A2C2-BB2BE13AD2B3}"/>
    <cellStyle name="20% - Ênfase3 6 4 2 2 3" xfId="20842" xr:uid="{9444C84D-3222-461C-84D8-D31536486E36}"/>
    <cellStyle name="20% - Ênfase3 6 4 2 3" xfId="12737" xr:uid="{2E771A6A-FA72-44EE-B43C-E230555E1383}"/>
    <cellStyle name="20% - Ênfase3 6 4 2 3 2" xfId="34798" xr:uid="{E217A030-710A-45E9-8AD5-5CFDE5A60F63}"/>
    <cellStyle name="20% - Ênfase3 6 4 2 3 3" xfId="23815" xr:uid="{92603409-1E68-4645-99DC-77F2AD43EBAE}"/>
    <cellStyle name="20% - Ênfase3 6 4 2 4" xfId="15179" xr:uid="{07A68B5B-34B9-44DD-8D66-CFC407D18CB8}"/>
    <cellStyle name="20% - Ênfase3 6 4 2 4 2" xfId="36961" xr:uid="{54394572-315C-4A5E-B2C3-13330F900616}"/>
    <cellStyle name="20% - Ênfase3 6 4 2 4 3" xfId="25978" xr:uid="{A9A7933F-0B15-440D-BA5D-18AE4B230E05}"/>
    <cellStyle name="20% - Ênfase3 6 4 2 5" xfId="27928" xr:uid="{CACD2AFA-AEF4-4660-B816-A341EB8C1088}"/>
    <cellStyle name="20% - Ênfase3 6 4 2 5 2" xfId="38911" xr:uid="{11E8F5B4-7207-483C-8993-16493E005A8C}"/>
    <cellStyle name="20% - Ênfase3 6 4 2 6" xfId="29876" xr:uid="{CCBFA837-0DE1-4A25-8F17-FBD3D05A3028}"/>
    <cellStyle name="20% - Ênfase3 6 4 2 7" xfId="40859" xr:uid="{17DF2DFC-5751-4772-855F-DF5C77DE8E0F}"/>
    <cellStyle name="20% - Ênfase3 6 4 2 8" xfId="42806" xr:uid="{7BDF24CB-6039-44A0-B6E6-2674F733377A}"/>
    <cellStyle name="20% - Ênfase3 6 4 2 9" xfId="44766" xr:uid="{580C0E72-53B7-4B55-9FBB-5AE819227172}"/>
    <cellStyle name="20% - Ênfase3 6 4 3" xfId="7935" xr:uid="{8A5888B8-20FA-43F5-BBC9-BEEC03BB103F}"/>
    <cellStyle name="20% - Ênfase3 6 4 3 2" xfId="11600" xr:uid="{C8CAF347-9BF0-414F-9E61-5CD8E30FA3D0}"/>
    <cellStyle name="20% - Ênfase3 6 4 3 2 2" xfId="33663" xr:uid="{48B4B9B2-1C8A-4788-B817-C3412327EFDA}"/>
    <cellStyle name="20% - Ênfase3 6 4 3 2 3" xfId="22680" xr:uid="{4F932C36-537E-4E2E-92FC-A0F00175BAF7}"/>
    <cellStyle name="20% - Ênfase3 6 4 3 3" xfId="30422" xr:uid="{8731971C-E9F8-465E-BC1E-83DC1883BBF5}"/>
    <cellStyle name="20% - Ênfase3 6 4 3 4" xfId="19439" xr:uid="{21AE6949-2804-4A3F-83DB-A424BED3A791}"/>
    <cellStyle name="20% - Ênfase3 6 4 4" xfId="10604" xr:uid="{325BF213-5AD4-4DB2-B2B7-89B41FC55AFD}"/>
    <cellStyle name="20% - Ênfase3 6 4 4 2" xfId="32731" xr:uid="{F942A163-130F-4856-86FD-42F500F69D1F}"/>
    <cellStyle name="20% - Ênfase3 6 4 4 3" xfId="21748" xr:uid="{2B7F3E94-309F-4329-96A8-A3AF0AD605C7}"/>
    <cellStyle name="20% - Ênfase3 6 4 5" xfId="13695" xr:uid="{E2217C67-BF4F-4B48-8DF1-34E5876C6EDE}"/>
    <cellStyle name="20% - Ênfase3 6 4 5 2" xfId="35559" xr:uid="{4346D691-AE1B-4038-830C-52EF4E189463}"/>
    <cellStyle name="20% - Ênfase3 6 4 5 3" xfId="24576" xr:uid="{405A0B7B-B77C-4752-9AF3-FEF1E730B1A9}"/>
    <cellStyle name="20% - Ênfase3 6 4 6" xfId="26526" xr:uid="{A22BE953-F44C-4BBF-BBDE-7C357A77601F}"/>
    <cellStyle name="20% - Ênfase3 6 4 6 2" xfId="37509" xr:uid="{2DB3C4B9-446E-46C1-B0E7-03566CA57871}"/>
    <cellStyle name="20% - Ênfase3 6 4 7" xfId="28474" xr:uid="{E9A09E53-8BE4-4E64-98EC-1902CA163269}"/>
    <cellStyle name="20% - Ênfase3 6 4 8" xfId="39457" xr:uid="{9588ABF5-17FD-4DC1-B5F2-B50DE1442C1C}"/>
    <cellStyle name="20% - Ênfase3 6 4 9" xfId="41404" xr:uid="{C814D728-55BF-48C2-BBA9-75AF22A1EA8C}"/>
    <cellStyle name="20% - Ênfase3 6 5" xfId="6784" xr:uid="{E380EDD5-6F8A-4B66-BAE4-F2BAADD49F14}"/>
    <cellStyle name="20% - Ênfase3 6 5 10" xfId="18329" xr:uid="{3399E332-0BAC-4471-A08D-0CF00396F53B}"/>
    <cellStyle name="20% - Ênfase3 6 5 2" xfId="8774" xr:uid="{6C8519B6-49F0-4658-8033-A71BA11B48E6}"/>
    <cellStyle name="20% - Ênfase3 6 5 2 2" xfId="13218" xr:uid="{BBD46370-4681-4892-8655-C333BBE5782A}"/>
    <cellStyle name="20% - Ênfase3 6 5 2 2 2" xfId="35227" xr:uid="{59B0F19B-EA25-4556-9B15-2B3045BC6D0B}"/>
    <cellStyle name="20% - Ênfase3 6 5 2 2 3" xfId="24244" xr:uid="{F3110AD8-4C25-4BB9-844B-714F4FC03183}"/>
    <cellStyle name="20% - Ênfase3 6 5 2 3" xfId="31261" xr:uid="{589860F2-7B7A-4038-BC69-2CFE4EE24D1B}"/>
    <cellStyle name="20% - Ênfase3 6 5 2 4" xfId="20278" xr:uid="{969014FD-B963-4315-A3B4-7F6C95EC0F02}"/>
    <cellStyle name="20% - Ênfase3 6 5 3" xfId="12031" xr:uid="{306E6BEB-D891-47AF-8966-2DFB876034DE}"/>
    <cellStyle name="20% - Ênfase3 6 5 3 2" xfId="34092" xr:uid="{143D642F-6300-4C37-9AD3-9D42A30D2E41}"/>
    <cellStyle name="20% - Ênfase3 6 5 3 3" xfId="23109" xr:uid="{5CFBD15E-1A27-4573-A69A-DB5926B80468}"/>
    <cellStyle name="20% - Ênfase3 6 5 4" xfId="14615" xr:uid="{39DF65EC-1A21-4D57-833E-639B360339EE}"/>
    <cellStyle name="20% - Ênfase3 6 5 4 2" xfId="36397" xr:uid="{5CCEB8AD-BCAA-437E-BDC6-CD839C5690FF}"/>
    <cellStyle name="20% - Ênfase3 6 5 4 3" xfId="25414" xr:uid="{49ADC7CD-0C05-4251-8376-C1B2392E205A}"/>
    <cellStyle name="20% - Ênfase3 6 5 5" xfId="27364" xr:uid="{005B6EAE-7A0B-4520-AAEC-9D889C43A8D9}"/>
    <cellStyle name="20% - Ênfase3 6 5 5 2" xfId="38347" xr:uid="{AA7E893D-E73F-4923-9C25-416403F996E3}"/>
    <cellStyle name="20% - Ênfase3 6 5 6" xfId="29312" xr:uid="{5EBBCB1E-5A6E-42B4-A70A-8BADC752D22F}"/>
    <cellStyle name="20% - Ênfase3 6 5 7" xfId="40295" xr:uid="{1F8C1C66-D1D6-4F2E-B9E7-78BBF5E8A4F8}"/>
    <cellStyle name="20% - Ênfase3 6 5 8" xfId="42242" xr:uid="{4430D983-11A3-4E94-B054-6ED8007623F5}"/>
    <cellStyle name="20% - Ênfase3 6 5 9" xfId="44202" xr:uid="{8B3281F8-C8FC-4DFC-AC1C-0DD825E7CE9A}"/>
    <cellStyle name="20% - Ênfase3 6 6" xfId="7930" xr:uid="{09C1FD43-271D-42C0-9878-B7D53A691B8E}"/>
    <cellStyle name="20% - Ênfase3 6 6 2" xfId="12155" xr:uid="{E0641FD3-EAAF-4C9C-AD5B-3763CB249453}"/>
    <cellStyle name="20% - Ênfase3 6 6 2 2" xfId="34216" xr:uid="{331C6E72-F715-4602-B5DB-A0D9437AA4E9}"/>
    <cellStyle name="20% - Ênfase3 6 6 2 3" xfId="23233" xr:uid="{496BE5E1-382C-4F49-AB30-1CBE468F590D}"/>
    <cellStyle name="20% - Ênfase3 6 6 3" xfId="30417" xr:uid="{25A552D4-DC30-4804-8470-84FD7E44E44A}"/>
    <cellStyle name="20% - Ênfase3 6 6 4" xfId="19434" xr:uid="{972E5518-460E-4268-96CD-FD36463861B4}"/>
    <cellStyle name="20% - Ênfase3 6 7" xfId="11017" xr:uid="{63D7B1CC-7F19-4CC5-9D65-8E92369F27F6}"/>
    <cellStyle name="20% - Ênfase3 6 7 2" xfId="33081" xr:uid="{3D302C12-FE64-4DA3-99E4-33D9E652BB9C}"/>
    <cellStyle name="20% - Ênfase3 6 7 3" xfId="22098" xr:uid="{C59FFB36-D19D-4920-AB08-48055F2E8CA2}"/>
    <cellStyle name="20% - Ênfase3 6 8" xfId="9980" xr:uid="{5C87D577-B42E-4624-85B1-24A78DB4C354}"/>
    <cellStyle name="20% - Ênfase3 6 8 2" xfId="32167" xr:uid="{98CF147E-8FD2-48D4-BEFD-6A72CED4E312}"/>
    <cellStyle name="20% - Ênfase3 6 8 3" xfId="21184" xr:uid="{98D0474D-6533-4EDB-B9CC-0659E366319B}"/>
    <cellStyle name="20% - Ênfase3 6 9" xfId="13690" xr:uid="{DF7C3F1D-44F6-43D7-BFF6-EF3D67558F0F}"/>
    <cellStyle name="20% - Ênfase3 6 9 2" xfId="35554" xr:uid="{F6814855-5E26-41EA-9DED-FFB2E107844D}"/>
    <cellStyle name="20% - Ênfase3 6 9 3" xfId="24571" xr:uid="{EB769EED-864F-4D8A-B7D9-DE96A7D89FA5}"/>
    <cellStyle name="20% - Ênfase3 7" xfId="5064" xr:uid="{69DD7565-77DE-40B5-B453-82908AC17C52}"/>
    <cellStyle name="20% - Ênfase3 8" xfId="5065" xr:uid="{8AE8C1D9-35F9-4FE4-B48E-CD41FD7BB92A}"/>
    <cellStyle name="20% - Ênfase3 8 10" xfId="39458" xr:uid="{97A41EF4-8493-4039-AAFF-98EE5837A978}"/>
    <cellStyle name="20% - Ênfase3 8 11" xfId="41405" xr:uid="{D3580B15-F382-4023-8AC0-B295D4842002}"/>
    <cellStyle name="20% - Ênfase3 8 12" xfId="43365" xr:uid="{B3292A04-2936-4DAD-985C-378E94914198}"/>
    <cellStyle name="20% - Ênfase3 8 13" xfId="17491" xr:uid="{451DD4F7-0375-438A-BCF3-43C59BD56C8F}"/>
    <cellStyle name="20% - Ênfase3 8 2" xfId="5066" xr:uid="{2D298F0E-9BC6-463B-A070-77DDE8AA7C74}"/>
    <cellStyle name="20% - Ênfase3 8 2 10" xfId="43366" xr:uid="{FF294885-41F7-4CFD-AA47-E57B7B312EEF}"/>
    <cellStyle name="20% - Ênfase3 8 2 11" xfId="17492" xr:uid="{CBFD43CB-47B7-4F7A-8BDF-9CAFB03E1EB1}"/>
    <cellStyle name="20% - Ênfase3 8 2 2" xfId="7125" xr:uid="{CF10B124-357E-4BD6-886C-1FE01FD25F12}"/>
    <cellStyle name="20% - Ênfase3 8 2 2 10" xfId="18667" xr:uid="{89078EB6-D012-4718-9F06-0CBABF882813}"/>
    <cellStyle name="20% - Ênfase3 8 2 2 2" xfId="9112" xr:uid="{D64BF340-B35B-44D7-BFB2-6CF6EDA382B4}"/>
    <cellStyle name="20% - Ênfase3 8 2 2 2 2" xfId="31599" xr:uid="{5E2C032E-C164-4DCA-BF1D-C74CAF75E4E0}"/>
    <cellStyle name="20% - Ênfase3 8 2 2 2 3" xfId="20616" xr:uid="{C3EEF91E-6124-43D3-81EA-B0E359C9B675}"/>
    <cellStyle name="20% - Ênfase3 8 2 2 3" xfId="12507" xr:uid="{63B05D94-6CAA-4B19-9770-DEED563C5DC5}"/>
    <cellStyle name="20% - Ênfase3 8 2 2 3 2" xfId="34568" xr:uid="{4504A301-37FB-4674-9E1C-5E03D3F8C10E}"/>
    <cellStyle name="20% - Ênfase3 8 2 2 3 3" xfId="23585" xr:uid="{50BB8683-2117-4AE7-80D0-AFC9B55A9B9F}"/>
    <cellStyle name="20% - Ênfase3 8 2 2 4" xfId="14953" xr:uid="{D5B5444E-F0FF-48C1-9BD9-6E922E9834FF}"/>
    <cellStyle name="20% - Ênfase3 8 2 2 4 2" xfId="36735" xr:uid="{E6B31E4F-AE4B-4239-B51B-A06EBA347909}"/>
    <cellStyle name="20% - Ênfase3 8 2 2 4 3" xfId="25752" xr:uid="{DE8D1D2D-2924-4B79-BD95-FC53BDCCD0EA}"/>
    <cellStyle name="20% - Ênfase3 8 2 2 5" xfId="27702" xr:uid="{08678779-6121-47C8-BAA5-1BAB50F60157}"/>
    <cellStyle name="20% - Ênfase3 8 2 2 5 2" xfId="38685" xr:uid="{CFECE611-7447-4FB1-BFEF-396CED539284}"/>
    <cellStyle name="20% - Ênfase3 8 2 2 6" xfId="29650" xr:uid="{6CAE007D-5DB0-4AD3-B704-F4BA7FE3FBCC}"/>
    <cellStyle name="20% - Ênfase3 8 2 2 7" xfId="40633" xr:uid="{70849221-89F1-48B6-B068-0E3049968BDC}"/>
    <cellStyle name="20% - Ênfase3 8 2 2 8" xfId="42580" xr:uid="{FFF04689-3417-4569-83C5-7D518198B939}"/>
    <cellStyle name="20% - Ênfase3 8 2 2 9" xfId="44540" xr:uid="{20D2FB42-C5B8-48AD-92C3-23A039542E33}"/>
    <cellStyle name="20% - Ênfase3 8 2 3" xfId="7937" xr:uid="{EA8DD564-40B3-4387-AE00-991ACBDF05F0}"/>
    <cellStyle name="20% - Ênfase3 8 2 3 2" xfId="11370" xr:uid="{92BD2B96-5909-4740-A908-2076706F8D4B}"/>
    <cellStyle name="20% - Ênfase3 8 2 3 2 2" xfId="33433" xr:uid="{28172DA5-E17A-46EB-968E-BC5210B40EFC}"/>
    <cellStyle name="20% - Ênfase3 8 2 3 2 3" xfId="22450" xr:uid="{9E881E56-8649-4B6C-8019-5E7BBB155574}"/>
    <cellStyle name="20% - Ênfase3 8 2 3 3" xfId="30424" xr:uid="{1ECDC994-20B7-423F-BE20-EE88CF8424EE}"/>
    <cellStyle name="20% - Ênfase3 8 2 3 4" xfId="19441" xr:uid="{99E0563D-873B-4AB0-839C-ED962A74CD3D}"/>
    <cellStyle name="20% - Ênfase3 8 2 4" xfId="10378" xr:uid="{9C261C8A-2A5B-40CB-981D-D89CCBF26B7E}"/>
    <cellStyle name="20% - Ênfase3 8 2 4 2" xfId="32505" xr:uid="{65663A05-E236-491A-93D6-41B7F827526A}"/>
    <cellStyle name="20% - Ênfase3 8 2 4 3" xfId="21522" xr:uid="{AADF8C2F-1A58-489D-AE83-1686155AEF2A}"/>
    <cellStyle name="20% - Ênfase3 8 2 5" xfId="13697" xr:uid="{2BC5CFE6-EA9C-4E04-89BB-6AA6D9A85CFD}"/>
    <cellStyle name="20% - Ênfase3 8 2 5 2" xfId="35561" xr:uid="{C3EC10DD-5553-4CE7-B40A-2B63F35D1678}"/>
    <cellStyle name="20% - Ênfase3 8 2 5 3" xfId="24578" xr:uid="{7413AFEB-CBAC-4A8D-AEEC-98ADBF087902}"/>
    <cellStyle name="20% - Ênfase3 8 2 6" xfId="26528" xr:uid="{AEE1B97E-2E93-4D13-A312-19B0E3A5DDBC}"/>
    <cellStyle name="20% - Ênfase3 8 2 6 2" xfId="37511" xr:uid="{A4FEB487-BA3B-49CB-B82A-FCC12C51D4E0}"/>
    <cellStyle name="20% - Ênfase3 8 2 7" xfId="28476" xr:uid="{5B2CE850-CD9C-4B10-B41E-4520ED23791E}"/>
    <cellStyle name="20% - Ênfase3 8 2 8" xfId="39459" xr:uid="{FFEC0C09-4BDB-46CD-A551-6CB67ABA0C21}"/>
    <cellStyle name="20% - Ênfase3 8 2 9" xfId="41406" xr:uid="{D44A6DA7-7D3F-487E-A69C-6CB84522FA91}"/>
    <cellStyle name="20% - Ênfase3 8 3" xfId="5067" xr:uid="{E0BEFF43-1527-485D-A1F3-A3EFE2C5A1C4}"/>
    <cellStyle name="20% - Ênfase3 8 3 10" xfId="43367" xr:uid="{EBE7D06F-98F8-465F-8E70-65F744AF075C}"/>
    <cellStyle name="20% - Ênfase3 8 3 11" xfId="17493" xr:uid="{6ABE193A-09F2-4807-AFE2-B294DEE7B28B}"/>
    <cellStyle name="20% - Ênfase3 8 3 2" xfId="7407" xr:uid="{AD3069E1-B6AD-4274-862A-F596530C0C53}"/>
    <cellStyle name="20% - Ênfase3 8 3 2 10" xfId="18949" xr:uid="{D147CF23-286B-4611-80FF-6CD33BEF1873}"/>
    <cellStyle name="20% - Ênfase3 8 3 2 2" xfId="9394" xr:uid="{3E695553-0CE6-4F65-9570-7B52BBB6AEED}"/>
    <cellStyle name="20% - Ênfase3 8 3 2 2 2" xfId="31881" xr:uid="{AD3E1ABF-CB95-49C3-B5B6-90A19EE7D3F4}"/>
    <cellStyle name="20% - Ênfase3 8 3 2 2 3" xfId="20898" xr:uid="{C83DD3ED-BB2A-41AA-93F7-989A54987C56}"/>
    <cellStyle name="20% - Ênfase3 8 3 2 3" xfId="12793" xr:uid="{561FD018-2914-4F9F-B5E7-E7E27D8B3FD2}"/>
    <cellStyle name="20% - Ênfase3 8 3 2 3 2" xfId="34854" xr:uid="{BBBFFE7C-07F0-4B91-9399-E74263D994CE}"/>
    <cellStyle name="20% - Ênfase3 8 3 2 3 3" xfId="23871" xr:uid="{FD1628B2-AA95-4936-A56E-B98F326CC4AD}"/>
    <cellStyle name="20% - Ênfase3 8 3 2 4" xfId="15235" xr:uid="{DB079489-05B2-400D-AB26-5268A782942F}"/>
    <cellStyle name="20% - Ênfase3 8 3 2 4 2" xfId="37017" xr:uid="{B3BB9661-0D06-4F83-9AFE-E4896AA534C6}"/>
    <cellStyle name="20% - Ênfase3 8 3 2 4 3" xfId="26034" xr:uid="{ADBAB59D-A3C4-477E-BD0E-3DB65E619F9C}"/>
    <cellStyle name="20% - Ênfase3 8 3 2 5" xfId="27984" xr:uid="{755BC398-14B8-40DB-B8F3-788B2EC0951C}"/>
    <cellStyle name="20% - Ênfase3 8 3 2 5 2" xfId="38967" xr:uid="{4D0DD2A3-8BA9-456B-A3FA-A2B822520C0D}"/>
    <cellStyle name="20% - Ênfase3 8 3 2 6" xfId="29932" xr:uid="{703967AA-759D-418A-B5C6-61BE3ED5511A}"/>
    <cellStyle name="20% - Ênfase3 8 3 2 7" xfId="40915" xr:uid="{C3C64D6B-3F7F-46DD-AA4B-2630DCA0CC9D}"/>
    <cellStyle name="20% - Ênfase3 8 3 2 8" xfId="42862" xr:uid="{5D926B90-9F0F-42AD-B816-F417344FF804}"/>
    <cellStyle name="20% - Ênfase3 8 3 2 9" xfId="44822" xr:uid="{F1C56F6C-6E55-44E1-B0E2-B26C40116D19}"/>
    <cellStyle name="20% - Ênfase3 8 3 3" xfId="7938" xr:uid="{AAEF79C6-900C-4C50-B49D-3CE58B949D6F}"/>
    <cellStyle name="20% - Ênfase3 8 3 3 2" xfId="11656" xr:uid="{07E473B6-1F8B-4C73-B01B-83309E63B611}"/>
    <cellStyle name="20% - Ênfase3 8 3 3 2 2" xfId="33719" xr:uid="{CDEFDF28-FB35-4E03-9DDD-7603B14191B6}"/>
    <cellStyle name="20% - Ênfase3 8 3 3 2 3" xfId="22736" xr:uid="{4E999449-96A1-4F49-A253-4567B8856068}"/>
    <cellStyle name="20% - Ênfase3 8 3 3 3" xfId="30425" xr:uid="{113C4985-9CF4-49D4-AAC4-98540186A566}"/>
    <cellStyle name="20% - Ênfase3 8 3 3 4" xfId="19442" xr:uid="{407F3180-C87D-4630-9234-686F68654B3A}"/>
    <cellStyle name="20% - Ênfase3 8 3 4" xfId="10660" xr:uid="{19AD5FCD-933F-4A1D-9874-BA414706253D}"/>
    <cellStyle name="20% - Ênfase3 8 3 4 2" xfId="32787" xr:uid="{BAB5DF07-7EE1-47CA-82A2-910EFAB1AB81}"/>
    <cellStyle name="20% - Ênfase3 8 3 4 3" xfId="21804" xr:uid="{B477124A-F736-46FE-BBB1-03F126D05CA8}"/>
    <cellStyle name="20% - Ênfase3 8 3 5" xfId="13698" xr:uid="{C36499F5-CFD8-4B90-A06B-85267B65D960}"/>
    <cellStyle name="20% - Ênfase3 8 3 5 2" xfId="35562" xr:uid="{A37C7A86-6F3A-4A21-B434-2E3AAC5AD42F}"/>
    <cellStyle name="20% - Ênfase3 8 3 5 3" xfId="24579" xr:uid="{0C388DF4-407B-4B84-B3C1-CB945D980A71}"/>
    <cellStyle name="20% - Ênfase3 8 3 6" xfId="26529" xr:uid="{3268246A-E388-4F26-AA49-6A2E4A451B7A}"/>
    <cellStyle name="20% - Ênfase3 8 3 6 2" xfId="37512" xr:uid="{352590C0-9C13-41B1-A9AA-E65E1AFED148}"/>
    <cellStyle name="20% - Ênfase3 8 3 7" xfId="28477" xr:uid="{C6D4FCC0-F3DF-45DA-8782-3A189BA0BBF7}"/>
    <cellStyle name="20% - Ênfase3 8 3 8" xfId="39460" xr:uid="{D0BD2766-4C80-48FF-9EA8-71787DF9D4F0}"/>
    <cellStyle name="20% - Ênfase3 8 3 9" xfId="41407" xr:uid="{181FC90F-597D-48B9-966F-7573B4837D2E}"/>
    <cellStyle name="20% - Ênfase3 8 4" xfId="6840" xr:uid="{3DCE4972-5E29-48CA-A158-51EBC8EAE1E3}"/>
    <cellStyle name="20% - Ênfase3 8 4 10" xfId="18385" xr:uid="{47043799-E3FE-458D-883E-E2B7E1F53FD0}"/>
    <cellStyle name="20% - Ênfase3 8 4 2" xfId="8830" xr:uid="{A636C87D-9FE9-4323-ADB4-187D46C3BE67}"/>
    <cellStyle name="20% - Ênfase3 8 4 2 2" xfId="31317" xr:uid="{71BDFD97-F399-4E7D-BD40-9E1ACD96FB4B}"/>
    <cellStyle name="20% - Ênfase3 8 4 2 3" xfId="20334" xr:uid="{92A124DA-7C7F-4640-AC3C-086767D78618}"/>
    <cellStyle name="20% - Ênfase3 8 4 3" xfId="12211" xr:uid="{A6EDF6A8-5069-41C5-9680-24F700B4D52F}"/>
    <cellStyle name="20% - Ênfase3 8 4 3 2" xfId="34272" xr:uid="{EFD416D3-88D6-490C-A85E-2FAE3B7BF3B9}"/>
    <cellStyle name="20% - Ênfase3 8 4 3 3" xfId="23289" xr:uid="{FACB7108-195D-4403-9C14-493BC412D3D9}"/>
    <cellStyle name="20% - Ênfase3 8 4 4" xfId="14671" xr:uid="{E862E733-970A-4478-B19C-D235D0F349C3}"/>
    <cellStyle name="20% - Ênfase3 8 4 4 2" xfId="36453" xr:uid="{93E75874-4A50-4168-9D87-E1AAF38037DF}"/>
    <cellStyle name="20% - Ênfase3 8 4 4 3" xfId="25470" xr:uid="{F630B21A-9BEB-49BE-877D-15400A3D45D5}"/>
    <cellStyle name="20% - Ênfase3 8 4 5" xfId="27420" xr:uid="{84246090-C657-4475-AD59-7C5CD892018E}"/>
    <cellStyle name="20% - Ênfase3 8 4 5 2" xfId="38403" xr:uid="{F7C797D3-ADEF-4AB5-BF0B-E554035C89B8}"/>
    <cellStyle name="20% - Ênfase3 8 4 6" xfId="29368" xr:uid="{5482566E-012F-497E-8B4C-3859EF8F7A52}"/>
    <cellStyle name="20% - Ênfase3 8 4 7" xfId="40351" xr:uid="{FA3AC79C-F917-4FF5-A929-5FAD19749569}"/>
    <cellStyle name="20% - Ênfase3 8 4 8" xfId="42298" xr:uid="{24B94248-C729-4F2B-A20D-2E33FCA22FBF}"/>
    <cellStyle name="20% - Ênfase3 8 4 9" xfId="44258" xr:uid="{9C6DEE20-B66C-48DE-95E6-799CFE6B6D6C}"/>
    <cellStyle name="20% - Ênfase3 8 5" xfId="7936" xr:uid="{48EDCBAB-1A06-4242-A3D4-F380AD01A545}"/>
    <cellStyle name="20% - Ênfase3 8 5 2" xfId="11073" xr:uid="{B624BF92-8482-4A33-AB15-DAEDE51CC7EC}"/>
    <cellStyle name="20% - Ênfase3 8 5 2 2" xfId="33137" xr:uid="{E7E58523-3332-4124-94E8-E446EDBEAF95}"/>
    <cellStyle name="20% - Ênfase3 8 5 2 3" xfId="22154" xr:uid="{F653B245-F4A1-4E6E-B7AC-9B01B2EA91EE}"/>
    <cellStyle name="20% - Ênfase3 8 5 3" xfId="30423" xr:uid="{55E3F57A-F218-4523-9894-F5A0975A0B76}"/>
    <cellStyle name="20% - Ênfase3 8 5 4" xfId="19440" xr:uid="{9B14D613-31B4-4408-A157-E3A9265498F7}"/>
    <cellStyle name="20% - Ênfase3 8 6" xfId="10036" xr:uid="{441A1F51-625C-49EC-B468-F935CFE56469}"/>
    <cellStyle name="20% - Ênfase3 8 6 2" xfId="32223" xr:uid="{6D9F010D-F049-45C3-B116-AD0B90E74085}"/>
    <cellStyle name="20% - Ênfase3 8 6 3" xfId="21240" xr:uid="{D5A12AE7-9BA1-4776-AEBB-EF0A9DA0C8F4}"/>
    <cellStyle name="20% - Ênfase3 8 7" xfId="13696" xr:uid="{A663D61E-CEA8-435C-B9EF-950B794C1CE8}"/>
    <cellStyle name="20% - Ênfase3 8 7 2" xfId="35560" xr:uid="{EB98622F-9EA7-49C1-9A28-99674848D3A6}"/>
    <cellStyle name="20% - Ênfase3 8 7 3" xfId="24577" xr:uid="{5814F0CF-665F-46FE-AC63-B045B35E5203}"/>
    <cellStyle name="20% - Ênfase3 8 8" xfId="26527" xr:uid="{B95579E3-CAF1-4186-AEDD-991B0433AF54}"/>
    <cellStyle name="20% - Ênfase3 8 8 2" xfId="37510" xr:uid="{89266AC5-BE66-4194-8FA6-0812220271B3}"/>
    <cellStyle name="20% - Ênfase3 8 9" xfId="28475" xr:uid="{5C7EFC0A-B260-4F43-A16D-FF2C368D1E59}"/>
    <cellStyle name="20% - Ênfase3 9" xfId="6683" xr:uid="{085A7763-857F-4326-87B6-826959C728B5}"/>
    <cellStyle name="20% - Ênfase3 9 2" xfId="13093" xr:uid="{208ADF19-4926-41D4-AD16-47D5B57EBDF1}"/>
    <cellStyle name="20% - Ênfase3 9 2 2" xfId="35103" xr:uid="{C12695D2-704C-408E-80C7-3FC3A0752CBE}"/>
    <cellStyle name="20% - Ênfase3 9 2 3" xfId="24120" xr:uid="{10C9FA65-5799-4E0F-BFDD-17654E140E42}"/>
    <cellStyle name="20% - Ênfase3 9 3" xfId="11907" xr:uid="{7CDADD84-D3C9-4F65-BA40-355FC562ABC8}"/>
    <cellStyle name="20% - Ênfase3 9 3 2" xfId="33968" xr:uid="{79803D98-E15F-442C-842B-9FA55E3FF2CD}"/>
    <cellStyle name="20% - Ênfase3 9 3 3" xfId="22985" xr:uid="{AC8E7D69-05BF-40CC-9551-E28DB4D35657}"/>
    <cellStyle name="20% - Ênfase4" xfId="2142" builtinId="42" customBuiltin="1"/>
    <cellStyle name="20% - Ênfase4 2" xfId="5068" xr:uid="{194158B3-3EE3-4AA4-9A2E-2A5EC4E30B80}"/>
    <cellStyle name="20% - Ênfase4 2 2" xfId="5069" xr:uid="{D67DCFFA-1E51-42AC-A85D-2094D4B629EA}"/>
    <cellStyle name="20% - Ênfase4 2 2 10" xfId="13699" xr:uid="{EB394C18-01D7-42F8-948A-B4B563B849FF}"/>
    <cellStyle name="20% - Ênfase4 2 2 10 2" xfId="35563" xr:uid="{57F25900-3AF4-4A67-BCA3-F50BCD642C1D}"/>
    <cellStyle name="20% - Ênfase4 2 2 10 3" xfId="24580" xr:uid="{EFCE515D-E2EB-47FF-9A49-E5C8A79648A0}"/>
    <cellStyle name="20% - Ênfase4 2 2 11" xfId="26530" xr:uid="{1D8529F2-32EA-4907-9ACF-935B965B3D54}"/>
    <cellStyle name="20% - Ênfase4 2 2 11 2" xfId="37513" xr:uid="{5B3DE0D2-7DCB-4683-A2B8-4994F9458D28}"/>
    <cellStyle name="20% - Ênfase4 2 2 12" xfId="28478" xr:uid="{4091474E-41DD-40F4-96B1-B91D1C28EAEA}"/>
    <cellStyle name="20% - Ênfase4 2 2 13" xfId="39461" xr:uid="{09246FE2-890F-4B5C-AF76-6D6FE6AEFCD9}"/>
    <cellStyle name="20% - Ênfase4 2 2 14" xfId="41408" xr:uid="{5C046360-067C-4E39-9F8B-18DBCBC3929E}"/>
    <cellStyle name="20% - Ênfase4 2 2 15" xfId="43368" xr:uid="{8CDF7732-F1F8-4DB6-AC33-6291EBCB7DFE}"/>
    <cellStyle name="20% - Ênfase4 2 2 16" xfId="17494" xr:uid="{9B5468C0-E4B9-470E-BF48-207539973F25}"/>
    <cellStyle name="20% - Ênfase4 2 2 2" xfId="5070" xr:uid="{E7D0C305-C473-439E-8FE0-AF3B21E1C35B}"/>
    <cellStyle name="20% - Ênfase4 2 2 2 10" xfId="39462" xr:uid="{48098B28-B5B7-4E75-AB49-520E762BB2D3}"/>
    <cellStyle name="20% - Ênfase4 2 2 2 11" xfId="41409" xr:uid="{98904C5B-F191-43C5-BE58-177F5CF192F4}"/>
    <cellStyle name="20% - Ênfase4 2 2 2 12" xfId="43369" xr:uid="{45613601-74BD-4AFA-9A75-BA1987A88C44}"/>
    <cellStyle name="20% - Ênfase4 2 2 2 13" xfId="17495" xr:uid="{1FFA04BA-788C-40F5-8588-0B044DCC4566}"/>
    <cellStyle name="20% - Ênfase4 2 2 2 2" xfId="5071" xr:uid="{F9379980-989F-4552-8076-CBDFAC1E9185}"/>
    <cellStyle name="20% - Ênfase4 2 2 2 2 10" xfId="43370" xr:uid="{908BA4E9-1BA6-4AB3-A5DA-6DD164C8B8DD}"/>
    <cellStyle name="20% - Ênfase4 2 2 2 2 11" xfId="17496" xr:uid="{6094DCA5-9BBC-4269-9DB5-B958D5233D83}"/>
    <cellStyle name="20% - Ênfase4 2 2 2 2 2" xfId="7200" xr:uid="{38EAB2BD-FCA7-4E69-AFCC-B0F400354FED}"/>
    <cellStyle name="20% - Ênfase4 2 2 2 2 2 10" xfId="18742" xr:uid="{0F9AAFC6-DC7E-4F89-B6EA-5E172430BCD8}"/>
    <cellStyle name="20% - Ênfase4 2 2 2 2 2 2" xfId="9187" xr:uid="{2D9F345C-7283-4C31-9679-C390F5E8F106}"/>
    <cellStyle name="20% - Ênfase4 2 2 2 2 2 2 2" xfId="31674" xr:uid="{B81E46EE-FE1A-44F9-851A-E5B5A5C736AE}"/>
    <cellStyle name="20% - Ênfase4 2 2 2 2 2 2 3" xfId="20691" xr:uid="{4F0A0E77-A5D5-4E79-941C-A754DEE3EA52}"/>
    <cellStyle name="20% - Ênfase4 2 2 2 2 2 3" xfId="12586" xr:uid="{D69988A5-2B74-4E36-8E0A-19B70A017FB5}"/>
    <cellStyle name="20% - Ênfase4 2 2 2 2 2 3 2" xfId="34647" xr:uid="{A07EAB83-5EE5-4CC5-A770-A907FA8D486A}"/>
    <cellStyle name="20% - Ênfase4 2 2 2 2 2 3 3" xfId="23664" xr:uid="{DE191E32-9543-4A94-BD7C-0AE3C14AD2BE}"/>
    <cellStyle name="20% - Ênfase4 2 2 2 2 2 4" xfId="15028" xr:uid="{CB7188BA-D692-422F-89D0-122CB234CF73}"/>
    <cellStyle name="20% - Ênfase4 2 2 2 2 2 4 2" xfId="36810" xr:uid="{8638070A-6210-4AA6-A987-CDE243A15957}"/>
    <cellStyle name="20% - Ênfase4 2 2 2 2 2 4 3" xfId="25827" xr:uid="{5BC778C4-F33A-40E5-A586-6CC5EA4F1573}"/>
    <cellStyle name="20% - Ênfase4 2 2 2 2 2 5" xfId="27777" xr:uid="{B831F415-C5B4-4CA2-B75B-32ADC832489C}"/>
    <cellStyle name="20% - Ênfase4 2 2 2 2 2 5 2" xfId="38760" xr:uid="{E80E63B7-5D04-4EEF-8208-21206894B04D}"/>
    <cellStyle name="20% - Ênfase4 2 2 2 2 2 6" xfId="29725" xr:uid="{11BB4E36-B312-4BBA-B8BB-CF31CECD6FD6}"/>
    <cellStyle name="20% - Ênfase4 2 2 2 2 2 7" xfId="40708" xr:uid="{9645A4E3-C76A-408E-A8E7-83EB0D6521DA}"/>
    <cellStyle name="20% - Ênfase4 2 2 2 2 2 8" xfId="42655" xr:uid="{0C8E3049-C6BE-40AE-A2FD-837F571C51E5}"/>
    <cellStyle name="20% - Ênfase4 2 2 2 2 2 9" xfId="44615" xr:uid="{1908ECCC-D5E9-4764-9507-071F67FEBDEC}"/>
    <cellStyle name="20% - Ênfase4 2 2 2 2 3" xfId="7941" xr:uid="{F15034EB-F8BD-4C00-AEC7-9EBE6F62AA78}"/>
    <cellStyle name="20% - Ênfase4 2 2 2 2 3 2" xfId="11449" xr:uid="{C6612E4A-A2ED-42E6-9901-A2744310FEFA}"/>
    <cellStyle name="20% - Ênfase4 2 2 2 2 3 2 2" xfId="33512" xr:uid="{25604EDD-9103-46D7-9893-6CD39A6F1640}"/>
    <cellStyle name="20% - Ênfase4 2 2 2 2 3 2 3" xfId="22529" xr:uid="{CF6D4EAB-F495-43EE-A788-61A251884FB0}"/>
    <cellStyle name="20% - Ênfase4 2 2 2 2 3 3" xfId="30428" xr:uid="{68E2F070-A96A-4AB0-B5A0-0B5BACA3A8E7}"/>
    <cellStyle name="20% - Ênfase4 2 2 2 2 3 4" xfId="19445" xr:uid="{37BBB271-7E2D-4759-A9B0-110D4DA1BEE4}"/>
    <cellStyle name="20% - Ênfase4 2 2 2 2 4" xfId="10453" xr:uid="{A1CB6CF4-A55A-4811-8418-E7BD1ED546F8}"/>
    <cellStyle name="20% - Ênfase4 2 2 2 2 4 2" xfId="32580" xr:uid="{CB056239-5816-4FB7-87F6-5065C0FD9C2F}"/>
    <cellStyle name="20% - Ênfase4 2 2 2 2 4 3" xfId="21597" xr:uid="{0B2E2D8E-A69B-4D53-8976-FC0EB0204872}"/>
    <cellStyle name="20% - Ênfase4 2 2 2 2 5" xfId="13701" xr:uid="{70855983-AAD6-4ADB-A34C-91B1D54A41AD}"/>
    <cellStyle name="20% - Ênfase4 2 2 2 2 5 2" xfId="35565" xr:uid="{693800D1-A3F9-41FA-AB38-3A33922357A1}"/>
    <cellStyle name="20% - Ênfase4 2 2 2 2 5 3" xfId="24582" xr:uid="{9D5E8B06-073C-4ACA-8CB5-2A2D8DCD5D93}"/>
    <cellStyle name="20% - Ênfase4 2 2 2 2 6" xfId="26532" xr:uid="{9EB7B6A0-3651-4DF0-8139-8E344F507360}"/>
    <cellStyle name="20% - Ênfase4 2 2 2 2 6 2" xfId="37515" xr:uid="{5B1048BA-32D7-48B6-B064-8E7DEAD07D3E}"/>
    <cellStyle name="20% - Ênfase4 2 2 2 2 7" xfId="28480" xr:uid="{17C57B7B-FBFE-4357-9F01-28CA1676D9DA}"/>
    <cellStyle name="20% - Ênfase4 2 2 2 2 8" xfId="39463" xr:uid="{6066AD11-77B4-408D-AE2C-D898F5ACA018}"/>
    <cellStyle name="20% - Ênfase4 2 2 2 2 9" xfId="41410" xr:uid="{5F449E4A-F89E-4A17-8730-EF9C9A7A1E6D}"/>
    <cellStyle name="20% - Ênfase4 2 2 2 3" xfId="5072" xr:uid="{578D7BEE-F8B4-44D9-B08A-1DA9AABF1334}"/>
    <cellStyle name="20% - Ênfase4 2 2 2 3 10" xfId="43371" xr:uid="{F7862A8F-DA17-41B2-825D-6308B005A9B3}"/>
    <cellStyle name="20% - Ênfase4 2 2 2 3 11" xfId="17497" xr:uid="{914FEC07-F34C-4EDE-A133-4A33F497BA18}"/>
    <cellStyle name="20% - Ênfase4 2 2 2 3 2" xfId="7482" xr:uid="{4336F923-050D-4407-9EF5-3BE41805A4B7}"/>
    <cellStyle name="20% - Ênfase4 2 2 2 3 2 10" xfId="19024" xr:uid="{5F5B59DC-D95F-49F0-A1C8-C0BFEFB041CB}"/>
    <cellStyle name="20% - Ênfase4 2 2 2 3 2 2" xfId="9469" xr:uid="{8DDE4D94-C452-4371-8517-38F6693F6C0C}"/>
    <cellStyle name="20% - Ênfase4 2 2 2 3 2 2 2" xfId="31956" xr:uid="{503C98E5-D55D-4B3E-9E3E-AB38CE7628D8}"/>
    <cellStyle name="20% - Ênfase4 2 2 2 3 2 2 3" xfId="20973" xr:uid="{1FF0D020-4A07-40A3-A948-321D7C8B7E4E}"/>
    <cellStyle name="20% - Ênfase4 2 2 2 3 2 3" xfId="12868" xr:uid="{40C392EA-0155-493B-AB99-8DCE0D652537}"/>
    <cellStyle name="20% - Ênfase4 2 2 2 3 2 3 2" xfId="34929" xr:uid="{BA8328F6-CC4E-407B-A7A3-C9DAC8BC6DE3}"/>
    <cellStyle name="20% - Ênfase4 2 2 2 3 2 3 3" xfId="23946" xr:uid="{CE044CAF-9C71-4D1B-8D4E-F25A1E09AE18}"/>
    <cellStyle name="20% - Ênfase4 2 2 2 3 2 4" xfId="15310" xr:uid="{FCA20111-5FC7-4925-A884-7DBD6A9FEDB2}"/>
    <cellStyle name="20% - Ênfase4 2 2 2 3 2 4 2" xfId="37092" xr:uid="{7057736E-D97E-4349-9F91-D1790F3E99F7}"/>
    <cellStyle name="20% - Ênfase4 2 2 2 3 2 4 3" xfId="26109" xr:uid="{0ADA5AC4-90A4-4027-9AED-539E7F3451B8}"/>
    <cellStyle name="20% - Ênfase4 2 2 2 3 2 5" xfId="28059" xr:uid="{BAB5EB1D-15F8-48AF-B376-11CA0AE4306F}"/>
    <cellStyle name="20% - Ênfase4 2 2 2 3 2 5 2" xfId="39042" xr:uid="{C53041B6-5BAD-4C83-857D-3D0E4B73D983}"/>
    <cellStyle name="20% - Ênfase4 2 2 2 3 2 6" xfId="30007" xr:uid="{DADB5B12-EAA4-4443-BD0B-465863770266}"/>
    <cellStyle name="20% - Ênfase4 2 2 2 3 2 7" xfId="40990" xr:uid="{F4241603-0E53-43D8-9E12-A108836BE1BA}"/>
    <cellStyle name="20% - Ênfase4 2 2 2 3 2 8" xfId="42937" xr:uid="{EFFAD99F-A953-4387-AA56-D0612B841BF3}"/>
    <cellStyle name="20% - Ênfase4 2 2 2 3 2 9" xfId="44897" xr:uid="{C8BD63B7-8373-4E72-8211-E37DE9AA19A0}"/>
    <cellStyle name="20% - Ênfase4 2 2 2 3 3" xfId="7942" xr:uid="{A2C87537-6D9B-4350-A2DD-65462A0EE9F1}"/>
    <cellStyle name="20% - Ênfase4 2 2 2 3 3 2" xfId="11731" xr:uid="{E01FCDD0-CEEC-4E10-B749-7FA653064DD6}"/>
    <cellStyle name="20% - Ênfase4 2 2 2 3 3 2 2" xfId="33794" xr:uid="{D723E24B-64FA-4CD2-96D2-5AA0F98D5F0D}"/>
    <cellStyle name="20% - Ênfase4 2 2 2 3 3 2 3" xfId="22811" xr:uid="{649DD59F-FDE9-49EF-862A-9E6B6C79847D}"/>
    <cellStyle name="20% - Ênfase4 2 2 2 3 3 3" xfId="30429" xr:uid="{9E342191-F181-4278-9860-BF6E45C33FE1}"/>
    <cellStyle name="20% - Ênfase4 2 2 2 3 3 4" xfId="19446" xr:uid="{D29A8EA0-7A33-472E-B3D8-8AFEF05BBC5D}"/>
    <cellStyle name="20% - Ênfase4 2 2 2 3 4" xfId="10735" xr:uid="{DC97A958-BBCC-4B8B-9799-FB54AE746B02}"/>
    <cellStyle name="20% - Ênfase4 2 2 2 3 4 2" xfId="32862" xr:uid="{45A3B8D7-6C0D-4392-BC78-8BDE52A20EEE}"/>
    <cellStyle name="20% - Ênfase4 2 2 2 3 4 3" xfId="21879" xr:uid="{B2FEC917-DB35-4117-8679-0B5DA363FF01}"/>
    <cellStyle name="20% - Ênfase4 2 2 2 3 5" xfId="13702" xr:uid="{6904E91D-D477-465E-9942-E395979819ED}"/>
    <cellStyle name="20% - Ênfase4 2 2 2 3 5 2" xfId="35566" xr:uid="{F41F338B-6928-4E4A-9A90-85E488DEF2FE}"/>
    <cellStyle name="20% - Ênfase4 2 2 2 3 5 3" xfId="24583" xr:uid="{AEF30F4B-CD22-439A-B1E9-04A3021CE02E}"/>
    <cellStyle name="20% - Ênfase4 2 2 2 3 6" xfId="26533" xr:uid="{6F7BA7D3-8D5A-44FA-BE52-E179106D6723}"/>
    <cellStyle name="20% - Ênfase4 2 2 2 3 6 2" xfId="37516" xr:uid="{E86888A3-F97E-4963-93EB-17FC1A701A35}"/>
    <cellStyle name="20% - Ênfase4 2 2 2 3 7" xfId="28481" xr:uid="{AF532EB1-E2BE-48A3-AE78-83860B4135A8}"/>
    <cellStyle name="20% - Ênfase4 2 2 2 3 8" xfId="39464" xr:uid="{45A865A3-F9C9-4C66-8D16-205B676C1CBA}"/>
    <cellStyle name="20% - Ênfase4 2 2 2 3 9" xfId="41411" xr:uid="{16F620DD-70FD-4AAD-B3C6-46C05042BDC3}"/>
    <cellStyle name="20% - Ênfase4 2 2 2 4" xfId="6916" xr:uid="{A6B88B50-9E07-4407-882A-10A340A83D98}"/>
    <cellStyle name="20% - Ênfase4 2 2 2 4 10" xfId="18460" xr:uid="{59927276-2F63-46F9-885B-1A752439B5AC}"/>
    <cellStyle name="20% - Ênfase4 2 2 2 4 2" xfId="8905" xr:uid="{DA0F2AF9-8FDA-46E0-9608-D5C647FEB56C}"/>
    <cellStyle name="20% - Ênfase4 2 2 2 4 2 2" xfId="31392" xr:uid="{10565E0C-78F3-4301-B9E5-B12991E68BE2}"/>
    <cellStyle name="20% - Ênfase4 2 2 2 4 2 3" xfId="20409" xr:uid="{1080446F-975E-40B1-ADCB-97A27DF87812}"/>
    <cellStyle name="20% - Ênfase4 2 2 2 4 3" xfId="12290" xr:uid="{1842B141-99D2-45F4-A979-3EA479A4A2C6}"/>
    <cellStyle name="20% - Ênfase4 2 2 2 4 3 2" xfId="34351" xr:uid="{0D2CACE6-6193-47C9-B752-300A2AEE6107}"/>
    <cellStyle name="20% - Ênfase4 2 2 2 4 3 3" xfId="23368" xr:uid="{DA9589A4-31A7-4E28-B585-AE8762AD084D}"/>
    <cellStyle name="20% - Ênfase4 2 2 2 4 4" xfId="14746" xr:uid="{E2337D38-94A4-4A67-B2A3-63B0092B5DF0}"/>
    <cellStyle name="20% - Ênfase4 2 2 2 4 4 2" xfId="36528" xr:uid="{547C8ED6-93A6-4B32-AB44-616DD504DF49}"/>
    <cellStyle name="20% - Ênfase4 2 2 2 4 4 3" xfId="25545" xr:uid="{353DAFB0-8C69-4A19-AFE6-A9FB08D58EA9}"/>
    <cellStyle name="20% - Ênfase4 2 2 2 4 5" xfId="27495" xr:uid="{FB6B3D89-FBC4-457D-A337-0CD4874E3206}"/>
    <cellStyle name="20% - Ênfase4 2 2 2 4 5 2" xfId="38478" xr:uid="{3694EE99-AECF-4D03-8FC8-6A0550E7DE50}"/>
    <cellStyle name="20% - Ênfase4 2 2 2 4 6" xfId="29443" xr:uid="{0E121831-48A9-40E1-BA63-5EBFB3CF2018}"/>
    <cellStyle name="20% - Ênfase4 2 2 2 4 7" xfId="40426" xr:uid="{51190C36-8AFC-4A34-8D91-9B6CA47C5624}"/>
    <cellStyle name="20% - Ênfase4 2 2 2 4 8" xfId="42373" xr:uid="{A9509B08-AABF-4BAB-A761-CB2D30122352}"/>
    <cellStyle name="20% - Ênfase4 2 2 2 4 9" xfId="44333" xr:uid="{684C7DB9-8158-4779-92E7-4E9FD00E76C7}"/>
    <cellStyle name="20% - Ênfase4 2 2 2 5" xfId="7940" xr:uid="{F1803F25-844E-412E-82BE-02452C3282DA}"/>
    <cellStyle name="20% - Ênfase4 2 2 2 5 2" xfId="11153" xr:uid="{BC0E0DC5-0297-44D1-BAA5-A57F8112354D}"/>
    <cellStyle name="20% - Ênfase4 2 2 2 5 2 2" xfId="33216" xr:uid="{C5A5E1C1-4915-4576-8998-144DF9ED9E4E}"/>
    <cellStyle name="20% - Ênfase4 2 2 2 5 2 3" xfId="22233" xr:uid="{F2677AC7-956B-483D-BF20-813E8129CEDA}"/>
    <cellStyle name="20% - Ênfase4 2 2 2 5 3" xfId="30427" xr:uid="{C3BEFFB5-956A-4D52-AA6D-33CF75BC4A35}"/>
    <cellStyle name="20% - Ênfase4 2 2 2 5 4" xfId="19444" xr:uid="{F1FEE4BC-688E-41FC-87F2-0FC38760BEF5}"/>
    <cellStyle name="20% - Ênfase4 2 2 2 6" xfId="10171" xr:uid="{87717116-708C-4B5B-97FD-2546C66CD14D}"/>
    <cellStyle name="20% - Ênfase4 2 2 2 6 2" xfId="32298" xr:uid="{9C1C308E-DD16-434E-8996-6072AA5C77C3}"/>
    <cellStyle name="20% - Ênfase4 2 2 2 6 3" xfId="21315" xr:uid="{144FB690-677B-4D23-8588-F7D1895DD998}"/>
    <cellStyle name="20% - Ênfase4 2 2 2 7" xfId="13700" xr:uid="{71392445-3787-4068-BB7F-D4503BB2B373}"/>
    <cellStyle name="20% - Ênfase4 2 2 2 7 2" xfId="35564" xr:uid="{C65A6E48-AA87-46C1-9CF6-FF509904436D}"/>
    <cellStyle name="20% - Ênfase4 2 2 2 7 3" xfId="24581" xr:uid="{B5B817E1-39EE-4374-99F9-0C93A53BB710}"/>
    <cellStyle name="20% - Ênfase4 2 2 2 8" xfId="26531" xr:uid="{FBF5D9E2-FC16-4251-BEE7-CB19C71B0C45}"/>
    <cellStyle name="20% - Ênfase4 2 2 2 8 2" xfId="37514" xr:uid="{C05CEFCD-DE5A-47B7-9CF1-645587BDA493}"/>
    <cellStyle name="20% - Ênfase4 2 2 2 9" xfId="28479" xr:uid="{D7B186B0-6436-4091-BAE8-E47AAFE88889}"/>
    <cellStyle name="20% - Ênfase4 2 2 3" xfId="5073" xr:uid="{CACBBC7D-757E-499C-8FE2-4B25C205F3EA}"/>
    <cellStyle name="20% - Ênfase4 2 2 3 10" xfId="43372" xr:uid="{634DB5F5-8E58-4F21-A9B9-551DA49446D4}"/>
    <cellStyle name="20% - Ênfase4 2 2 3 11" xfId="17498" xr:uid="{63B886D1-2EC2-4D20-A29A-846B0A4DBEB9}"/>
    <cellStyle name="20% - Ênfase4 2 2 3 2" xfId="7031" xr:uid="{D150DD6E-5349-4D58-ABCA-3CBF20F072C6}"/>
    <cellStyle name="20% - Ênfase4 2 2 3 2 10" xfId="18573" xr:uid="{596F9689-F436-4203-AF42-C82515433C23}"/>
    <cellStyle name="20% - Ênfase4 2 2 3 2 2" xfId="9018" xr:uid="{9A1CE883-BDA4-4AC1-A010-9D5E3432E46C}"/>
    <cellStyle name="20% - Ênfase4 2 2 3 2 2 2" xfId="31505" xr:uid="{530FFB5F-00C2-4241-8334-B23FFFE1A161}"/>
    <cellStyle name="20% - Ênfase4 2 2 3 2 2 3" xfId="20522" xr:uid="{AEA39E54-F2A1-4196-BFDB-9B679904B781}"/>
    <cellStyle name="20% - Ênfase4 2 2 3 2 3" xfId="12413" xr:uid="{4D3064C1-2525-4B15-AE4B-9229EF67ED58}"/>
    <cellStyle name="20% - Ênfase4 2 2 3 2 3 2" xfId="34474" xr:uid="{6CB13F20-DB22-4261-81A0-7ED404E08E4C}"/>
    <cellStyle name="20% - Ênfase4 2 2 3 2 3 3" xfId="23491" xr:uid="{D82E34FE-80E3-4CD3-B1F3-C4305BA6242E}"/>
    <cellStyle name="20% - Ênfase4 2 2 3 2 4" xfId="14859" xr:uid="{0023D7BE-B181-4FBD-BD53-54379E48E19A}"/>
    <cellStyle name="20% - Ênfase4 2 2 3 2 4 2" xfId="36641" xr:uid="{4A77A0B7-5158-4B80-8768-ACDDCACA14C4}"/>
    <cellStyle name="20% - Ênfase4 2 2 3 2 4 3" xfId="25658" xr:uid="{99EFB430-6747-4E14-AFAF-0E904D714B9C}"/>
    <cellStyle name="20% - Ênfase4 2 2 3 2 5" xfId="27608" xr:uid="{3AA6169D-3ADC-457D-BEEE-CA27EA87A09A}"/>
    <cellStyle name="20% - Ênfase4 2 2 3 2 5 2" xfId="38591" xr:uid="{ACBBC4AA-E309-4D85-AF2F-D82DA152E921}"/>
    <cellStyle name="20% - Ênfase4 2 2 3 2 6" xfId="29556" xr:uid="{59718C81-595D-4584-AA0B-D5636FB7F309}"/>
    <cellStyle name="20% - Ênfase4 2 2 3 2 7" xfId="40539" xr:uid="{CC5BE723-7EDE-44A3-A92F-90A47112EFC2}"/>
    <cellStyle name="20% - Ênfase4 2 2 3 2 8" xfId="42486" xr:uid="{B2176C53-6D0C-4CAC-9382-FB751AF4BB4E}"/>
    <cellStyle name="20% - Ênfase4 2 2 3 2 9" xfId="44446" xr:uid="{621982E4-E93A-4BB6-AF16-C9DD1E74BC2B}"/>
    <cellStyle name="20% - Ênfase4 2 2 3 3" xfId="7943" xr:uid="{BE2CD9EC-FE99-4CDE-8E75-A75B4C10B159}"/>
    <cellStyle name="20% - Ênfase4 2 2 3 3 2" xfId="11276" xr:uid="{D2949AFD-1F0E-4852-903C-5958DA3CC970}"/>
    <cellStyle name="20% - Ênfase4 2 2 3 3 2 2" xfId="33339" xr:uid="{DCAD0FCE-FB9B-4699-8C42-4E35E9BAFC21}"/>
    <cellStyle name="20% - Ênfase4 2 2 3 3 2 3" xfId="22356" xr:uid="{9B5CCA7D-3154-4F6C-B401-DE54585A68D9}"/>
    <cellStyle name="20% - Ênfase4 2 2 3 3 3" xfId="30430" xr:uid="{131FCBAC-2852-4E19-BAF9-E2E83A12934A}"/>
    <cellStyle name="20% - Ênfase4 2 2 3 3 4" xfId="19447" xr:uid="{EDBBDA23-12D7-4C7A-B83B-41C739E03A29}"/>
    <cellStyle name="20% - Ênfase4 2 2 3 4" xfId="10284" xr:uid="{C43C55A7-7915-4267-B147-7B494CE9176F}"/>
    <cellStyle name="20% - Ênfase4 2 2 3 4 2" xfId="32411" xr:uid="{0CD9C4FA-7D0D-4380-BFF5-424901943932}"/>
    <cellStyle name="20% - Ênfase4 2 2 3 4 3" xfId="21428" xr:uid="{0C1E30D9-C163-4AC5-A7D9-CF5075247BCC}"/>
    <cellStyle name="20% - Ênfase4 2 2 3 5" xfId="13703" xr:uid="{88837E7F-43B8-4548-ACCA-B7E5B7A92403}"/>
    <cellStyle name="20% - Ênfase4 2 2 3 5 2" xfId="35567" xr:uid="{ACC141AF-6761-4079-947A-4269FBDEC43F}"/>
    <cellStyle name="20% - Ênfase4 2 2 3 5 3" xfId="24584" xr:uid="{B1A10C1A-AAE1-4E9A-8F01-4AC24BDCA068}"/>
    <cellStyle name="20% - Ênfase4 2 2 3 6" xfId="26534" xr:uid="{8FB1DC3F-1C51-4EEE-A1AF-8EA01D09BD3A}"/>
    <cellStyle name="20% - Ênfase4 2 2 3 6 2" xfId="37517" xr:uid="{52220E6E-1EBC-416A-A5D9-02D297B4CD50}"/>
    <cellStyle name="20% - Ênfase4 2 2 3 7" xfId="28482" xr:uid="{43EDB68D-1F82-4A3F-A7FB-DF38C0B34265}"/>
    <cellStyle name="20% - Ênfase4 2 2 3 8" xfId="39465" xr:uid="{F65D6F27-3EF3-4864-A690-89AC89A83B1F}"/>
    <cellStyle name="20% - Ênfase4 2 2 3 9" xfId="41412" xr:uid="{5DD57722-3E27-4D24-A7D2-A9121AD0AC65}"/>
    <cellStyle name="20% - Ênfase4 2 2 4" xfId="5074" xr:uid="{886D5857-BE3C-447A-9EA0-797B0EA87105}"/>
    <cellStyle name="20% - Ênfase4 2 2 4 10" xfId="43373" xr:uid="{55E98338-E920-4F9E-9F9A-75C1E9914296}"/>
    <cellStyle name="20% - Ênfase4 2 2 4 11" xfId="17499" xr:uid="{B82075B9-28B7-4F73-9D87-7F04CFA94617}"/>
    <cellStyle name="20% - Ênfase4 2 2 4 2" xfId="7313" xr:uid="{D27672E9-9AB0-42ED-B9C1-F83A53308C76}"/>
    <cellStyle name="20% - Ênfase4 2 2 4 2 10" xfId="18855" xr:uid="{86D69BFC-FC69-4E19-96DF-C8A09CA11E7E}"/>
    <cellStyle name="20% - Ênfase4 2 2 4 2 2" xfId="9300" xr:uid="{6A1EBD0B-BDB0-4599-B551-71C6A99C45E5}"/>
    <cellStyle name="20% - Ênfase4 2 2 4 2 2 2" xfId="31787" xr:uid="{C223E240-6108-4DF9-AD3A-D3139604C859}"/>
    <cellStyle name="20% - Ênfase4 2 2 4 2 2 3" xfId="20804" xr:uid="{52D0E27E-76BD-49A2-96FC-D63FD430762A}"/>
    <cellStyle name="20% - Ênfase4 2 2 4 2 3" xfId="12699" xr:uid="{EBC87501-EA90-4D39-A5FF-B207727A5D08}"/>
    <cellStyle name="20% - Ênfase4 2 2 4 2 3 2" xfId="34760" xr:uid="{C6CD2269-630A-44A7-8297-80795A8A42B4}"/>
    <cellStyle name="20% - Ênfase4 2 2 4 2 3 3" xfId="23777" xr:uid="{F58DD438-D395-467D-87EC-62CB92219E3A}"/>
    <cellStyle name="20% - Ênfase4 2 2 4 2 4" xfId="15141" xr:uid="{3126A355-5642-4EA7-B74C-79F70FA80549}"/>
    <cellStyle name="20% - Ênfase4 2 2 4 2 4 2" xfId="36923" xr:uid="{DA1BCB8C-1E35-468D-9626-DF1E47732610}"/>
    <cellStyle name="20% - Ênfase4 2 2 4 2 4 3" xfId="25940" xr:uid="{7FA7584C-1895-4097-9641-1C4C5A75A0C8}"/>
    <cellStyle name="20% - Ênfase4 2 2 4 2 5" xfId="27890" xr:uid="{2CE5C28B-A046-40BC-9CB5-10DF49D96603}"/>
    <cellStyle name="20% - Ênfase4 2 2 4 2 5 2" xfId="38873" xr:uid="{33438D5E-7923-4850-B524-4B8391F875AB}"/>
    <cellStyle name="20% - Ênfase4 2 2 4 2 6" xfId="29838" xr:uid="{EA967CD2-889A-4E4B-BC9D-7C04C959D7C2}"/>
    <cellStyle name="20% - Ênfase4 2 2 4 2 7" xfId="40821" xr:uid="{C338FFD6-3D4F-408E-90B0-0FC317771C62}"/>
    <cellStyle name="20% - Ênfase4 2 2 4 2 8" xfId="42768" xr:uid="{4ABFAEA3-7C02-4AFF-9A91-575C1FE24B77}"/>
    <cellStyle name="20% - Ênfase4 2 2 4 2 9" xfId="44728" xr:uid="{AB4A8AA8-5089-4708-8B78-CB805163E86A}"/>
    <cellStyle name="20% - Ênfase4 2 2 4 3" xfId="7944" xr:uid="{2404EF43-C7CE-43DF-AB36-A0F0B1E1D347}"/>
    <cellStyle name="20% - Ênfase4 2 2 4 3 2" xfId="11562" xr:uid="{B2DF4997-7CCE-426C-B6B9-6D1188F87AF6}"/>
    <cellStyle name="20% - Ênfase4 2 2 4 3 2 2" xfId="33625" xr:uid="{370A24AD-EE40-400E-A741-847EE3CA5AC8}"/>
    <cellStyle name="20% - Ênfase4 2 2 4 3 2 3" xfId="22642" xr:uid="{7B9FC226-6E0E-4044-AB39-BFB93AF78D48}"/>
    <cellStyle name="20% - Ênfase4 2 2 4 3 3" xfId="30431" xr:uid="{5DCD128C-1749-4774-BB4C-0388ACBDB01B}"/>
    <cellStyle name="20% - Ênfase4 2 2 4 3 4" xfId="19448" xr:uid="{E597F95D-7163-4AB3-9F2E-9CEE1DDEB56A}"/>
    <cellStyle name="20% - Ênfase4 2 2 4 4" xfId="10566" xr:uid="{13996AC1-B62A-40AC-ABBB-5B883D3D80D6}"/>
    <cellStyle name="20% - Ênfase4 2 2 4 4 2" xfId="32693" xr:uid="{40591C84-27EF-4013-9FBC-74BA8D035AC6}"/>
    <cellStyle name="20% - Ênfase4 2 2 4 4 3" xfId="21710" xr:uid="{11C52FB0-2D93-4C4E-95C4-2C3A9FD3ED97}"/>
    <cellStyle name="20% - Ênfase4 2 2 4 5" xfId="13704" xr:uid="{7066FE27-CE30-40CF-9FCC-131A3D9BFFA6}"/>
    <cellStyle name="20% - Ênfase4 2 2 4 5 2" xfId="35568" xr:uid="{BFAAD2E0-B2BE-477B-8918-77DDECFEAF52}"/>
    <cellStyle name="20% - Ênfase4 2 2 4 5 3" xfId="24585" xr:uid="{1E11C147-A0A9-4289-B3FF-37647FA438AE}"/>
    <cellStyle name="20% - Ênfase4 2 2 4 6" xfId="26535" xr:uid="{9763ED1D-7219-4EEE-899F-6830E70D0992}"/>
    <cellStyle name="20% - Ênfase4 2 2 4 6 2" xfId="37518" xr:uid="{FAE48066-3915-4B02-96AA-CEECB7BE56A6}"/>
    <cellStyle name="20% - Ênfase4 2 2 4 7" xfId="28483" xr:uid="{604784DD-9542-469E-BFD2-E57A655C7011}"/>
    <cellStyle name="20% - Ênfase4 2 2 4 8" xfId="39466" xr:uid="{E33F5D0C-795C-4884-8D5F-8DD4BFD130FA}"/>
    <cellStyle name="20% - Ênfase4 2 2 4 9" xfId="41413" xr:uid="{1143AF45-D552-4138-857D-BCF7EA39B057}"/>
    <cellStyle name="20% - Ênfase4 2 2 5" xfId="5075" xr:uid="{1ACF6D90-2278-4406-942A-FCF67C2C1D69}"/>
    <cellStyle name="20% - Ênfase4 2 2 5 10" xfId="43374" xr:uid="{29E45F1C-EE34-4EB7-A990-7F8C5B2A23DC}"/>
    <cellStyle name="20% - Ênfase4 2 2 5 11" xfId="17500" xr:uid="{BFA97CCA-885D-4548-AD0C-7D64251FE826}"/>
    <cellStyle name="20% - Ênfase4 2 2 5 2" xfId="7595" xr:uid="{D797204F-0EA1-4314-B626-02FF94F90AFC}"/>
    <cellStyle name="20% - Ênfase4 2 2 5 2 10" xfId="19137" xr:uid="{134D35F1-F60F-483A-ACCF-2B9F8CC0864D}"/>
    <cellStyle name="20% - Ênfase4 2 2 5 2 2" xfId="9582" xr:uid="{2E14760E-D2FB-479C-8167-902E370B3BF4}"/>
    <cellStyle name="20% - Ênfase4 2 2 5 2 2 2" xfId="32069" xr:uid="{315B4ABB-81E3-45DB-8CBC-5B631D0F61DE}"/>
    <cellStyle name="20% - Ênfase4 2 2 5 2 2 3" xfId="21086" xr:uid="{837A7998-A6AE-41EA-A7F0-DFD0D43DFB84}"/>
    <cellStyle name="20% - Ênfase4 2 2 5 2 3" xfId="12981" xr:uid="{7AF3922D-FFF5-490C-82DA-F814CF568711}"/>
    <cellStyle name="20% - Ênfase4 2 2 5 2 3 2" xfId="35042" xr:uid="{E1C1C5C9-0746-4CDE-B571-60CE146A721D}"/>
    <cellStyle name="20% - Ênfase4 2 2 5 2 3 3" xfId="24059" xr:uid="{D4E40136-DE7A-44B2-B2EA-EEBF3BC4DE3E}"/>
    <cellStyle name="20% - Ênfase4 2 2 5 2 4" xfId="15423" xr:uid="{9A3719B2-D832-4535-8BF8-9C780C11EBE7}"/>
    <cellStyle name="20% - Ênfase4 2 2 5 2 4 2" xfId="37205" xr:uid="{3E8FEA60-7819-4BB3-8662-BB2B466CBE11}"/>
    <cellStyle name="20% - Ênfase4 2 2 5 2 4 3" xfId="26222" xr:uid="{9AD0CCC3-49F2-420F-A40F-9003ABEEC96A}"/>
    <cellStyle name="20% - Ênfase4 2 2 5 2 5" xfId="28172" xr:uid="{7D211EE6-E364-4D30-9C31-A2E09FE3AFA8}"/>
    <cellStyle name="20% - Ênfase4 2 2 5 2 5 2" xfId="39155" xr:uid="{88EA2423-2412-4860-B681-E6CAF715EA16}"/>
    <cellStyle name="20% - Ênfase4 2 2 5 2 6" xfId="30120" xr:uid="{A7285C96-8F8A-491E-91D2-7DD22127F573}"/>
    <cellStyle name="20% - Ênfase4 2 2 5 2 7" xfId="41103" xr:uid="{A155928D-FA0E-4C0E-AE3C-E9282D456E5F}"/>
    <cellStyle name="20% - Ênfase4 2 2 5 2 8" xfId="43050" xr:uid="{6AFCDB18-F26B-4567-8E4E-4036FC09D21F}"/>
    <cellStyle name="20% - Ênfase4 2 2 5 2 9" xfId="45010" xr:uid="{3CA6B4B8-BE8D-49F4-9055-9A15704B983C}"/>
    <cellStyle name="20% - Ênfase4 2 2 5 3" xfId="7945" xr:uid="{F50929A1-7B7E-46B5-A365-1A3A8C177272}"/>
    <cellStyle name="20% - Ênfase4 2 2 5 3 2" xfId="11844" xr:uid="{389EF17C-EB54-4742-9276-4B9979E22056}"/>
    <cellStyle name="20% - Ênfase4 2 2 5 3 2 2" xfId="33907" xr:uid="{BF34432B-15DF-4D3E-B5EF-9C8A42B0610B}"/>
    <cellStyle name="20% - Ênfase4 2 2 5 3 2 3" xfId="22924" xr:uid="{610B4E05-F26A-49A1-8714-5C4648B210C9}"/>
    <cellStyle name="20% - Ênfase4 2 2 5 3 3" xfId="30432" xr:uid="{AD3FD986-5EC8-4E38-BBF1-4F3524B0DDE4}"/>
    <cellStyle name="20% - Ênfase4 2 2 5 3 4" xfId="19449" xr:uid="{6BD73C21-7F05-44D4-813B-30C9905E4D6D}"/>
    <cellStyle name="20% - Ênfase4 2 2 5 4" xfId="10848" xr:uid="{88DB97E9-2642-4001-9E7F-F1BFEA13C83A}"/>
    <cellStyle name="20% - Ênfase4 2 2 5 4 2" xfId="32975" xr:uid="{4B43666C-A98C-46BB-AE0A-D0BEACF2058B}"/>
    <cellStyle name="20% - Ênfase4 2 2 5 4 3" xfId="21992" xr:uid="{B2397903-46E4-4D6F-94FA-8531B62637AD}"/>
    <cellStyle name="20% - Ênfase4 2 2 5 5" xfId="13705" xr:uid="{7BD6B256-71A5-48CE-B04B-35CAF60925D2}"/>
    <cellStyle name="20% - Ênfase4 2 2 5 5 2" xfId="35569" xr:uid="{BB42237C-B46E-4E7C-8C90-413ACAD675B0}"/>
    <cellStyle name="20% - Ênfase4 2 2 5 5 3" xfId="24586" xr:uid="{7B12C663-8744-4350-80F0-F81DF9052D58}"/>
    <cellStyle name="20% - Ênfase4 2 2 5 6" xfId="26536" xr:uid="{1BE2518E-8BF1-4474-BB90-EE620C461B16}"/>
    <cellStyle name="20% - Ênfase4 2 2 5 6 2" xfId="37519" xr:uid="{7086B5E3-E707-40E5-B032-5C54A62587D0}"/>
    <cellStyle name="20% - Ênfase4 2 2 5 7" xfId="28484" xr:uid="{BCAA46ED-4C66-4DD4-B4A9-0AA3E8268224}"/>
    <cellStyle name="20% - Ênfase4 2 2 5 8" xfId="39467" xr:uid="{68F7E810-D37D-48B7-BB9A-82485563B9F7}"/>
    <cellStyle name="20% - Ênfase4 2 2 5 9" xfId="41414" xr:uid="{13BE1CFD-31B1-44F8-883B-1178A85D4AFD}"/>
    <cellStyle name="20% - Ênfase4 2 2 6" xfId="6746" xr:uid="{F4538B45-4B22-404A-A263-69B30D6BF5EC}"/>
    <cellStyle name="20% - Ênfase4 2 2 6 10" xfId="18291" xr:uid="{AC598BC6-9FC8-4922-A98C-030746129584}"/>
    <cellStyle name="20% - Ênfase4 2 2 6 2" xfId="8736" xr:uid="{392C0A7F-F3F4-4FD6-917B-3E4AEF914B64}"/>
    <cellStyle name="20% - Ênfase4 2 2 6 2 2" xfId="13180" xr:uid="{77B9644E-9A73-434A-BC64-1902450D3C67}"/>
    <cellStyle name="20% - Ênfase4 2 2 6 2 2 2" xfId="35189" xr:uid="{E67B7515-F3A2-41F2-B487-9A8D53FD54AE}"/>
    <cellStyle name="20% - Ênfase4 2 2 6 2 2 3" xfId="24206" xr:uid="{9B6C56D0-DABD-4576-A811-7E5A0073BA26}"/>
    <cellStyle name="20% - Ênfase4 2 2 6 2 3" xfId="31223" xr:uid="{881DFB98-11C3-4694-8145-B2EA5B7B188F}"/>
    <cellStyle name="20% - Ênfase4 2 2 6 2 4" xfId="20240" xr:uid="{1CB4651B-CAC4-4A89-9F5E-0606E552C91C}"/>
    <cellStyle name="20% - Ênfase4 2 2 6 3" xfId="11993" xr:uid="{506C090A-3AC7-466B-B5AE-7E00B60E2275}"/>
    <cellStyle name="20% - Ênfase4 2 2 6 3 2" xfId="34054" xr:uid="{8666482B-05E8-4608-9B2A-F8929A97E122}"/>
    <cellStyle name="20% - Ênfase4 2 2 6 3 3" xfId="23071" xr:uid="{8AAF7ECB-E50E-4188-83E3-5DC90F290A3E}"/>
    <cellStyle name="20% - Ênfase4 2 2 6 4" xfId="14577" xr:uid="{9F5FAD3E-5005-4FC4-8ADD-8762AF84E8DD}"/>
    <cellStyle name="20% - Ênfase4 2 2 6 4 2" xfId="36359" xr:uid="{947F12D2-F60B-44E6-B533-150F2DBD5CF0}"/>
    <cellStyle name="20% - Ênfase4 2 2 6 4 3" xfId="25376" xr:uid="{07C1B07D-A828-4525-9EE6-9783FDA0537C}"/>
    <cellStyle name="20% - Ênfase4 2 2 6 5" xfId="27326" xr:uid="{030446B5-3D53-4F9F-88CA-1349E28D1929}"/>
    <cellStyle name="20% - Ênfase4 2 2 6 5 2" xfId="38309" xr:uid="{F526DE26-4A75-46D1-A72C-48C4FE104EE3}"/>
    <cellStyle name="20% - Ênfase4 2 2 6 6" xfId="29274" xr:uid="{789D6610-B13F-474D-8D43-23DDA73A359B}"/>
    <cellStyle name="20% - Ênfase4 2 2 6 7" xfId="40257" xr:uid="{76A08880-6465-4976-B035-4499EFF2D3CE}"/>
    <cellStyle name="20% - Ênfase4 2 2 6 8" xfId="42204" xr:uid="{DAD76424-2988-4B3A-8435-0FB0EE6D43AB}"/>
    <cellStyle name="20% - Ênfase4 2 2 6 9" xfId="44164" xr:uid="{E56FF3B6-3760-41BB-8342-D3F3695996E2}"/>
    <cellStyle name="20% - Ênfase4 2 2 7" xfId="7939" xr:uid="{9A96F2C8-A522-4DF2-BCD5-A17CF3489E93}"/>
    <cellStyle name="20% - Ênfase4 2 2 7 2" xfId="12117" xr:uid="{32C5A09E-271C-45B0-89BA-1D1DE0226B4A}"/>
    <cellStyle name="20% - Ênfase4 2 2 7 2 2" xfId="34178" xr:uid="{AF6FECAF-89FE-4A2B-8287-F1BE57E8BFA5}"/>
    <cellStyle name="20% - Ênfase4 2 2 7 2 3" xfId="23195" xr:uid="{5FFD0BE0-6F17-4160-8889-D8BF09C82057}"/>
    <cellStyle name="20% - Ênfase4 2 2 7 3" xfId="30426" xr:uid="{C07B79E8-CD8D-4B2C-91EC-4584C4FAC751}"/>
    <cellStyle name="20% - Ênfase4 2 2 7 4" xfId="19443" xr:uid="{D5BCD955-FAAE-45D2-898E-15BD455D0952}"/>
    <cellStyle name="20% - Ênfase4 2 2 8" xfId="10978" xr:uid="{6F5A9E0C-8E1A-45CC-BC27-48D18D849094}"/>
    <cellStyle name="20% - Ênfase4 2 2 8 2" xfId="33043" xr:uid="{52FA0E85-4162-4713-9B95-8958C55EC348}"/>
    <cellStyle name="20% - Ênfase4 2 2 8 3" xfId="22060" xr:uid="{FE4DE435-26BA-494F-BEB7-7E099C012831}"/>
    <cellStyle name="20% - Ênfase4 2 2 9" xfId="9921" xr:uid="{66ADD78C-568D-4345-86A4-193004D0BB76}"/>
    <cellStyle name="20% - Ênfase4 2 2 9 2" xfId="32129" xr:uid="{5A713202-C42F-4C42-ABA5-68F455FF2A2A}"/>
    <cellStyle name="20% - Ênfase4 2 2 9 3" xfId="21146" xr:uid="{69F278AA-1EE6-419A-8069-94B8C9E4CA71}"/>
    <cellStyle name="20% - Ênfase4 2 3" xfId="5076" xr:uid="{D9D5D7A1-C5B0-440C-9B56-F568CB83B022}"/>
    <cellStyle name="20% - Ênfase4 2 3 10" xfId="26537" xr:uid="{4C2DC016-10A5-4B6F-A822-44274974B4C8}"/>
    <cellStyle name="20% - Ênfase4 2 3 10 2" xfId="37520" xr:uid="{17FADE0D-091A-49F6-A69A-183C36113022}"/>
    <cellStyle name="20% - Ênfase4 2 3 11" xfId="28485" xr:uid="{71E1E918-D48D-499A-84C5-B56D300E746F}"/>
    <cellStyle name="20% - Ênfase4 2 3 12" xfId="39468" xr:uid="{9491BE4E-6E13-4A4F-8C8E-AAF9EDDDF598}"/>
    <cellStyle name="20% - Ênfase4 2 3 13" xfId="41415" xr:uid="{525ED103-3787-4FF7-BFE1-19DE9FC34255}"/>
    <cellStyle name="20% - Ênfase4 2 3 14" xfId="43375" xr:uid="{E67209E2-C0C3-49CF-B116-3E55D0DDDBAE}"/>
    <cellStyle name="20% - Ênfase4 2 3 15" xfId="17501" xr:uid="{435319FD-C776-40CB-AEDF-9476F49A0CDF}"/>
    <cellStyle name="20% - Ênfase4 2 3 2" xfId="5077" xr:uid="{0A1C2664-E27A-4FB3-852F-946403ACC44A}"/>
    <cellStyle name="20% - Ênfase4 2 3 2 10" xfId="39469" xr:uid="{D7EFF23B-F149-499F-B36C-98A01951789C}"/>
    <cellStyle name="20% - Ênfase4 2 3 2 11" xfId="41416" xr:uid="{9F9AB81F-4549-4FF1-AA01-FF49DB168E34}"/>
    <cellStyle name="20% - Ênfase4 2 3 2 12" xfId="43376" xr:uid="{070682D6-5340-45F7-85D8-785CDB2F7EBB}"/>
    <cellStyle name="20% - Ênfase4 2 3 2 13" xfId="17502" xr:uid="{03E2A290-1B4A-40C4-9032-B3DD4BA31033}"/>
    <cellStyle name="20% - Ênfase4 2 3 2 2" xfId="5078" xr:uid="{47505D3B-8BDC-4833-ABBB-F223ED640225}"/>
    <cellStyle name="20% - Ênfase4 2 3 2 2 10" xfId="43377" xr:uid="{4C3F17D9-0C8A-4123-914B-EA865611F667}"/>
    <cellStyle name="20% - Ênfase4 2 3 2 2 11" xfId="17503" xr:uid="{0765A946-0881-4BF3-8EC8-7DBDE592E6F1}"/>
    <cellStyle name="20% - Ênfase4 2 3 2 2 2" xfId="7256" xr:uid="{1D570A4A-AF6A-4365-B271-7060746E10AB}"/>
    <cellStyle name="20% - Ênfase4 2 3 2 2 2 10" xfId="18798" xr:uid="{EB8DFF24-DE6B-4040-8291-F0DE92257D96}"/>
    <cellStyle name="20% - Ênfase4 2 3 2 2 2 2" xfId="9243" xr:uid="{FF375B07-0F60-4AB5-93F9-0F6D71B58699}"/>
    <cellStyle name="20% - Ênfase4 2 3 2 2 2 2 2" xfId="31730" xr:uid="{4DE76C07-D40D-42CE-9497-168362EC6079}"/>
    <cellStyle name="20% - Ênfase4 2 3 2 2 2 2 3" xfId="20747" xr:uid="{627A34D4-732A-4449-AB97-361FCAC2DD06}"/>
    <cellStyle name="20% - Ênfase4 2 3 2 2 2 3" xfId="12642" xr:uid="{6532DBE1-D493-417F-8EBD-45DCF4A5A588}"/>
    <cellStyle name="20% - Ênfase4 2 3 2 2 2 3 2" xfId="34703" xr:uid="{A2ABD98D-9D8E-468F-A275-BACD6AFAB0DD}"/>
    <cellStyle name="20% - Ênfase4 2 3 2 2 2 3 3" xfId="23720" xr:uid="{DE9B26A3-759F-4DF6-B537-FA61D6A3FF6B}"/>
    <cellStyle name="20% - Ênfase4 2 3 2 2 2 4" xfId="15084" xr:uid="{9E94CCC3-7B4D-476B-A1EF-920479954826}"/>
    <cellStyle name="20% - Ênfase4 2 3 2 2 2 4 2" xfId="36866" xr:uid="{486A4996-1C37-4C60-8E4F-A0B725F63C05}"/>
    <cellStyle name="20% - Ênfase4 2 3 2 2 2 4 3" xfId="25883" xr:uid="{D3F90CE4-292C-4980-98EB-D37E546D26C2}"/>
    <cellStyle name="20% - Ênfase4 2 3 2 2 2 5" xfId="27833" xr:uid="{57AF0FA2-195A-4165-A394-FDC12E1D1F8D}"/>
    <cellStyle name="20% - Ênfase4 2 3 2 2 2 5 2" xfId="38816" xr:uid="{8D250C2B-52E6-41BE-BBDC-B33924DA5FA2}"/>
    <cellStyle name="20% - Ênfase4 2 3 2 2 2 6" xfId="29781" xr:uid="{C9487A39-7D3F-4000-911E-1C148DCB9F77}"/>
    <cellStyle name="20% - Ênfase4 2 3 2 2 2 7" xfId="40764" xr:uid="{E00762F5-ED83-4817-A778-6A2C1005529B}"/>
    <cellStyle name="20% - Ênfase4 2 3 2 2 2 8" xfId="42711" xr:uid="{3B605F87-5A34-4871-86FA-184E78E1E9A7}"/>
    <cellStyle name="20% - Ênfase4 2 3 2 2 2 9" xfId="44671" xr:uid="{9DC6550E-7F67-4229-9F5A-A9654915331D}"/>
    <cellStyle name="20% - Ênfase4 2 3 2 2 3" xfId="7948" xr:uid="{A85ED13B-1E7D-476D-941B-A07D5284068A}"/>
    <cellStyle name="20% - Ênfase4 2 3 2 2 3 2" xfId="11505" xr:uid="{5236D105-FE79-4F2E-8388-50AA07B8E2A8}"/>
    <cellStyle name="20% - Ênfase4 2 3 2 2 3 2 2" xfId="33568" xr:uid="{E5B081E5-7C5B-43E8-BBAC-3C6B363F18DB}"/>
    <cellStyle name="20% - Ênfase4 2 3 2 2 3 2 3" xfId="22585" xr:uid="{4DCD904A-B45D-4C7F-90D1-3C11FFE68324}"/>
    <cellStyle name="20% - Ênfase4 2 3 2 2 3 3" xfId="30435" xr:uid="{7EC28011-A05A-4AC8-88B5-C787A935C53F}"/>
    <cellStyle name="20% - Ênfase4 2 3 2 2 3 4" xfId="19452" xr:uid="{D4B5CC17-7304-491A-956B-31ABE64DD33E}"/>
    <cellStyle name="20% - Ênfase4 2 3 2 2 4" xfId="10509" xr:uid="{B65AEC75-93B9-46CA-8E7C-94E3949B85D4}"/>
    <cellStyle name="20% - Ênfase4 2 3 2 2 4 2" xfId="32636" xr:uid="{FBDF5557-ABC5-4052-8F2E-A28BD53D7EC7}"/>
    <cellStyle name="20% - Ênfase4 2 3 2 2 4 3" xfId="21653" xr:uid="{706A9C3C-9406-4A0A-929B-8947FF21D590}"/>
    <cellStyle name="20% - Ênfase4 2 3 2 2 5" xfId="13708" xr:uid="{764B4445-BB0B-40F3-A0D7-DE3DC222411D}"/>
    <cellStyle name="20% - Ênfase4 2 3 2 2 5 2" xfId="35572" xr:uid="{26A277E3-9F86-473D-9CBF-C418C63C05B1}"/>
    <cellStyle name="20% - Ênfase4 2 3 2 2 5 3" xfId="24589" xr:uid="{C8A9A59B-6A79-47F6-9023-23F4F5C406B6}"/>
    <cellStyle name="20% - Ênfase4 2 3 2 2 6" xfId="26539" xr:uid="{4C96764D-C9AD-446A-B59E-DD9F1310CA7A}"/>
    <cellStyle name="20% - Ênfase4 2 3 2 2 6 2" xfId="37522" xr:uid="{8FDBF80C-EC7C-4B8C-BD8F-516D638C299F}"/>
    <cellStyle name="20% - Ênfase4 2 3 2 2 7" xfId="28487" xr:uid="{70C8E04D-F584-4F7A-A175-A2EDD6B2CD4A}"/>
    <cellStyle name="20% - Ênfase4 2 3 2 2 8" xfId="39470" xr:uid="{247C5C0E-DB7C-4C44-A302-08ACEBA0BB37}"/>
    <cellStyle name="20% - Ênfase4 2 3 2 2 9" xfId="41417" xr:uid="{F451BB24-D64C-418B-A307-BCB566A54963}"/>
    <cellStyle name="20% - Ênfase4 2 3 2 3" xfId="5079" xr:uid="{CECCD037-E13A-43B4-8137-36337C035D24}"/>
    <cellStyle name="20% - Ênfase4 2 3 2 3 10" xfId="43378" xr:uid="{57C59717-5D99-44C4-B191-1EA57B88FCBA}"/>
    <cellStyle name="20% - Ênfase4 2 3 2 3 11" xfId="17504" xr:uid="{4699566C-EFA3-4516-8AD3-F3B6DFBDC8F4}"/>
    <cellStyle name="20% - Ênfase4 2 3 2 3 2" xfId="7538" xr:uid="{16872D97-F1AA-4EDD-9E49-8A86108BF80A}"/>
    <cellStyle name="20% - Ênfase4 2 3 2 3 2 10" xfId="19080" xr:uid="{A16E2ED1-5559-48A8-94B5-5402CCD440B7}"/>
    <cellStyle name="20% - Ênfase4 2 3 2 3 2 2" xfId="9525" xr:uid="{378B632B-DAA6-4B95-8B95-18BF2E7AAF62}"/>
    <cellStyle name="20% - Ênfase4 2 3 2 3 2 2 2" xfId="32012" xr:uid="{F54AA722-E89D-4560-B689-575388D779F7}"/>
    <cellStyle name="20% - Ênfase4 2 3 2 3 2 2 3" xfId="21029" xr:uid="{E2991682-4192-49E3-B9CB-070487FD45D6}"/>
    <cellStyle name="20% - Ênfase4 2 3 2 3 2 3" xfId="12924" xr:uid="{DF64D355-2E1C-4B7D-84C8-8F4827E03108}"/>
    <cellStyle name="20% - Ênfase4 2 3 2 3 2 3 2" xfId="34985" xr:uid="{D151F6AF-67C0-4E97-BDB4-F06B2A4B23A3}"/>
    <cellStyle name="20% - Ênfase4 2 3 2 3 2 3 3" xfId="24002" xr:uid="{801AA85C-006C-4B89-9347-C464ABE4A588}"/>
    <cellStyle name="20% - Ênfase4 2 3 2 3 2 4" xfId="15366" xr:uid="{8D8ACD45-845F-4D2C-BD0A-8804F96994FC}"/>
    <cellStyle name="20% - Ênfase4 2 3 2 3 2 4 2" xfId="37148" xr:uid="{4767C7C2-F7C7-4236-BEEB-B79FC9E481F8}"/>
    <cellStyle name="20% - Ênfase4 2 3 2 3 2 4 3" xfId="26165" xr:uid="{0DD5D6A7-5683-4E9F-BBC6-37E3E06E623A}"/>
    <cellStyle name="20% - Ênfase4 2 3 2 3 2 5" xfId="28115" xr:uid="{EE9B7FF3-0CFD-4540-B646-769B68234458}"/>
    <cellStyle name="20% - Ênfase4 2 3 2 3 2 5 2" xfId="39098" xr:uid="{2D14592A-825C-413F-B1E8-0263B6A723E1}"/>
    <cellStyle name="20% - Ênfase4 2 3 2 3 2 6" xfId="30063" xr:uid="{CDDCF59D-FF8C-4BF8-952E-0C938A696C10}"/>
    <cellStyle name="20% - Ênfase4 2 3 2 3 2 7" xfId="41046" xr:uid="{EC724392-21B3-4408-A1B1-82C2B5B39C40}"/>
    <cellStyle name="20% - Ênfase4 2 3 2 3 2 8" xfId="42993" xr:uid="{4483D157-F00F-492D-8416-9E240D49B3DF}"/>
    <cellStyle name="20% - Ênfase4 2 3 2 3 2 9" xfId="44953" xr:uid="{23DE96A0-BEDD-41A8-A29E-249FCC02CE4D}"/>
    <cellStyle name="20% - Ênfase4 2 3 2 3 3" xfId="7949" xr:uid="{B52B17F3-C9E1-4A0C-BFB6-230F1FBF1936}"/>
    <cellStyle name="20% - Ênfase4 2 3 2 3 3 2" xfId="11787" xr:uid="{F5C5130C-6529-4A6E-9499-41B7609273A9}"/>
    <cellStyle name="20% - Ênfase4 2 3 2 3 3 2 2" xfId="33850" xr:uid="{E59CD607-EDFB-4AE9-9370-27A4C8D97440}"/>
    <cellStyle name="20% - Ênfase4 2 3 2 3 3 2 3" xfId="22867" xr:uid="{0381A932-53B5-4E23-B891-41CECB294100}"/>
    <cellStyle name="20% - Ênfase4 2 3 2 3 3 3" xfId="30436" xr:uid="{9501664B-BB1C-44F9-A6C7-63556B998B4F}"/>
    <cellStyle name="20% - Ênfase4 2 3 2 3 3 4" xfId="19453" xr:uid="{0FA34264-952B-4864-8625-6B2CD941BE8B}"/>
    <cellStyle name="20% - Ênfase4 2 3 2 3 4" xfId="10791" xr:uid="{3045C59D-35D0-47BD-9EEE-5220E727D223}"/>
    <cellStyle name="20% - Ênfase4 2 3 2 3 4 2" xfId="32918" xr:uid="{0E8B5C3C-7A19-491E-A781-682AE0B638B5}"/>
    <cellStyle name="20% - Ênfase4 2 3 2 3 4 3" xfId="21935" xr:uid="{3E7A9C3A-E35C-4B4B-A004-E5C3EF450470}"/>
    <cellStyle name="20% - Ênfase4 2 3 2 3 5" xfId="13709" xr:uid="{88709D52-F8EA-42E1-B16D-B4B9E9F42804}"/>
    <cellStyle name="20% - Ênfase4 2 3 2 3 5 2" xfId="35573" xr:uid="{45092DAF-7FC5-4771-82C7-724F36781A56}"/>
    <cellStyle name="20% - Ênfase4 2 3 2 3 5 3" xfId="24590" xr:uid="{166D99A4-32B9-4661-8665-7192915ECB62}"/>
    <cellStyle name="20% - Ênfase4 2 3 2 3 6" xfId="26540" xr:uid="{C636F6C4-6055-4BAF-B296-956B4F1111B9}"/>
    <cellStyle name="20% - Ênfase4 2 3 2 3 6 2" xfId="37523" xr:uid="{B9B7D684-4F65-41BA-9E6D-15A8FDDAAB53}"/>
    <cellStyle name="20% - Ênfase4 2 3 2 3 7" xfId="28488" xr:uid="{5C24D869-80A3-4211-B545-53804BBF8D6E}"/>
    <cellStyle name="20% - Ênfase4 2 3 2 3 8" xfId="39471" xr:uid="{DA52615E-E171-42A5-ADE6-009BC798107C}"/>
    <cellStyle name="20% - Ênfase4 2 3 2 3 9" xfId="41418" xr:uid="{A2A55253-E1C0-4212-A088-7E7E52A3D717}"/>
    <cellStyle name="20% - Ênfase4 2 3 2 4" xfId="6972" xr:uid="{F165C4FB-14A5-494E-A7FC-368E999A92AF}"/>
    <cellStyle name="20% - Ênfase4 2 3 2 4 10" xfId="18516" xr:uid="{CAC72572-513A-4D25-8612-E82B652DF5AA}"/>
    <cellStyle name="20% - Ênfase4 2 3 2 4 2" xfId="8961" xr:uid="{E6749B97-5B06-4A61-8C07-67A71B20F758}"/>
    <cellStyle name="20% - Ênfase4 2 3 2 4 2 2" xfId="31448" xr:uid="{F4216B0B-BEEB-414C-A9E9-ADCF23DF839F}"/>
    <cellStyle name="20% - Ênfase4 2 3 2 4 2 3" xfId="20465" xr:uid="{1D469767-B5CD-4BBA-A672-037C3D4B0723}"/>
    <cellStyle name="20% - Ênfase4 2 3 2 4 3" xfId="12346" xr:uid="{BC15D9B2-50AA-4DF8-88F4-9949793DC3D4}"/>
    <cellStyle name="20% - Ênfase4 2 3 2 4 3 2" xfId="34407" xr:uid="{E6C0C64F-2561-4A65-A2B0-13880234BA55}"/>
    <cellStyle name="20% - Ênfase4 2 3 2 4 3 3" xfId="23424" xr:uid="{AF5B4329-E9E2-4A69-A026-CFFEB7924E2E}"/>
    <cellStyle name="20% - Ênfase4 2 3 2 4 4" xfId="14802" xr:uid="{F43FDF41-32D3-47F8-B10F-B24FCC4A0C60}"/>
    <cellStyle name="20% - Ênfase4 2 3 2 4 4 2" xfId="36584" xr:uid="{2548078C-C606-490B-BDB5-63BCDF46B8BD}"/>
    <cellStyle name="20% - Ênfase4 2 3 2 4 4 3" xfId="25601" xr:uid="{4887793B-F163-4ECF-989E-2B560565317A}"/>
    <cellStyle name="20% - Ênfase4 2 3 2 4 5" xfId="27551" xr:uid="{B1C7672B-29A3-4122-9737-5E2FF2E71F61}"/>
    <cellStyle name="20% - Ênfase4 2 3 2 4 5 2" xfId="38534" xr:uid="{D5FBF211-2F3F-42A7-8728-01D1BCAE62A5}"/>
    <cellStyle name="20% - Ênfase4 2 3 2 4 6" xfId="29499" xr:uid="{11F00E50-099C-4374-BC0C-D54893F22018}"/>
    <cellStyle name="20% - Ênfase4 2 3 2 4 7" xfId="40482" xr:uid="{2EA3A13D-BC86-4D24-B3CE-3F994667A168}"/>
    <cellStyle name="20% - Ênfase4 2 3 2 4 8" xfId="42429" xr:uid="{5C6C536B-2ABB-44A8-A87E-B024D0396173}"/>
    <cellStyle name="20% - Ênfase4 2 3 2 4 9" xfId="44389" xr:uid="{363A5B31-488D-4811-9EFB-A09098A93FBD}"/>
    <cellStyle name="20% - Ênfase4 2 3 2 5" xfId="7947" xr:uid="{46E2C398-4094-45D9-8558-194C4EE2CD43}"/>
    <cellStyle name="20% - Ênfase4 2 3 2 5 2" xfId="11209" xr:uid="{F7020AD8-5F78-4CEE-86A2-3CDB28855B67}"/>
    <cellStyle name="20% - Ênfase4 2 3 2 5 2 2" xfId="33272" xr:uid="{5C632CD6-2EC7-486A-8336-2B7098CAD610}"/>
    <cellStyle name="20% - Ênfase4 2 3 2 5 2 3" xfId="22289" xr:uid="{FDF3AE9E-E556-4DCA-9497-E4CBBE54AACC}"/>
    <cellStyle name="20% - Ênfase4 2 3 2 5 3" xfId="30434" xr:uid="{1C0628E3-EA15-431D-B58A-DC0FB32ED770}"/>
    <cellStyle name="20% - Ênfase4 2 3 2 5 4" xfId="19451" xr:uid="{04BEF4CA-B2C4-409A-BD1F-97E94B4830EA}"/>
    <cellStyle name="20% - Ênfase4 2 3 2 6" xfId="10227" xr:uid="{D9163FF4-537C-438F-BBF9-78AF32CF8D5D}"/>
    <cellStyle name="20% - Ênfase4 2 3 2 6 2" xfId="32354" xr:uid="{3CBAF84E-8478-4543-8A94-14BF1DEBC43C}"/>
    <cellStyle name="20% - Ênfase4 2 3 2 6 3" xfId="21371" xr:uid="{47F1958E-945F-4153-B930-3A90324054A6}"/>
    <cellStyle name="20% - Ênfase4 2 3 2 7" xfId="13707" xr:uid="{66C001DD-8B92-4BD6-AE2C-E68405140A67}"/>
    <cellStyle name="20% - Ênfase4 2 3 2 7 2" xfId="35571" xr:uid="{02023A67-5AA1-4BA3-81C9-B8D3760A7DA5}"/>
    <cellStyle name="20% - Ênfase4 2 3 2 7 3" xfId="24588" xr:uid="{E16EDE9F-8FD2-484D-8517-41AC2FD896C1}"/>
    <cellStyle name="20% - Ênfase4 2 3 2 8" xfId="26538" xr:uid="{A4B14527-277D-40F5-93CF-39123FAB03B3}"/>
    <cellStyle name="20% - Ênfase4 2 3 2 8 2" xfId="37521" xr:uid="{B87FF62E-4F8E-45AB-AB9D-338032ED94B7}"/>
    <cellStyle name="20% - Ênfase4 2 3 2 9" xfId="28486" xr:uid="{A1C596DA-85D9-45E6-8E5D-3DEE4EA7BE67}"/>
    <cellStyle name="20% - Ênfase4 2 3 3" xfId="5080" xr:uid="{44386968-D0F6-4F1C-9088-9F7EBC2F3891}"/>
    <cellStyle name="20% - Ênfase4 2 3 3 10" xfId="43379" xr:uid="{0C9CE54A-E33D-4E26-9714-386CB5593C11}"/>
    <cellStyle name="20% - Ênfase4 2 3 3 11" xfId="17505" xr:uid="{05951D8B-CBF5-45B8-90AD-8E44EE0AD764}"/>
    <cellStyle name="20% - Ênfase4 2 3 3 2" xfId="7087" xr:uid="{7E9D23AB-F538-4F94-A60A-0A3C15CE80ED}"/>
    <cellStyle name="20% - Ênfase4 2 3 3 2 10" xfId="18629" xr:uid="{C8F65D88-9385-423B-90D5-15100ECC096A}"/>
    <cellStyle name="20% - Ênfase4 2 3 3 2 2" xfId="9074" xr:uid="{F25D6073-A76A-4909-A6A4-A6A7F887327B}"/>
    <cellStyle name="20% - Ênfase4 2 3 3 2 2 2" xfId="31561" xr:uid="{027860AA-2462-4F25-BB58-3BC70FFA9971}"/>
    <cellStyle name="20% - Ênfase4 2 3 3 2 2 3" xfId="20578" xr:uid="{35468C72-CD37-498E-8A77-484776986180}"/>
    <cellStyle name="20% - Ênfase4 2 3 3 2 3" xfId="12469" xr:uid="{BFF26622-62BA-4976-A1EA-FFB4FF8ECA5D}"/>
    <cellStyle name="20% - Ênfase4 2 3 3 2 3 2" xfId="34530" xr:uid="{AFC3408F-343B-427A-A9CF-134F81D68094}"/>
    <cellStyle name="20% - Ênfase4 2 3 3 2 3 3" xfId="23547" xr:uid="{C53193EA-8870-455F-9E86-9CF6B6BECE38}"/>
    <cellStyle name="20% - Ênfase4 2 3 3 2 4" xfId="14915" xr:uid="{E2D1E867-5308-46B2-819D-2EB6534B2D6C}"/>
    <cellStyle name="20% - Ênfase4 2 3 3 2 4 2" xfId="36697" xr:uid="{2AC1B9A0-09B3-4388-924F-A6A3269CFDC5}"/>
    <cellStyle name="20% - Ênfase4 2 3 3 2 4 3" xfId="25714" xr:uid="{2AAFD8A9-7611-423C-B185-9C6F3162F214}"/>
    <cellStyle name="20% - Ênfase4 2 3 3 2 5" xfId="27664" xr:uid="{15A6C164-09CF-4E34-B381-B6A660208FE3}"/>
    <cellStyle name="20% - Ênfase4 2 3 3 2 5 2" xfId="38647" xr:uid="{357A0D6D-8810-4C03-A7E9-0B34BDE9F4C3}"/>
    <cellStyle name="20% - Ênfase4 2 3 3 2 6" xfId="29612" xr:uid="{4ACA87B3-2017-4D23-A4A7-9D592AC4D78B}"/>
    <cellStyle name="20% - Ênfase4 2 3 3 2 7" xfId="40595" xr:uid="{EBF8B03C-4A8C-453D-B1DA-5FB7143733F4}"/>
    <cellStyle name="20% - Ênfase4 2 3 3 2 8" xfId="42542" xr:uid="{38D0DA0C-B2FD-479C-AB1E-8E2B768B5E30}"/>
    <cellStyle name="20% - Ênfase4 2 3 3 2 9" xfId="44502" xr:uid="{C6B3D829-8755-4778-8AAD-BA18F7EFC353}"/>
    <cellStyle name="20% - Ênfase4 2 3 3 3" xfId="7950" xr:uid="{E85E51D7-F79E-424D-A66E-0DE4A29583EB}"/>
    <cellStyle name="20% - Ênfase4 2 3 3 3 2" xfId="11332" xr:uid="{9071EA9F-A107-445A-B5B0-902E65BAA1BB}"/>
    <cellStyle name="20% - Ênfase4 2 3 3 3 2 2" xfId="33395" xr:uid="{16ADD92F-BF05-4375-9EBF-47197735FB70}"/>
    <cellStyle name="20% - Ênfase4 2 3 3 3 2 3" xfId="22412" xr:uid="{BC2123EF-04FA-4222-82C3-BAB8A429CC23}"/>
    <cellStyle name="20% - Ênfase4 2 3 3 3 3" xfId="30437" xr:uid="{D3598C84-DDBC-4CA5-9E7D-150095D48FAF}"/>
    <cellStyle name="20% - Ênfase4 2 3 3 3 4" xfId="19454" xr:uid="{5A5AF63F-562F-4B96-8E24-3046E5727743}"/>
    <cellStyle name="20% - Ênfase4 2 3 3 4" xfId="10340" xr:uid="{847C3047-BA7C-4864-876F-14282B16BB2D}"/>
    <cellStyle name="20% - Ênfase4 2 3 3 4 2" xfId="32467" xr:uid="{F85AE58D-D02B-4C97-B0F6-641838BD75DA}"/>
    <cellStyle name="20% - Ênfase4 2 3 3 4 3" xfId="21484" xr:uid="{092C5DC0-6D47-4BF8-80C4-776A1C7E37DF}"/>
    <cellStyle name="20% - Ênfase4 2 3 3 5" xfId="13710" xr:uid="{7DB8279A-88F3-4CCE-AD77-1A7816284263}"/>
    <cellStyle name="20% - Ênfase4 2 3 3 5 2" xfId="35574" xr:uid="{4947AD36-A452-46C5-88C1-7B8C2E6B05B9}"/>
    <cellStyle name="20% - Ênfase4 2 3 3 5 3" xfId="24591" xr:uid="{DA1868C1-8CFD-4D08-988A-F3638B74CBED}"/>
    <cellStyle name="20% - Ênfase4 2 3 3 6" xfId="26541" xr:uid="{D63E90CB-0FED-40E5-A1BF-D4B42486A6B3}"/>
    <cellStyle name="20% - Ênfase4 2 3 3 6 2" xfId="37524" xr:uid="{75F86D09-0B76-4717-9D32-FAA616E084A3}"/>
    <cellStyle name="20% - Ênfase4 2 3 3 7" xfId="28489" xr:uid="{0BB8DD12-A845-45D5-AFE5-27D6E0F7F3E5}"/>
    <cellStyle name="20% - Ênfase4 2 3 3 8" xfId="39472" xr:uid="{7B0ED4E8-061B-48D2-8842-C1B0611022DA}"/>
    <cellStyle name="20% - Ênfase4 2 3 3 9" xfId="41419" xr:uid="{C3854018-AEAC-4FC7-A264-CFD58E2429F9}"/>
    <cellStyle name="20% - Ênfase4 2 3 4" xfId="5081" xr:uid="{9A519AF1-D79B-4F58-8593-2B71E683BF13}"/>
    <cellStyle name="20% - Ênfase4 2 3 4 10" xfId="43380" xr:uid="{5B032F29-9BC3-4B81-B446-895E5B0A5EBA}"/>
    <cellStyle name="20% - Ênfase4 2 3 4 11" xfId="17506" xr:uid="{E126F936-58C9-4256-B785-02087FABBDE4}"/>
    <cellStyle name="20% - Ênfase4 2 3 4 2" xfId="7369" xr:uid="{5EBC4FAB-FAD3-47AE-A968-94AF363BA13A}"/>
    <cellStyle name="20% - Ênfase4 2 3 4 2 10" xfId="18911" xr:uid="{0A22B4B1-2A1C-479E-9272-67C13C4DD8E4}"/>
    <cellStyle name="20% - Ênfase4 2 3 4 2 2" xfId="9356" xr:uid="{E5A1D9FC-1044-41CB-A40B-992524E1CE19}"/>
    <cellStyle name="20% - Ênfase4 2 3 4 2 2 2" xfId="31843" xr:uid="{E57F8B3D-C0F0-4129-8C39-32082A15E92F}"/>
    <cellStyle name="20% - Ênfase4 2 3 4 2 2 3" xfId="20860" xr:uid="{E3E915F0-3E01-4995-8175-6526FB24264F}"/>
    <cellStyle name="20% - Ênfase4 2 3 4 2 3" xfId="12755" xr:uid="{D29DE990-007A-4682-9189-2136A45F73BA}"/>
    <cellStyle name="20% - Ênfase4 2 3 4 2 3 2" xfId="34816" xr:uid="{E30D6D49-4CAB-443D-AB00-03751A025982}"/>
    <cellStyle name="20% - Ênfase4 2 3 4 2 3 3" xfId="23833" xr:uid="{33A9B63C-01B7-4DEB-9454-72BB747C02FA}"/>
    <cellStyle name="20% - Ênfase4 2 3 4 2 4" xfId="15197" xr:uid="{317F5E72-C01A-4588-8F6E-2EB039C9AAD5}"/>
    <cellStyle name="20% - Ênfase4 2 3 4 2 4 2" xfId="36979" xr:uid="{575C0413-FD9B-46EF-9976-990F930B5CEB}"/>
    <cellStyle name="20% - Ênfase4 2 3 4 2 4 3" xfId="25996" xr:uid="{DE147067-3675-4B54-B278-7BD208EA1FC3}"/>
    <cellStyle name="20% - Ênfase4 2 3 4 2 5" xfId="27946" xr:uid="{FC538F83-5319-44DE-A2A4-D92A5662F80E}"/>
    <cellStyle name="20% - Ênfase4 2 3 4 2 5 2" xfId="38929" xr:uid="{F3E26850-887A-402C-A19E-191DAD61111E}"/>
    <cellStyle name="20% - Ênfase4 2 3 4 2 6" xfId="29894" xr:uid="{63A30E23-5EF3-4F9B-85F8-DB6200F6A77B}"/>
    <cellStyle name="20% - Ênfase4 2 3 4 2 7" xfId="40877" xr:uid="{2582579B-4E21-40CF-93C9-06C7CC4FF98D}"/>
    <cellStyle name="20% - Ênfase4 2 3 4 2 8" xfId="42824" xr:uid="{6FC09A18-D8D0-46E3-942C-9DDEE2FC1133}"/>
    <cellStyle name="20% - Ênfase4 2 3 4 2 9" xfId="44784" xr:uid="{1DC0D2A7-83F4-4581-8F68-CC62DCCD992A}"/>
    <cellStyle name="20% - Ênfase4 2 3 4 3" xfId="7951" xr:uid="{053351E1-4C94-454D-9236-CC370498BA66}"/>
    <cellStyle name="20% - Ênfase4 2 3 4 3 2" xfId="11618" xr:uid="{EA16B8CD-30DD-4685-96E6-36D0AEA2DDD8}"/>
    <cellStyle name="20% - Ênfase4 2 3 4 3 2 2" xfId="33681" xr:uid="{B9796776-0013-4042-8575-CF98397859E4}"/>
    <cellStyle name="20% - Ênfase4 2 3 4 3 2 3" xfId="22698" xr:uid="{9AEE579E-AAFB-4E89-A7D8-C23141F54FDB}"/>
    <cellStyle name="20% - Ênfase4 2 3 4 3 3" xfId="30438" xr:uid="{F4382537-D23D-4536-900A-FAD2DDEFC86B}"/>
    <cellStyle name="20% - Ênfase4 2 3 4 3 4" xfId="19455" xr:uid="{4BF7AA5C-16A9-4630-BD06-9EEF78E73ACA}"/>
    <cellStyle name="20% - Ênfase4 2 3 4 4" xfId="10622" xr:uid="{F3F5CCE3-4F57-4C1A-B2B0-D25158AA1AE1}"/>
    <cellStyle name="20% - Ênfase4 2 3 4 4 2" xfId="32749" xr:uid="{60B670D4-1278-415A-86E3-847E2CC917C9}"/>
    <cellStyle name="20% - Ênfase4 2 3 4 4 3" xfId="21766" xr:uid="{4558A212-A1E3-4B6C-BD0B-9FD4CACC5812}"/>
    <cellStyle name="20% - Ênfase4 2 3 4 5" xfId="13711" xr:uid="{6E9B3678-3F1C-4416-A688-A02E9E4FC721}"/>
    <cellStyle name="20% - Ênfase4 2 3 4 5 2" xfId="35575" xr:uid="{F02BD3DF-1944-410C-AFF8-6E0E39024D28}"/>
    <cellStyle name="20% - Ênfase4 2 3 4 5 3" xfId="24592" xr:uid="{12BE1288-0BDA-4299-8824-35A976F5E4BA}"/>
    <cellStyle name="20% - Ênfase4 2 3 4 6" xfId="26542" xr:uid="{FD060AC8-C22F-471B-AB83-48B927D23BC9}"/>
    <cellStyle name="20% - Ênfase4 2 3 4 6 2" xfId="37525" xr:uid="{118C58BF-AAD9-4844-859C-4C7BC0983AED}"/>
    <cellStyle name="20% - Ênfase4 2 3 4 7" xfId="28490" xr:uid="{3B923E7B-9AB0-4C6C-B594-92EEF72E831D}"/>
    <cellStyle name="20% - Ênfase4 2 3 4 8" xfId="39473" xr:uid="{34F69C1E-6F84-4B28-BE8F-48DDF3D335EE}"/>
    <cellStyle name="20% - Ênfase4 2 3 4 9" xfId="41420" xr:uid="{D178F847-61AB-41F9-9EA8-945D48784475}"/>
    <cellStyle name="20% - Ênfase4 2 3 5" xfId="6802" xr:uid="{228B381C-F624-4FA4-A4BA-0DF3AD5CAAA1}"/>
    <cellStyle name="20% - Ênfase4 2 3 5 10" xfId="18347" xr:uid="{00CB4B83-58F8-4D9E-A444-2E3CF33C7C57}"/>
    <cellStyle name="20% - Ênfase4 2 3 5 2" xfId="8792" xr:uid="{0158FC58-5113-42F4-970F-60ADBF257C60}"/>
    <cellStyle name="20% - Ênfase4 2 3 5 2 2" xfId="13236" xr:uid="{76189833-0AC1-49E9-B3E0-F34934CA896A}"/>
    <cellStyle name="20% - Ênfase4 2 3 5 2 2 2" xfId="35245" xr:uid="{F75D6B84-E323-4EBC-A50C-D3D34F63B46B}"/>
    <cellStyle name="20% - Ênfase4 2 3 5 2 2 3" xfId="24262" xr:uid="{7CCD42D9-30B0-40F1-A79A-DFE66324CBD3}"/>
    <cellStyle name="20% - Ênfase4 2 3 5 2 3" xfId="31279" xr:uid="{5A85A449-F7E7-44F8-AC11-E9A009936E34}"/>
    <cellStyle name="20% - Ênfase4 2 3 5 2 4" xfId="20296" xr:uid="{16F07E7C-6EBD-456D-A5E9-080A5E94C61C}"/>
    <cellStyle name="20% - Ênfase4 2 3 5 3" xfId="12049" xr:uid="{50B1B805-80E8-4816-906D-86EEE8206AA3}"/>
    <cellStyle name="20% - Ênfase4 2 3 5 3 2" xfId="34110" xr:uid="{13A1F706-926A-4451-8A2B-15A9753E2F87}"/>
    <cellStyle name="20% - Ênfase4 2 3 5 3 3" xfId="23127" xr:uid="{6943BDD0-6E8D-4DBE-AEB0-1D303C8762E7}"/>
    <cellStyle name="20% - Ênfase4 2 3 5 4" xfId="14633" xr:uid="{E636B15C-A496-4742-939B-EEBE4549FB1A}"/>
    <cellStyle name="20% - Ênfase4 2 3 5 4 2" xfId="36415" xr:uid="{0D572213-9579-4EC0-B680-8EB720383A9D}"/>
    <cellStyle name="20% - Ênfase4 2 3 5 4 3" xfId="25432" xr:uid="{81756671-D465-47B7-AAC9-710FBE285BAA}"/>
    <cellStyle name="20% - Ênfase4 2 3 5 5" xfId="27382" xr:uid="{121A0F96-74D0-45C9-89F6-C4A6B8167010}"/>
    <cellStyle name="20% - Ênfase4 2 3 5 5 2" xfId="38365" xr:uid="{D8C3A6DD-5792-46AF-A1D4-EE653BA0D414}"/>
    <cellStyle name="20% - Ênfase4 2 3 5 6" xfId="29330" xr:uid="{FE6F52D7-F47E-4C48-9896-3846D197FF7C}"/>
    <cellStyle name="20% - Ênfase4 2 3 5 7" xfId="40313" xr:uid="{BB64633B-32DC-4E5F-B4C8-AC12B4D9370C}"/>
    <cellStyle name="20% - Ênfase4 2 3 5 8" xfId="42260" xr:uid="{F39039F8-EDA6-4F6C-A360-5E2EA849C3D0}"/>
    <cellStyle name="20% - Ênfase4 2 3 5 9" xfId="44220" xr:uid="{6E7860D9-1F45-4513-8DEA-00FE9A780033}"/>
    <cellStyle name="20% - Ênfase4 2 3 6" xfId="7946" xr:uid="{1151D883-3A51-45DE-AC0B-C7F5A008A172}"/>
    <cellStyle name="20% - Ênfase4 2 3 6 2" xfId="12173" xr:uid="{177D44D1-EFA8-45DE-BD94-AB492F03C102}"/>
    <cellStyle name="20% - Ênfase4 2 3 6 2 2" xfId="34234" xr:uid="{9623229A-7EDB-485C-8F3D-D57C5661C7EE}"/>
    <cellStyle name="20% - Ênfase4 2 3 6 2 3" xfId="23251" xr:uid="{4AC0042A-FEC1-4787-9A86-0D23FC21D320}"/>
    <cellStyle name="20% - Ênfase4 2 3 6 3" xfId="30433" xr:uid="{E720481B-F438-49EC-A3A5-9E6332D67F9C}"/>
    <cellStyle name="20% - Ênfase4 2 3 6 4" xfId="19450" xr:uid="{DB5F0D22-0675-4562-A990-12DADADF261B}"/>
    <cellStyle name="20% - Ênfase4 2 3 7" xfId="11035" xr:uid="{5423486E-CD12-49AD-99FE-9DAD388751D5}"/>
    <cellStyle name="20% - Ênfase4 2 3 7 2" xfId="33099" xr:uid="{C5D36FDD-2FB6-4FBD-AA79-64C56B6C5AD5}"/>
    <cellStyle name="20% - Ênfase4 2 3 7 3" xfId="22116" xr:uid="{EE6DE57B-A81E-4A45-832F-BE135D49B3E8}"/>
    <cellStyle name="20% - Ênfase4 2 3 8" xfId="9998" xr:uid="{921A005E-56CD-4548-B9CC-AE2A296FBE28}"/>
    <cellStyle name="20% - Ênfase4 2 3 8 2" xfId="32185" xr:uid="{8F0B9977-6246-46EE-93EA-2C8658F9E0EE}"/>
    <cellStyle name="20% - Ênfase4 2 3 8 3" xfId="21202" xr:uid="{791700D8-398A-46EB-9385-F40BE0BB103E}"/>
    <cellStyle name="20% - Ênfase4 2 3 9" xfId="13706" xr:uid="{FD54908D-7C90-4E9E-9DA3-F5D1493B780B}"/>
    <cellStyle name="20% - Ênfase4 2 3 9 2" xfId="35570" xr:uid="{80B045C6-A800-4D9F-8EB2-89803BE6BE94}"/>
    <cellStyle name="20% - Ênfase4 2 3 9 3" xfId="24587" xr:uid="{36A03797-B1E3-4A13-BF33-941360456BEB}"/>
    <cellStyle name="20% - Ênfase4 2 4" xfId="5082" xr:uid="{B2B3E88B-F200-4D97-B052-A1679FBF4780}"/>
    <cellStyle name="20% - Ênfase4 2 5" xfId="5083" xr:uid="{52FDCF40-3830-419A-A0D1-38C6A61B920A}"/>
    <cellStyle name="20% - Ênfase4 2 5 10" xfId="39474" xr:uid="{2EEA3CC1-ED04-4720-9B78-F9A25D4B535E}"/>
    <cellStyle name="20% - Ênfase4 2 5 11" xfId="41421" xr:uid="{A2B74082-2F12-4091-9B2A-A15F09FB2004}"/>
    <cellStyle name="20% - Ênfase4 2 5 12" xfId="43381" xr:uid="{DF8F14F0-9058-4B56-BE83-48E2ECE5379A}"/>
    <cellStyle name="20% - Ênfase4 2 5 13" xfId="17507" xr:uid="{5BF10A98-C018-4789-81D2-2B24DC8F6E90}"/>
    <cellStyle name="20% - Ênfase4 2 5 2" xfId="5084" xr:uid="{4BC6F356-FC77-4CC3-892F-079881873613}"/>
    <cellStyle name="20% - Ênfase4 2 5 2 10" xfId="43382" xr:uid="{B2236556-E809-4DA0-87DD-DB013ACFB8E7}"/>
    <cellStyle name="20% - Ênfase4 2 5 2 11" xfId="17508" xr:uid="{9735EE0E-6859-4BEE-82B5-6B2F05972203}"/>
    <cellStyle name="20% - Ênfase4 2 5 2 2" xfId="7143" xr:uid="{24CCE9BD-F4E1-45A1-8A06-E2E55AC18010}"/>
    <cellStyle name="20% - Ênfase4 2 5 2 2 10" xfId="18685" xr:uid="{92D165BE-6809-4317-9A1A-6DCFD365614F}"/>
    <cellStyle name="20% - Ênfase4 2 5 2 2 2" xfId="9130" xr:uid="{C6135379-403C-4069-B153-3688F85425E5}"/>
    <cellStyle name="20% - Ênfase4 2 5 2 2 2 2" xfId="31617" xr:uid="{1FA8EB28-3BBD-440B-8803-2EEFB42D622D}"/>
    <cellStyle name="20% - Ênfase4 2 5 2 2 2 3" xfId="20634" xr:uid="{236FB0DB-C765-406D-92D5-34AD3A17E2FE}"/>
    <cellStyle name="20% - Ênfase4 2 5 2 2 3" xfId="12525" xr:uid="{3F4FB7E3-EE33-4FC8-89C5-60EB9E097C03}"/>
    <cellStyle name="20% - Ênfase4 2 5 2 2 3 2" xfId="34586" xr:uid="{2798C675-A30F-4D49-8E9F-2C297402121D}"/>
    <cellStyle name="20% - Ênfase4 2 5 2 2 3 3" xfId="23603" xr:uid="{41130CF4-5504-4BB4-96B7-5BE2B5515F92}"/>
    <cellStyle name="20% - Ênfase4 2 5 2 2 4" xfId="14971" xr:uid="{E0F7B73C-2FA5-4834-B689-92B2BC29A97D}"/>
    <cellStyle name="20% - Ênfase4 2 5 2 2 4 2" xfId="36753" xr:uid="{2F6FB3BE-2049-4236-AEBE-363A66202AA6}"/>
    <cellStyle name="20% - Ênfase4 2 5 2 2 4 3" xfId="25770" xr:uid="{0727E854-5C7B-4CB4-B6E1-D51B2BE1D53B}"/>
    <cellStyle name="20% - Ênfase4 2 5 2 2 5" xfId="27720" xr:uid="{1266735B-C933-4190-9F22-182569904B30}"/>
    <cellStyle name="20% - Ênfase4 2 5 2 2 5 2" xfId="38703" xr:uid="{59E218B6-69D5-4638-AE4E-1E239D3ABC32}"/>
    <cellStyle name="20% - Ênfase4 2 5 2 2 6" xfId="29668" xr:uid="{F6AE0F91-7932-45BC-880D-D19293B6AF2A}"/>
    <cellStyle name="20% - Ênfase4 2 5 2 2 7" xfId="40651" xr:uid="{EBF514D7-5581-429A-8372-FAA781E86B39}"/>
    <cellStyle name="20% - Ênfase4 2 5 2 2 8" xfId="42598" xr:uid="{96E4E973-89FF-441A-8FFE-F480A0B69308}"/>
    <cellStyle name="20% - Ênfase4 2 5 2 2 9" xfId="44558" xr:uid="{B07B5802-EF8E-4495-95A1-301C76B9A96F}"/>
    <cellStyle name="20% - Ênfase4 2 5 2 3" xfId="7953" xr:uid="{0D5B5218-7503-4067-AEAD-4CBB4BD725BF}"/>
    <cellStyle name="20% - Ênfase4 2 5 2 3 2" xfId="11388" xr:uid="{D29ACC0D-2950-43E4-9431-32257B049156}"/>
    <cellStyle name="20% - Ênfase4 2 5 2 3 2 2" xfId="33451" xr:uid="{BA540C35-6B56-4335-B2C9-834D197DC59E}"/>
    <cellStyle name="20% - Ênfase4 2 5 2 3 2 3" xfId="22468" xr:uid="{AEE175A1-FA66-4A00-8B7B-03A21D795EB3}"/>
    <cellStyle name="20% - Ênfase4 2 5 2 3 3" xfId="30440" xr:uid="{FB39DD39-B6A8-44FC-9F64-874682207A08}"/>
    <cellStyle name="20% - Ênfase4 2 5 2 3 4" xfId="19457" xr:uid="{E2453F0D-ECF4-4A47-AB3A-38F09430AED5}"/>
    <cellStyle name="20% - Ênfase4 2 5 2 4" xfId="10396" xr:uid="{8CEDD8F5-10B8-47A7-AD1E-7CDB120737C7}"/>
    <cellStyle name="20% - Ênfase4 2 5 2 4 2" xfId="32523" xr:uid="{64FF1263-0FE9-4E4B-B922-3C59318008D3}"/>
    <cellStyle name="20% - Ênfase4 2 5 2 4 3" xfId="21540" xr:uid="{F3797181-BE55-4C87-B349-62A1A5C31018}"/>
    <cellStyle name="20% - Ênfase4 2 5 2 5" xfId="13713" xr:uid="{1ECC0DC8-E19A-4C40-B8CD-809CA406EDDA}"/>
    <cellStyle name="20% - Ênfase4 2 5 2 5 2" xfId="35577" xr:uid="{037BDD91-BC93-4EBF-B513-F77DFE939446}"/>
    <cellStyle name="20% - Ênfase4 2 5 2 5 3" xfId="24594" xr:uid="{1EFA7169-D70B-4BD3-89B3-36CB20EB7730}"/>
    <cellStyle name="20% - Ênfase4 2 5 2 6" xfId="26544" xr:uid="{4D495D07-96CA-4C6A-A3FA-59F01F5B97F3}"/>
    <cellStyle name="20% - Ênfase4 2 5 2 6 2" xfId="37527" xr:uid="{1A5172BC-4225-455E-90E3-8650E089E26B}"/>
    <cellStyle name="20% - Ênfase4 2 5 2 7" xfId="28492" xr:uid="{7609FDCF-9FFC-4B15-A68C-5E625E4A631B}"/>
    <cellStyle name="20% - Ênfase4 2 5 2 8" xfId="39475" xr:uid="{B06A177B-B473-4840-955A-C824ACD2A802}"/>
    <cellStyle name="20% - Ênfase4 2 5 2 9" xfId="41422" xr:uid="{BD09C6C8-4398-44F4-A2F7-366ADCE529FA}"/>
    <cellStyle name="20% - Ênfase4 2 5 3" xfId="5085" xr:uid="{292B8D2E-F0DF-4D51-A069-C5ED0B0FB231}"/>
    <cellStyle name="20% - Ênfase4 2 5 3 10" xfId="43383" xr:uid="{A66CAD52-C065-4E5B-979A-A3ECCB12DB11}"/>
    <cellStyle name="20% - Ênfase4 2 5 3 11" xfId="17509" xr:uid="{4CA06B72-959F-4EFA-AF7C-27E6CB3C3107}"/>
    <cellStyle name="20% - Ênfase4 2 5 3 2" xfId="7425" xr:uid="{53668232-960A-40E5-8B52-AF067844AABD}"/>
    <cellStyle name="20% - Ênfase4 2 5 3 2 10" xfId="18967" xr:uid="{0C7C73FE-5ADC-4C8C-B05D-B7491EECBBFA}"/>
    <cellStyle name="20% - Ênfase4 2 5 3 2 2" xfId="9412" xr:uid="{ABAF4362-6E67-47DF-AF6F-0C99C886A126}"/>
    <cellStyle name="20% - Ênfase4 2 5 3 2 2 2" xfId="31899" xr:uid="{58F36C57-9CF7-459A-BE4B-EDA8DEFF161D}"/>
    <cellStyle name="20% - Ênfase4 2 5 3 2 2 3" xfId="20916" xr:uid="{A795E051-26A1-448B-A972-A067F7F1DF25}"/>
    <cellStyle name="20% - Ênfase4 2 5 3 2 3" xfId="12811" xr:uid="{5C1548AC-39AD-4854-AB58-3049B1D16E2D}"/>
    <cellStyle name="20% - Ênfase4 2 5 3 2 3 2" xfId="34872" xr:uid="{DB478170-3F3C-4AAD-B904-EDAFA74FE0BA}"/>
    <cellStyle name="20% - Ênfase4 2 5 3 2 3 3" xfId="23889" xr:uid="{488BCB2C-81AD-41D0-A902-DE0BC52263E7}"/>
    <cellStyle name="20% - Ênfase4 2 5 3 2 4" xfId="15253" xr:uid="{E5368C90-AD92-4090-9762-A2C4A5E5AEDD}"/>
    <cellStyle name="20% - Ênfase4 2 5 3 2 4 2" xfId="37035" xr:uid="{EAE27116-B4E7-4F60-95B1-514310D8EC8F}"/>
    <cellStyle name="20% - Ênfase4 2 5 3 2 4 3" xfId="26052" xr:uid="{ED9E8F35-9F16-41EF-8A39-92898EECE7CE}"/>
    <cellStyle name="20% - Ênfase4 2 5 3 2 5" xfId="28002" xr:uid="{1399543E-5FC8-423F-8825-3C97D805E910}"/>
    <cellStyle name="20% - Ênfase4 2 5 3 2 5 2" xfId="38985" xr:uid="{53795601-7491-41FF-883D-854003142825}"/>
    <cellStyle name="20% - Ênfase4 2 5 3 2 6" xfId="29950" xr:uid="{2588E6E8-EE9F-4F35-A77D-5E012D8ECB75}"/>
    <cellStyle name="20% - Ênfase4 2 5 3 2 7" xfId="40933" xr:uid="{9DFBFE0B-3DCD-4E04-8F44-809B480E765B}"/>
    <cellStyle name="20% - Ênfase4 2 5 3 2 8" xfId="42880" xr:uid="{DF12F3F0-44F4-4743-82C1-08C3F9C7846C}"/>
    <cellStyle name="20% - Ênfase4 2 5 3 2 9" xfId="44840" xr:uid="{B519C24B-C52E-4DDF-B03D-17B0BC6C9B33}"/>
    <cellStyle name="20% - Ênfase4 2 5 3 3" xfId="7954" xr:uid="{9324C6C4-3C44-4EB3-9E5E-B87FA98DFBAD}"/>
    <cellStyle name="20% - Ênfase4 2 5 3 3 2" xfId="11674" xr:uid="{711A03B1-1671-4A01-AFE1-ABB403DAF406}"/>
    <cellStyle name="20% - Ênfase4 2 5 3 3 2 2" xfId="33737" xr:uid="{E169320A-376E-4C25-8163-5EB58F1C944D}"/>
    <cellStyle name="20% - Ênfase4 2 5 3 3 2 3" xfId="22754" xr:uid="{803F96C0-9A60-4BC1-BC54-D18A4D8BD9DC}"/>
    <cellStyle name="20% - Ênfase4 2 5 3 3 3" xfId="30441" xr:uid="{CE00FE49-83FE-48E8-B020-FCBB29B9EAF8}"/>
    <cellStyle name="20% - Ênfase4 2 5 3 3 4" xfId="19458" xr:uid="{44758DD9-C46B-4964-8715-9C7FC7219838}"/>
    <cellStyle name="20% - Ênfase4 2 5 3 4" xfId="10678" xr:uid="{54C44143-CC72-4F71-8BA3-9CF7889BA6BD}"/>
    <cellStyle name="20% - Ênfase4 2 5 3 4 2" xfId="32805" xr:uid="{3864EDD4-86C1-4C99-B595-8BE4657E5E38}"/>
    <cellStyle name="20% - Ênfase4 2 5 3 4 3" xfId="21822" xr:uid="{81F88FFF-77C0-4B05-AFFF-240B8026B632}"/>
    <cellStyle name="20% - Ênfase4 2 5 3 5" xfId="13714" xr:uid="{95500ED0-1A97-4339-9512-1C287DDDB54A}"/>
    <cellStyle name="20% - Ênfase4 2 5 3 5 2" xfId="35578" xr:uid="{275FDD15-FF62-4D79-B447-669F78D0A5FA}"/>
    <cellStyle name="20% - Ênfase4 2 5 3 5 3" xfId="24595" xr:uid="{E9349176-F791-4349-BEE1-2F9EB005D003}"/>
    <cellStyle name="20% - Ênfase4 2 5 3 6" xfId="26545" xr:uid="{F3F024B4-EDA7-42B3-B72A-49C075A05610}"/>
    <cellStyle name="20% - Ênfase4 2 5 3 6 2" xfId="37528" xr:uid="{518AD61E-D1A6-4E35-97DC-46B55A86DED0}"/>
    <cellStyle name="20% - Ênfase4 2 5 3 7" xfId="28493" xr:uid="{88F79E14-96D9-4165-B2C0-5C6EAE5405C9}"/>
    <cellStyle name="20% - Ênfase4 2 5 3 8" xfId="39476" xr:uid="{5C8F813D-A695-43E5-9922-1648DA2372B1}"/>
    <cellStyle name="20% - Ênfase4 2 5 3 9" xfId="41423" xr:uid="{11201C38-638D-4655-B646-6036E4ACC638}"/>
    <cellStyle name="20% - Ênfase4 2 5 4" xfId="6858" xr:uid="{43CEDDD0-6425-49AC-8E11-877657D024E6}"/>
    <cellStyle name="20% - Ênfase4 2 5 4 10" xfId="18403" xr:uid="{30F3988C-6422-406A-AD2C-1AD3B8468093}"/>
    <cellStyle name="20% - Ênfase4 2 5 4 2" xfId="8848" xr:uid="{CF2C9A27-E5BC-4C3E-B2EF-6567D54103DA}"/>
    <cellStyle name="20% - Ênfase4 2 5 4 2 2" xfId="31335" xr:uid="{1F83FA44-C5D8-49B6-A384-7A82A95DF0E3}"/>
    <cellStyle name="20% - Ênfase4 2 5 4 2 3" xfId="20352" xr:uid="{1990D2AD-8D3A-4AEA-8F81-EDCA7D9D244F}"/>
    <cellStyle name="20% - Ênfase4 2 5 4 3" xfId="12229" xr:uid="{BB535133-D631-4590-8532-0ECEA84BC30D}"/>
    <cellStyle name="20% - Ênfase4 2 5 4 3 2" xfId="34290" xr:uid="{359734DA-75C0-499C-8FE5-1967F4BB7C41}"/>
    <cellStyle name="20% - Ênfase4 2 5 4 3 3" xfId="23307" xr:uid="{008E218A-5027-4A88-960A-BB01CD7D03BF}"/>
    <cellStyle name="20% - Ênfase4 2 5 4 4" xfId="14689" xr:uid="{7A109BFB-67C5-4608-B03E-82F6C7D46456}"/>
    <cellStyle name="20% - Ênfase4 2 5 4 4 2" xfId="36471" xr:uid="{6693B71D-C2AB-4F01-B521-5645C0284E83}"/>
    <cellStyle name="20% - Ênfase4 2 5 4 4 3" xfId="25488" xr:uid="{B33AF49C-6119-4BB3-A08E-4AC72397F1EE}"/>
    <cellStyle name="20% - Ênfase4 2 5 4 5" xfId="27438" xr:uid="{75C26E24-444D-4EBA-AF54-CF5D7C13A0E7}"/>
    <cellStyle name="20% - Ênfase4 2 5 4 5 2" xfId="38421" xr:uid="{7B1042DD-CF74-47C2-A1EA-D6CCD912571A}"/>
    <cellStyle name="20% - Ênfase4 2 5 4 6" xfId="29386" xr:uid="{7070E12A-650C-43DB-A54E-D68F382AF8B8}"/>
    <cellStyle name="20% - Ênfase4 2 5 4 7" xfId="40369" xr:uid="{870D2804-1657-4A8A-A0E1-F26B1C023D79}"/>
    <cellStyle name="20% - Ênfase4 2 5 4 8" xfId="42316" xr:uid="{1E874A44-CC1C-4855-9D7C-5B07D9721C4A}"/>
    <cellStyle name="20% - Ênfase4 2 5 4 9" xfId="44276" xr:uid="{2AB6FCC7-E1F4-4092-B43C-3A53A8C12F89}"/>
    <cellStyle name="20% - Ênfase4 2 5 5" xfId="7952" xr:uid="{8C51F775-50C2-4711-B64B-2FD28AAE7292}"/>
    <cellStyle name="20% - Ênfase4 2 5 5 2" xfId="11091" xr:uid="{5B1D98B0-A3DE-4AFB-81F2-B5EB45B9689E}"/>
    <cellStyle name="20% - Ênfase4 2 5 5 2 2" xfId="33155" xr:uid="{CAD72AD4-E628-4266-8651-509D18FD571B}"/>
    <cellStyle name="20% - Ênfase4 2 5 5 2 3" xfId="22172" xr:uid="{0D64CA80-EE16-4E3A-AEC7-2DA2E78E8D42}"/>
    <cellStyle name="20% - Ênfase4 2 5 5 3" xfId="30439" xr:uid="{5591F63D-1CD7-4A23-8BD9-F0B3BC58E75C}"/>
    <cellStyle name="20% - Ênfase4 2 5 5 4" xfId="19456" xr:uid="{7A9E26A1-5C16-4A5A-AB7F-5B02298B9ED8}"/>
    <cellStyle name="20% - Ênfase4 2 5 6" xfId="10054" xr:uid="{D187E5E7-3816-4C2C-BB75-95470F661E5C}"/>
    <cellStyle name="20% - Ênfase4 2 5 6 2" xfId="32241" xr:uid="{68CF5B43-31F1-472A-BE80-62764438E721}"/>
    <cellStyle name="20% - Ênfase4 2 5 6 3" xfId="21258" xr:uid="{D2420ECB-0554-4EB5-B5FD-81050989DF63}"/>
    <cellStyle name="20% - Ênfase4 2 5 7" xfId="13712" xr:uid="{187365AB-5902-41DB-ACBD-755B0C16EC7C}"/>
    <cellStyle name="20% - Ênfase4 2 5 7 2" xfId="35576" xr:uid="{722F4713-063B-4853-ABDC-89A8AA0FADEC}"/>
    <cellStyle name="20% - Ênfase4 2 5 7 3" xfId="24593" xr:uid="{0C29C509-7BA3-47C1-85E7-3C04F09C4A3E}"/>
    <cellStyle name="20% - Ênfase4 2 5 8" xfId="26543" xr:uid="{2873DDCA-08AC-4E79-A97D-309AE095E3E1}"/>
    <cellStyle name="20% - Ênfase4 2 5 8 2" xfId="37526" xr:uid="{A65713B0-69C6-4465-837D-CC75FDD6EDD8}"/>
    <cellStyle name="20% - Ênfase4 2 5 9" xfId="28491" xr:uid="{A71B0F18-EED3-46FE-8194-125D7012464B}"/>
    <cellStyle name="20% - Ênfase4 2 6" xfId="11925" xr:uid="{65503965-0B1F-4CAE-A465-DDBCCE529ED1}"/>
    <cellStyle name="20% - Ênfase4 2 6 2" xfId="13111" xr:uid="{8A99D2F7-2122-41E9-8128-BC6AE66F0FFE}"/>
    <cellStyle name="20% - Ênfase4 2 6 2 2" xfId="35121" xr:uid="{B5C69B99-178A-41B7-B8DE-B38D4627587F}"/>
    <cellStyle name="20% - Ênfase4 2 6 2 3" xfId="24138" xr:uid="{083134BB-2046-461D-9A60-2E96B557EAEF}"/>
    <cellStyle name="20% - Ênfase4 2 6 3" xfId="33986" xr:uid="{804766AB-7816-4580-8E20-D02BB49166A6}"/>
    <cellStyle name="20% - Ênfase4 2 6 4" xfId="23003" xr:uid="{239150C5-52AD-44AA-BFC0-645CAB65C153}"/>
    <cellStyle name="20% - Ênfase4 3" xfId="5086" xr:uid="{FA952CB0-E6F6-40B3-BF91-BD4DEC8DBC85}"/>
    <cellStyle name="20% - Ênfase4 3 10" xfId="10993" xr:uid="{0B43C987-E6DF-45AE-B3D7-230A8D67A634}"/>
    <cellStyle name="20% - Ênfase4 3 10 2" xfId="33057" xr:uid="{82448EFC-14DC-4385-8B4D-9A3D375B7E36}"/>
    <cellStyle name="20% - Ênfase4 3 10 3" xfId="22074" xr:uid="{DB85B312-A391-4300-894C-BC0219024A2E}"/>
    <cellStyle name="20% - Ênfase4 3 11" xfId="9956" xr:uid="{D442B72E-7DB3-4741-81CD-2E7F68D0A02D}"/>
    <cellStyle name="20% - Ênfase4 3 11 2" xfId="32143" xr:uid="{5AB63442-DCD2-479C-8917-E2CA12B2E0EE}"/>
    <cellStyle name="20% - Ênfase4 3 11 3" xfId="21160" xr:uid="{6E1B8753-FC75-4832-A59F-2EB4D2A8B01F}"/>
    <cellStyle name="20% - Ênfase4 3 12" xfId="13715" xr:uid="{348EFE7E-B282-4A16-9127-8645B5993F8B}"/>
    <cellStyle name="20% - Ênfase4 3 12 2" xfId="35579" xr:uid="{3FACA42E-12F0-4139-8F9C-ED23E2F9D318}"/>
    <cellStyle name="20% - Ênfase4 3 12 3" xfId="24596" xr:uid="{AEBAE8CC-7FFB-4D0D-825C-50D4DC94A1E7}"/>
    <cellStyle name="20% - Ênfase4 3 13" xfId="26546" xr:uid="{F1F20324-1FA8-4D2B-97F3-DE1CEC19E173}"/>
    <cellStyle name="20% - Ênfase4 3 13 2" xfId="37529" xr:uid="{5BB64679-B590-4997-8983-F08F80FD5983}"/>
    <cellStyle name="20% - Ênfase4 3 14" xfId="28494" xr:uid="{338FF769-67BE-49FC-A4BF-3149EED7EF29}"/>
    <cellStyle name="20% - Ênfase4 3 15" xfId="39477" xr:uid="{D6349A96-7D68-434B-87E0-A76CC604B6CB}"/>
    <cellStyle name="20% - Ênfase4 3 16" xfId="41424" xr:uid="{D5A5DD3F-CC67-4D18-B609-BCAB31DEB265}"/>
    <cellStyle name="20% - Ênfase4 3 17" xfId="43384" xr:uid="{BF20A106-470A-41D2-9522-C721BA15E263}"/>
    <cellStyle name="20% - Ênfase4 3 18" xfId="17510" xr:uid="{7799E598-24B4-4D64-9F02-B297025DBF4F}"/>
    <cellStyle name="20% - Ênfase4 3 2" xfId="5087" xr:uid="{02A53C1B-2A01-4295-9A0B-99AFEF53DD6D}"/>
    <cellStyle name="20% - Ênfase4 3 2 10" xfId="26547" xr:uid="{48591019-0CCF-4E15-901A-B8108A4B9C65}"/>
    <cellStyle name="20% - Ênfase4 3 2 10 2" xfId="37530" xr:uid="{40887E95-8E9B-4EDE-90D4-F59C3616EBE5}"/>
    <cellStyle name="20% - Ênfase4 3 2 11" xfId="28495" xr:uid="{5A010D74-5870-4D48-8217-B01487A6EDE6}"/>
    <cellStyle name="20% - Ênfase4 3 2 12" xfId="39478" xr:uid="{97B14336-C0C3-40AD-8FC1-829198EADA67}"/>
    <cellStyle name="20% - Ênfase4 3 2 13" xfId="41425" xr:uid="{4BF1144D-26E4-4E2F-A85A-983B1DD41EE4}"/>
    <cellStyle name="20% - Ênfase4 3 2 14" xfId="43385" xr:uid="{24D33BA8-3C48-45ED-A5D0-7D38584DC1DE}"/>
    <cellStyle name="20% - Ênfase4 3 2 15" xfId="17511" xr:uid="{DEEE4DDC-CAE3-4F25-9103-4543617387B4}"/>
    <cellStyle name="20% - Ênfase4 3 2 2" xfId="5088" xr:uid="{9481D750-AC21-446A-AB59-9AA5980A8FF7}"/>
    <cellStyle name="20% - Ênfase4 3 2 2 10" xfId="39479" xr:uid="{1C7CE3A5-C4A3-4DE3-A78C-89BBD763F983}"/>
    <cellStyle name="20% - Ênfase4 3 2 2 11" xfId="41426" xr:uid="{653DBEDA-F8F6-4D4E-BF95-6D10DA35DC0B}"/>
    <cellStyle name="20% - Ênfase4 3 2 2 12" xfId="43386" xr:uid="{681DDE30-77CF-404C-800F-DDD02A9F8626}"/>
    <cellStyle name="20% - Ênfase4 3 2 2 13" xfId="17512" xr:uid="{50F42ED3-3F59-425F-93F7-1F45BB4C8151}"/>
    <cellStyle name="20% - Ênfase4 3 2 2 2" xfId="5089" xr:uid="{58F66CF3-E31F-4F66-B223-600B49EB5CB2}"/>
    <cellStyle name="20% - Ênfase4 3 2 2 2 10" xfId="43387" xr:uid="{13042466-6D68-448F-B082-C37945F5EF81}"/>
    <cellStyle name="20% - Ênfase4 3 2 2 2 11" xfId="17513" xr:uid="{047676A1-15A8-4527-AD87-2FD8499ABD28}"/>
    <cellStyle name="20% - Ênfase4 3 2 2 2 2" xfId="7270" xr:uid="{AD1E89D2-C01E-4AAE-B4C4-59BD8EB27F32}"/>
    <cellStyle name="20% - Ênfase4 3 2 2 2 2 10" xfId="18812" xr:uid="{B84E399B-2F92-4F77-8A94-B4999DB54F0B}"/>
    <cellStyle name="20% - Ênfase4 3 2 2 2 2 2" xfId="9257" xr:uid="{5A623C42-53A3-44BB-ADC3-AB3C8EF8B354}"/>
    <cellStyle name="20% - Ênfase4 3 2 2 2 2 2 2" xfId="31744" xr:uid="{8B6331C8-A89E-45E0-A5F9-0BF393917998}"/>
    <cellStyle name="20% - Ênfase4 3 2 2 2 2 2 3" xfId="20761" xr:uid="{25EB31C4-EECF-4790-BEB8-75FFA37F47B6}"/>
    <cellStyle name="20% - Ênfase4 3 2 2 2 2 3" xfId="12656" xr:uid="{1381EBD7-B1A8-4403-85B7-C8D8E9AC8C3B}"/>
    <cellStyle name="20% - Ênfase4 3 2 2 2 2 3 2" xfId="34717" xr:uid="{EB5C7FD3-6C06-4EEB-95F2-32C538FDAB67}"/>
    <cellStyle name="20% - Ênfase4 3 2 2 2 2 3 3" xfId="23734" xr:uid="{47DDC13E-936A-496D-8F4E-9B325881C15D}"/>
    <cellStyle name="20% - Ênfase4 3 2 2 2 2 4" xfId="15098" xr:uid="{FC1D8C03-EEAE-44A0-8947-0C9E4539E3D5}"/>
    <cellStyle name="20% - Ênfase4 3 2 2 2 2 4 2" xfId="36880" xr:uid="{9602EB69-A31F-45F1-B7BC-D29647B69DC6}"/>
    <cellStyle name="20% - Ênfase4 3 2 2 2 2 4 3" xfId="25897" xr:uid="{C1DD04BA-2566-4336-9AF1-70E70923F28C}"/>
    <cellStyle name="20% - Ênfase4 3 2 2 2 2 5" xfId="27847" xr:uid="{A2F0B008-8E93-4271-9092-4B11706CA652}"/>
    <cellStyle name="20% - Ênfase4 3 2 2 2 2 5 2" xfId="38830" xr:uid="{96694A3C-B9A5-43C2-A090-B25DB05F7D38}"/>
    <cellStyle name="20% - Ênfase4 3 2 2 2 2 6" xfId="29795" xr:uid="{BE091546-0895-423B-970A-5B0679813A04}"/>
    <cellStyle name="20% - Ênfase4 3 2 2 2 2 7" xfId="40778" xr:uid="{4FDABF74-C8B1-456E-9DB3-40D004DB8D4A}"/>
    <cellStyle name="20% - Ênfase4 3 2 2 2 2 8" xfId="42725" xr:uid="{FBE46B43-7BE4-40F5-8985-798900B7A41E}"/>
    <cellStyle name="20% - Ênfase4 3 2 2 2 2 9" xfId="44685" xr:uid="{862DF39C-CCBE-49A5-BB95-28E83BFB1397}"/>
    <cellStyle name="20% - Ênfase4 3 2 2 2 3" xfId="7958" xr:uid="{A1B1F1F9-C2EF-427D-859C-104676B6FDCD}"/>
    <cellStyle name="20% - Ênfase4 3 2 2 2 3 2" xfId="11519" xr:uid="{09F0C8E6-7BD2-4309-B433-341E14574639}"/>
    <cellStyle name="20% - Ênfase4 3 2 2 2 3 2 2" xfId="33582" xr:uid="{33603CEE-8F27-43B9-A605-9CBA5219501D}"/>
    <cellStyle name="20% - Ênfase4 3 2 2 2 3 2 3" xfId="22599" xr:uid="{A7F4C8A9-87BC-4D53-BBE7-9286E94C6C06}"/>
    <cellStyle name="20% - Ênfase4 3 2 2 2 3 3" xfId="30445" xr:uid="{6E6BA122-85DD-4799-A8AF-E5C3D93A589D}"/>
    <cellStyle name="20% - Ênfase4 3 2 2 2 3 4" xfId="19462" xr:uid="{AEC2556F-3606-498C-B50B-D6D8FE77D966}"/>
    <cellStyle name="20% - Ênfase4 3 2 2 2 4" xfId="10523" xr:uid="{D7D7EC82-A1AA-4CDE-ABD8-C309FB8C8D78}"/>
    <cellStyle name="20% - Ênfase4 3 2 2 2 4 2" xfId="32650" xr:uid="{50C80196-EA28-4D81-8CD1-212FF0ECB4DD}"/>
    <cellStyle name="20% - Ênfase4 3 2 2 2 4 3" xfId="21667" xr:uid="{A3494F20-9CBA-42E2-AA49-BDF44C0E46C5}"/>
    <cellStyle name="20% - Ênfase4 3 2 2 2 5" xfId="13718" xr:uid="{D2F39DC8-2C0D-4343-BECB-AC329D8AB3FF}"/>
    <cellStyle name="20% - Ênfase4 3 2 2 2 5 2" xfId="35582" xr:uid="{64FD3FE9-EE80-4394-B788-3BB3B570FDA0}"/>
    <cellStyle name="20% - Ênfase4 3 2 2 2 5 3" xfId="24599" xr:uid="{B024533A-9F2D-4C6C-9D36-084BCFC122B0}"/>
    <cellStyle name="20% - Ênfase4 3 2 2 2 6" xfId="26549" xr:uid="{C67C5753-1092-4BDA-B82E-2E8B112D0AE8}"/>
    <cellStyle name="20% - Ênfase4 3 2 2 2 6 2" xfId="37532" xr:uid="{D00E784D-53E9-4E76-98C6-F0A34CBC50F9}"/>
    <cellStyle name="20% - Ênfase4 3 2 2 2 7" xfId="28497" xr:uid="{2FD9E789-01DC-457A-A897-3E90151D99A6}"/>
    <cellStyle name="20% - Ênfase4 3 2 2 2 8" xfId="39480" xr:uid="{6B59C6C2-5097-40C1-8953-C424E96B92AC}"/>
    <cellStyle name="20% - Ênfase4 3 2 2 2 9" xfId="41427" xr:uid="{B13BF251-80DF-463B-8D4E-CE2A1AD73F26}"/>
    <cellStyle name="20% - Ênfase4 3 2 2 3" xfId="5090" xr:uid="{576F452B-E878-4972-B2D0-6D7D7910B9B3}"/>
    <cellStyle name="20% - Ênfase4 3 2 2 3 10" xfId="43388" xr:uid="{46935B6D-4F9A-4AE8-869A-480C6036CDF1}"/>
    <cellStyle name="20% - Ênfase4 3 2 2 3 11" xfId="17514" xr:uid="{4557126F-480A-425A-8486-D339233F5976}"/>
    <cellStyle name="20% - Ênfase4 3 2 2 3 2" xfId="7552" xr:uid="{C82B88A7-4BCC-451D-AFDA-05AA12C9CB46}"/>
    <cellStyle name="20% - Ênfase4 3 2 2 3 2 10" xfId="19094" xr:uid="{E3908889-786A-40B2-A8D7-F1E26C302B9B}"/>
    <cellStyle name="20% - Ênfase4 3 2 2 3 2 2" xfId="9539" xr:uid="{BF68FC93-11E0-4CD0-9CB8-3B90D3E80929}"/>
    <cellStyle name="20% - Ênfase4 3 2 2 3 2 2 2" xfId="32026" xr:uid="{A5D03EF0-2FF2-41F1-BA16-6965E758CACC}"/>
    <cellStyle name="20% - Ênfase4 3 2 2 3 2 2 3" xfId="21043" xr:uid="{960D3F5D-D225-4068-A110-8E9EFBD9F30A}"/>
    <cellStyle name="20% - Ênfase4 3 2 2 3 2 3" xfId="12938" xr:uid="{91CCE8A3-7E48-4EA4-9105-66FF23134CAA}"/>
    <cellStyle name="20% - Ênfase4 3 2 2 3 2 3 2" xfId="34999" xr:uid="{085CD417-4F36-42CE-9572-F891CA1AB139}"/>
    <cellStyle name="20% - Ênfase4 3 2 2 3 2 3 3" xfId="24016" xr:uid="{DCBF25B9-120D-4131-A478-D3619AA5710E}"/>
    <cellStyle name="20% - Ênfase4 3 2 2 3 2 4" xfId="15380" xr:uid="{60BCCD8E-C4FC-40EA-8803-5F1A516429B3}"/>
    <cellStyle name="20% - Ênfase4 3 2 2 3 2 4 2" xfId="37162" xr:uid="{2E0BDE71-24DA-49AB-8F62-42C7C8FAF8CF}"/>
    <cellStyle name="20% - Ênfase4 3 2 2 3 2 4 3" xfId="26179" xr:uid="{9ECC6763-B800-45EF-89B2-0A49D66FEB70}"/>
    <cellStyle name="20% - Ênfase4 3 2 2 3 2 5" xfId="28129" xr:uid="{729262A4-1819-4977-AEE1-A55FDDAD0CC7}"/>
    <cellStyle name="20% - Ênfase4 3 2 2 3 2 5 2" xfId="39112" xr:uid="{E137A492-FBD6-4FA1-B8BE-1F8914CB98D1}"/>
    <cellStyle name="20% - Ênfase4 3 2 2 3 2 6" xfId="30077" xr:uid="{C6FE3443-F2E1-4433-B104-AB686A5118E5}"/>
    <cellStyle name="20% - Ênfase4 3 2 2 3 2 7" xfId="41060" xr:uid="{0573B37D-5113-4275-8F15-5A8E78523E5C}"/>
    <cellStyle name="20% - Ênfase4 3 2 2 3 2 8" xfId="43007" xr:uid="{B6FA4145-1412-4477-8192-5A2E8DC8045F}"/>
    <cellStyle name="20% - Ênfase4 3 2 2 3 2 9" xfId="44967" xr:uid="{3E2E52C3-52E3-4557-81F5-05455F333108}"/>
    <cellStyle name="20% - Ênfase4 3 2 2 3 3" xfId="7959" xr:uid="{F7258EBE-759A-43B5-B6E5-84985640B72C}"/>
    <cellStyle name="20% - Ênfase4 3 2 2 3 3 2" xfId="11801" xr:uid="{04E1055C-6C86-4C95-BAA1-9F873732B422}"/>
    <cellStyle name="20% - Ênfase4 3 2 2 3 3 2 2" xfId="33864" xr:uid="{1A166537-1FF8-43CB-BF4F-D7EB9AA7BA6D}"/>
    <cellStyle name="20% - Ênfase4 3 2 2 3 3 2 3" xfId="22881" xr:uid="{FD32B554-A3B6-4F84-84AD-C0DF1E0BD903}"/>
    <cellStyle name="20% - Ênfase4 3 2 2 3 3 3" xfId="30446" xr:uid="{A07F8036-2183-4984-B545-505E2688092F}"/>
    <cellStyle name="20% - Ênfase4 3 2 2 3 3 4" xfId="19463" xr:uid="{BC5D087F-2772-453F-97B3-7F6054BAF510}"/>
    <cellStyle name="20% - Ênfase4 3 2 2 3 4" xfId="10805" xr:uid="{19CFEB4E-4597-4AC8-9681-BA28FB18C850}"/>
    <cellStyle name="20% - Ênfase4 3 2 2 3 4 2" xfId="32932" xr:uid="{CC685D85-F705-4159-ABFD-3251845AF501}"/>
    <cellStyle name="20% - Ênfase4 3 2 2 3 4 3" xfId="21949" xr:uid="{82D09FEE-7D8F-4EB5-9CC6-14BDABB4374B}"/>
    <cellStyle name="20% - Ênfase4 3 2 2 3 5" xfId="13719" xr:uid="{A8614D31-3C55-4A4E-9176-02B10D07A5CE}"/>
    <cellStyle name="20% - Ênfase4 3 2 2 3 5 2" xfId="35583" xr:uid="{BC34E841-836B-424D-9524-B907CE25F7CC}"/>
    <cellStyle name="20% - Ênfase4 3 2 2 3 5 3" xfId="24600" xr:uid="{A6266015-42A1-4B42-85DC-6558B25A815D}"/>
    <cellStyle name="20% - Ênfase4 3 2 2 3 6" xfId="26550" xr:uid="{D3BD36AF-EE94-448E-90BF-D74DBB92D0C7}"/>
    <cellStyle name="20% - Ênfase4 3 2 2 3 6 2" xfId="37533" xr:uid="{90AE3725-2788-4059-91AF-38BCDAB1075F}"/>
    <cellStyle name="20% - Ênfase4 3 2 2 3 7" xfId="28498" xr:uid="{ECC5137A-3FD8-47C3-AEEF-ED4DC5FDD3A9}"/>
    <cellStyle name="20% - Ênfase4 3 2 2 3 8" xfId="39481" xr:uid="{811E6B5B-A0BB-420C-AF20-65CA6E0C9B14}"/>
    <cellStyle name="20% - Ênfase4 3 2 2 3 9" xfId="41428" xr:uid="{5C111B16-8014-41FE-B4F1-ED4BF2A87B77}"/>
    <cellStyle name="20% - Ênfase4 3 2 2 4" xfId="6986" xr:uid="{9D079726-9497-4D49-950F-01E987D7D2F7}"/>
    <cellStyle name="20% - Ênfase4 3 2 2 4 10" xfId="18530" xr:uid="{CD63149D-814C-41CD-A81A-CB587BCDEF0F}"/>
    <cellStyle name="20% - Ênfase4 3 2 2 4 2" xfId="8975" xr:uid="{AF4F4D60-0484-40AF-9F47-E91D6FD377C0}"/>
    <cellStyle name="20% - Ênfase4 3 2 2 4 2 2" xfId="31462" xr:uid="{D83BA06A-F139-477E-A22C-9DD0DE4720CA}"/>
    <cellStyle name="20% - Ênfase4 3 2 2 4 2 3" xfId="20479" xr:uid="{7680D9B8-2FA5-4F15-9A41-A8A83184BB1C}"/>
    <cellStyle name="20% - Ênfase4 3 2 2 4 3" xfId="12360" xr:uid="{C78519E6-B506-4CA6-8F0B-8265341E00CC}"/>
    <cellStyle name="20% - Ênfase4 3 2 2 4 3 2" xfId="34421" xr:uid="{DD194FAA-AFE0-44D4-A57C-EFAA9168CCF2}"/>
    <cellStyle name="20% - Ênfase4 3 2 2 4 3 3" xfId="23438" xr:uid="{364CA829-CE91-4166-B37F-5E42316D8EAC}"/>
    <cellStyle name="20% - Ênfase4 3 2 2 4 4" xfId="14816" xr:uid="{29FE79F3-48CA-4A0F-A568-9130A6AAFC30}"/>
    <cellStyle name="20% - Ênfase4 3 2 2 4 4 2" xfId="36598" xr:uid="{A0F9DAE7-66F0-480B-87FA-DD05AD589463}"/>
    <cellStyle name="20% - Ênfase4 3 2 2 4 4 3" xfId="25615" xr:uid="{DC39936B-2B1D-456D-8C67-231766040222}"/>
    <cellStyle name="20% - Ênfase4 3 2 2 4 5" xfId="27565" xr:uid="{4B6A412A-A281-4397-8D6E-7E0DE3A7D697}"/>
    <cellStyle name="20% - Ênfase4 3 2 2 4 5 2" xfId="38548" xr:uid="{A12A5BAA-A71A-4903-B142-EA04BC6DE7FF}"/>
    <cellStyle name="20% - Ênfase4 3 2 2 4 6" xfId="29513" xr:uid="{30F9EAA4-2507-43F9-890E-2F5FBC4D4C94}"/>
    <cellStyle name="20% - Ênfase4 3 2 2 4 7" xfId="40496" xr:uid="{237AD8AE-9F67-42ED-A9FE-81B76B45E212}"/>
    <cellStyle name="20% - Ênfase4 3 2 2 4 8" xfId="42443" xr:uid="{0E075A93-1479-4BD3-B387-258C69D3835C}"/>
    <cellStyle name="20% - Ênfase4 3 2 2 4 9" xfId="44403" xr:uid="{259117E2-73A6-470D-B1DB-EE0B4746C8A6}"/>
    <cellStyle name="20% - Ênfase4 3 2 2 5" xfId="7957" xr:uid="{90AB7A53-9093-4FB4-A137-208C18C37156}"/>
    <cellStyle name="20% - Ênfase4 3 2 2 5 2" xfId="11223" xr:uid="{77EAE43A-09B2-410F-A69C-79B2B6392971}"/>
    <cellStyle name="20% - Ênfase4 3 2 2 5 2 2" xfId="33286" xr:uid="{2B800D7A-5387-4DDB-8542-5040C43E89B5}"/>
    <cellStyle name="20% - Ênfase4 3 2 2 5 2 3" xfId="22303" xr:uid="{176F24DE-5F1E-4591-8D34-4089D1938071}"/>
    <cellStyle name="20% - Ênfase4 3 2 2 5 3" xfId="30444" xr:uid="{A7CC3046-D84D-40D4-90DC-762FA3C30A95}"/>
    <cellStyle name="20% - Ênfase4 3 2 2 5 4" xfId="19461" xr:uid="{C1701B2F-1DE0-4295-A128-52C6C8A339AF}"/>
    <cellStyle name="20% - Ênfase4 3 2 2 6" xfId="10241" xr:uid="{5C5B17BE-9085-4F7E-A085-E5B4114B37A3}"/>
    <cellStyle name="20% - Ênfase4 3 2 2 6 2" xfId="32368" xr:uid="{6A764F5A-54BC-46B7-A17B-CF7335866153}"/>
    <cellStyle name="20% - Ênfase4 3 2 2 6 3" xfId="21385" xr:uid="{E41CF397-AA7E-42E1-AB9B-10AB68737DFE}"/>
    <cellStyle name="20% - Ênfase4 3 2 2 7" xfId="13717" xr:uid="{0697B75D-6C78-473E-B0B6-B054FAFEA202}"/>
    <cellStyle name="20% - Ênfase4 3 2 2 7 2" xfId="35581" xr:uid="{9FB7EE5D-960F-41CD-B5B4-3D823159502E}"/>
    <cellStyle name="20% - Ênfase4 3 2 2 7 3" xfId="24598" xr:uid="{1804141C-E814-4408-93B7-3AFE4CF02A95}"/>
    <cellStyle name="20% - Ênfase4 3 2 2 8" xfId="26548" xr:uid="{BE0024CF-C3CA-4BD8-8885-597F39C2C3BD}"/>
    <cellStyle name="20% - Ênfase4 3 2 2 8 2" xfId="37531" xr:uid="{A8319C5F-73BF-426A-9700-BDE11527B5DF}"/>
    <cellStyle name="20% - Ênfase4 3 2 2 9" xfId="28496" xr:uid="{BC2BDF5F-B4B7-4A99-B89E-F61E560E9481}"/>
    <cellStyle name="20% - Ênfase4 3 2 3" xfId="5091" xr:uid="{180F5167-C852-422F-A13A-77419DC5A031}"/>
    <cellStyle name="20% - Ênfase4 3 2 3 10" xfId="43389" xr:uid="{7E0D4799-6261-44EB-AAC8-9AE7961DD6A4}"/>
    <cellStyle name="20% - Ênfase4 3 2 3 11" xfId="17515" xr:uid="{E946332F-7679-41F8-A0B6-3DF745112804}"/>
    <cellStyle name="20% - Ênfase4 3 2 3 2" xfId="7101" xr:uid="{8D040658-9A08-467F-B68E-8A1F66D6A205}"/>
    <cellStyle name="20% - Ênfase4 3 2 3 2 10" xfId="18643" xr:uid="{00062EB7-E7A2-4514-8F20-D2097490351C}"/>
    <cellStyle name="20% - Ênfase4 3 2 3 2 2" xfId="9088" xr:uid="{FFD82918-9235-40E8-9A3A-7CEFA8412384}"/>
    <cellStyle name="20% - Ênfase4 3 2 3 2 2 2" xfId="31575" xr:uid="{43F94603-B1C2-4ADD-B9E0-544FB52CE59F}"/>
    <cellStyle name="20% - Ênfase4 3 2 3 2 2 3" xfId="20592" xr:uid="{AD83D6C4-DA7E-48CA-A60C-01855098979A}"/>
    <cellStyle name="20% - Ênfase4 3 2 3 2 3" xfId="12483" xr:uid="{B275045F-6606-40DF-89CD-17709D0D7AED}"/>
    <cellStyle name="20% - Ênfase4 3 2 3 2 3 2" xfId="34544" xr:uid="{7D1ECC39-3FD9-46FC-B2B3-62C077E88F09}"/>
    <cellStyle name="20% - Ênfase4 3 2 3 2 3 3" xfId="23561" xr:uid="{2AB7184F-C027-415B-9F7E-42AC5E67C9FF}"/>
    <cellStyle name="20% - Ênfase4 3 2 3 2 4" xfId="14929" xr:uid="{7892027E-0406-4451-828A-39879EB82689}"/>
    <cellStyle name="20% - Ênfase4 3 2 3 2 4 2" xfId="36711" xr:uid="{5F422A12-923E-4588-B076-A97BE0C39B34}"/>
    <cellStyle name="20% - Ênfase4 3 2 3 2 4 3" xfId="25728" xr:uid="{0D4EE556-C29B-417E-A7DD-5F693D213344}"/>
    <cellStyle name="20% - Ênfase4 3 2 3 2 5" xfId="27678" xr:uid="{CF4F4EAB-33E6-4A86-80F3-7B6377B6A556}"/>
    <cellStyle name="20% - Ênfase4 3 2 3 2 5 2" xfId="38661" xr:uid="{629B1847-88EF-4444-A9F7-5F114A27F4C9}"/>
    <cellStyle name="20% - Ênfase4 3 2 3 2 6" xfId="29626" xr:uid="{7DF9A482-F08F-45EB-BC1B-D6512819632F}"/>
    <cellStyle name="20% - Ênfase4 3 2 3 2 7" xfId="40609" xr:uid="{FF6BB5C0-32C3-465F-80C7-671ABEDF94F7}"/>
    <cellStyle name="20% - Ênfase4 3 2 3 2 8" xfId="42556" xr:uid="{FB0F5A09-BAF3-4546-85F3-5D30110C2F2F}"/>
    <cellStyle name="20% - Ênfase4 3 2 3 2 9" xfId="44516" xr:uid="{04071586-96AB-4C38-AF59-91869F19D655}"/>
    <cellStyle name="20% - Ênfase4 3 2 3 3" xfId="7960" xr:uid="{D2763D03-F5BC-4D33-91F2-BC8C8BF49845}"/>
    <cellStyle name="20% - Ênfase4 3 2 3 3 2" xfId="11346" xr:uid="{8D89E264-AEA9-4606-A0DC-1D8BB293D075}"/>
    <cellStyle name="20% - Ênfase4 3 2 3 3 2 2" xfId="33409" xr:uid="{D08874DA-5BF6-44A4-9A2C-DA8EAA3FE540}"/>
    <cellStyle name="20% - Ênfase4 3 2 3 3 2 3" xfId="22426" xr:uid="{AFE851CC-77F7-44EB-8202-37714DAA5027}"/>
    <cellStyle name="20% - Ênfase4 3 2 3 3 3" xfId="30447" xr:uid="{A4ABBAA5-0DCD-4146-AA84-6133EBE99D98}"/>
    <cellStyle name="20% - Ênfase4 3 2 3 3 4" xfId="19464" xr:uid="{E4A0D733-C5A5-4B38-BC3B-A3BF0B046E8A}"/>
    <cellStyle name="20% - Ênfase4 3 2 3 4" xfId="10354" xr:uid="{868BD500-F27C-4550-9371-910220EC9808}"/>
    <cellStyle name="20% - Ênfase4 3 2 3 4 2" xfId="32481" xr:uid="{A022BEAC-EBE3-4574-B597-64D73C94BA52}"/>
    <cellStyle name="20% - Ênfase4 3 2 3 4 3" xfId="21498" xr:uid="{7493A86B-A3A3-474A-BB97-EF4C0F09A3B2}"/>
    <cellStyle name="20% - Ênfase4 3 2 3 5" xfId="13720" xr:uid="{AF56E2D0-6BA9-473F-8A93-37111589CBED}"/>
    <cellStyle name="20% - Ênfase4 3 2 3 5 2" xfId="35584" xr:uid="{A1FC9131-0D2F-46EE-AD3C-64C14EF403AD}"/>
    <cellStyle name="20% - Ênfase4 3 2 3 5 3" xfId="24601" xr:uid="{5156A39F-3165-4711-A46D-6368BC9B26D4}"/>
    <cellStyle name="20% - Ênfase4 3 2 3 6" xfId="26551" xr:uid="{9EAD2ACD-4694-498F-A0D9-203DB86B0494}"/>
    <cellStyle name="20% - Ênfase4 3 2 3 6 2" xfId="37534" xr:uid="{027E2553-A746-4CCA-931D-E0BFB365CFC6}"/>
    <cellStyle name="20% - Ênfase4 3 2 3 7" xfId="28499" xr:uid="{66AC4E57-9666-4CD5-9E6A-B4126B4705EF}"/>
    <cellStyle name="20% - Ênfase4 3 2 3 8" xfId="39482" xr:uid="{285DA65D-27B0-42D7-BFCC-60C04DE9AC7E}"/>
    <cellStyle name="20% - Ênfase4 3 2 3 9" xfId="41429" xr:uid="{4334C83A-5C4C-4681-AC7C-B42C4C97D38B}"/>
    <cellStyle name="20% - Ênfase4 3 2 4" xfId="5092" xr:uid="{B2EBDA2B-4FA6-482F-8F5F-B15ECF8CFE57}"/>
    <cellStyle name="20% - Ênfase4 3 2 4 10" xfId="43390" xr:uid="{E01A3177-BEA7-4D06-B6F8-B70791B6D2E5}"/>
    <cellStyle name="20% - Ênfase4 3 2 4 11" xfId="17516" xr:uid="{DC22B718-AA3A-489A-961B-701A15331942}"/>
    <cellStyle name="20% - Ênfase4 3 2 4 2" xfId="7383" xr:uid="{5EFC2BBC-44F4-4C6D-B7FF-921F47F319D0}"/>
    <cellStyle name="20% - Ênfase4 3 2 4 2 10" xfId="18925" xr:uid="{BB16C12A-3528-4AED-B7B8-418A769CACC2}"/>
    <cellStyle name="20% - Ênfase4 3 2 4 2 2" xfId="9370" xr:uid="{22861BBA-19EA-4FD7-A025-6311D6E22535}"/>
    <cellStyle name="20% - Ênfase4 3 2 4 2 2 2" xfId="31857" xr:uid="{6D787EE2-442E-4F1D-92FC-B8AC8B594237}"/>
    <cellStyle name="20% - Ênfase4 3 2 4 2 2 3" xfId="20874" xr:uid="{E0B80B0B-2458-4B83-806F-A649034EEDBC}"/>
    <cellStyle name="20% - Ênfase4 3 2 4 2 3" xfId="12769" xr:uid="{0C08E8FE-D5BC-4655-8A43-9950020C9D0E}"/>
    <cellStyle name="20% - Ênfase4 3 2 4 2 3 2" xfId="34830" xr:uid="{4C1ADEE0-BD9B-4555-8AD2-EFE6CB9278D5}"/>
    <cellStyle name="20% - Ênfase4 3 2 4 2 3 3" xfId="23847" xr:uid="{D51A42F8-A2AD-4680-933A-84FB4D888DC1}"/>
    <cellStyle name="20% - Ênfase4 3 2 4 2 4" xfId="15211" xr:uid="{2D7665BF-3672-43BD-BF51-167787767AC1}"/>
    <cellStyle name="20% - Ênfase4 3 2 4 2 4 2" xfId="36993" xr:uid="{705CAFFE-117E-4F94-A608-F5C9B6392F30}"/>
    <cellStyle name="20% - Ênfase4 3 2 4 2 4 3" xfId="26010" xr:uid="{98AD3A15-DE94-4A8F-A2FF-107C233DFD5B}"/>
    <cellStyle name="20% - Ênfase4 3 2 4 2 5" xfId="27960" xr:uid="{FE855FAD-A01A-4C5D-BCB9-AD34B94B9A2C}"/>
    <cellStyle name="20% - Ênfase4 3 2 4 2 5 2" xfId="38943" xr:uid="{DFD643C4-AB5C-49D4-9A0B-5EB5C1F8CCC9}"/>
    <cellStyle name="20% - Ênfase4 3 2 4 2 6" xfId="29908" xr:uid="{E74242BC-EAFB-432A-895B-08B54CE82155}"/>
    <cellStyle name="20% - Ênfase4 3 2 4 2 7" xfId="40891" xr:uid="{CAAAFBF4-AC11-45B5-9062-7806631EE7F3}"/>
    <cellStyle name="20% - Ênfase4 3 2 4 2 8" xfId="42838" xr:uid="{3F490193-36A8-433C-AC03-9C31FE0D2F03}"/>
    <cellStyle name="20% - Ênfase4 3 2 4 2 9" xfId="44798" xr:uid="{53A9A5F7-5EF5-4993-A1B9-D5DB701ED260}"/>
    <cellStyle name="20% - Ênfase4 3 2 4 3" xfId="7961" xr:uid="{1AB80791-25D2-4A21-95EE-6CA70B0DC4EC}"/>
    <cellStyle name="20% - Ênfase4 3 2 4 3 2" xfId="11632" xr:uid="{77A6CD45-A053-47DE-853A-3103D33C9F98}"/>
    <cellStyle name="20% - Ênfase4 3 2 4 3 2 2" xfId="33695" xr:uid="{8EA69E04-866E-433A-A211-A131BDE49A30}"/>
    <cellStyle name="20% - Ênfase4 3 2 4 3 2 3" xfId="22712" xr:uid="{45EA382E-F227-4D4C-959A-4A56E9D02CE8}"/>
    <cellStyle name="20% - Ênfase4 3 2 4 3 3" xfId="30448" xr:uid="{AC191FB0-0F15-4403-8169-DCB825847640}"/>
    <cellStyle name="20% - Ênfase4 3 2 4 3 4" xfId="19465" xr:uid="{DDAFD419-418D-4DEC-B688-95E8F0910F6D}"/>
    <cellStyle name="20% - Ênfase4 3 2 4 4" xfId="10636" xr:uid="{D371621C-E5ED-40E0-B5DD-AE83621C2EFD}"/>
    <cellStyle name="20% - Ênfase4 3 2 4 4 2" xfId="32763" xr:uid="{3854CC62-0B5A-4FC6-A987-320BFE8BC382}"/>
    <cellStyle name="20% - Ênfase4 3 2 4 4 3" xfId="21780" xr:uid="{25D33CC5-1BA1-4D15-B624-5BDEFE2DD75F}"/>
    <cellStyle name="20% - Ênfase4 3 2 4 5" xfId="13721" xr:uid="{94F6E450-DF7A-4690-9258-5121AFC17AAB}"/>
    <cellStyle name="20% - Ênfase4 3 2 4 5 2" xfId="35585" xr:uid="{9B67423E-356F-4498-824F-70D5092B659D}"/>
    <cellStyle name="20% - Ênfase4 3 2 4 5 3" xfId="24602" xr:uid="{2547B59C-3A01-4257-B317-29254FF07ABB}"/>
    <cellStyle name="20% - Ênfase4 3 2 4 6" xfId="26552" xr:uid="{889BADF3-A1EA-4624-B6F9-94E4BD704582}"/>
    <cellStyle name="20% - Ênfase4 3 2 4 6 2" xfId="37535" xr:uid="{7561B6AE-B5DC-44FE-8E2B-2BB43973F30B}"/>
    <cellStyle name="20% - Ênfase4 3 2 4 7" xfId="28500" xr:uid="{2860F41D-5797-4C67-A92E-1FEE234DF808}"/>
    <cellStyle name="20% - Ênfase4 3 2 4 8" xfId="39483" xr:uid="{1CDDE864-6A30-4CC9-A112-608682A9CBAA}"/>
    <cellStyle name="20% - Ênfase4 3 2 4 9" xfId="41430" xr:uid="{AACDB9E7-91BE-4F90-B445-C16CC32BB043}"/>
    <cellStyle name="20% - Ênfase4 3 2 5" xfId="6816" xr:uid="{A19DDF2F-47B1-4E6A-BC3D-3C51403116B4}"/>
    <cellStyle name="20% - Ênfase4 3 2 5 10" xfId="18361" xr:uid="{61C984A1-54FB-4729-B032-5F3BCFB55888}"/>
    <cellStyle name="20% - Ênfase4 3 2 5 2" xfId="8806" xr:uid="{2D7D4208-D9AD-48F4-B0D7-85E2131CABFF}"/>
    <cellStyle name="20% - Ênfase4 3 2 5 2 2" xfId="13250" xr:uid="{2F39357B-9594-4C45-9033-08BC4099D7E5}"/>
    <cellStyle name="20% - Ênfase4 3 2 5 2 2 2" xfId="35259" xr:uid="{3B9D80DE-1841-438A-9721-AE0E539BDA7E}"/>
    <cellStyle name="20% - Ênfase4 3 2 5 2 2 3" xfId="24276" xr:uid="{D6D2651B-FA09-4C49-AA65-10063A87D5B3}"/>
    <cellStyle name="20% - Ênfase4 3 2 5 2 3" xfId="31293" xr:uid="{FAC5BCB4-84D9-4D90-9B79-F890EB3A1163}"/>
    <cellStyle name="20% - Ênfase4 3 2 5 2 4" xfId="20310" xr:uid="{900EF663-2FFC-4F81-8358-2A2AE519ADF3}"/>
    <cellStyle name="20% - Ênfase4 3 2 5 3" xfId="12063" xr:uid="{D46F7309-620D-46C1-9F14-FC13F01C22D3}"/>
    <cellStyle name="20% - Ênfase4 3 2 5 3 2" xfId="34124" xr:uid="{11162FC1-105D-43E0-B4F9-0AE84D700E9F}"/>
    <cellStyle name="20% - Ênfase4 3 2 5 3 3" xfId="23141" xr:uid="{AA13EA09-9FC7-459D-B9CB-CFE3128C28D0}"/>
    <cellStyle name="20% - Ênfase4 3 2 5 4" xfId="14647" xr:uid="{4842DEAA-589B-42DC-BAA8-42A9893053F0}"/>
    <cellStyle name="20% - Ênfase4 3 2 5 4 2" xfId="36429" xr:uid="{F6CA2693-1178-4A6F-8F1E-AE518B8E5ECE}"/>
    <cellStyle name="20% - Ênfase4 3 2 5 4 3" xfId="25446" xr:uid="{345EB1EA-6EED-4781-9655-AE01112B4D02}"/>
    <cellStyle name="20% - Ênfase4 3 2 5 5" xfId="27396" xr:uid="{44724CC2-8E37-40CC-AF72-481528A0B502}"/>
    <cellStyle name="20% - Ênfase4 3 2 5 5 2" xfId="38379" xr:uid="{2131E184-3D3D-4E2A-BA07-A10027080A6E}"/>
    <cellStyle name="20% - Ênfase4 3 2 5 6" xfId="29344" xr:uid="{43B454DB-24AB-4980-AA82-993C1076EF1A}"/>
    <cellStyle name="20% - Ênfase4 3 2 5 7" xfId="40327" xr:uid="{F274CB22-DF8A-419E-B597-C5BA59EB1FCB}"/>
    <cellStyle name="20% - Ênfase4 3 2 5 8" xfId="42274" xr:uid="{FA0115F8-15F8-42DB-97DC-433562113D8A}"/>
    <cellStyle name="20% - Ênfase4 3 2 5 9" xfId="44234" xr:uid="{80D1C782-64BE-4402-B279-35DE4EA4F9AB}"/>
    <cellStyle name="20% - Ênfase4 3 2 6" xfId="7956" xr:uid="{87ECF680-0DB9-428F-8D39-7EC4F7D9E6C0}"/>
    <cellStyle name="20% - Ênfase4 3 2 6 2" xfId="12187" xr:uid="{71FD93B2-CDE9-4650-BE03-6955ABB6C2D5}"/>
    <cellStyle name="20% - Ênfase4 3 2 6 2 2" xfId="34248" xr:uid="{DE4264F8-05D7-4765-9C4C-7209C3C58989}"/>
    <cellStyle name="20% - Ênfase4 3 2 6 2 3" xfId="23265" xr:uid="{BB8BAE27-1C9A-42CC-9C3C-08F863D2D70B}"/>
    <cellStyle name="20% - Ênfase4 3 2 6 3" xfId="30443" xr:uid="{28BD9B6D-D83C-459A-A764-6ABB001F38C4}"/>
    <cellStyle name="20% - Ênfase4 3 2 6 4" xfId="19460" xr:uid="{5AC07E04-EE6D-429C-A55C-C8120083F667}"/>
    <cellStyle name="20% - Ênfase4 3 2 7" xfId="11049" xr:uid="{DA10E85D-25CD-42A2-ABE3-3A61D0EA31A1}"/>
    <cellStyle name="20% - Ênfase4 3 2 7 2" xfId="33113" xr:uid="{4E966925-C94C-4619-994A-A6A6FEBA6636}"/>
    <cellStyle name="20% - Ênfase4 3 2 7 3" xfId="22130" xr:uid="{41122584-7D34-4F0A-BF67-B31D77E6E4C5}"/>
    <cellStyle name="20% - Ênfase4 3 2 8" xfId="10012" xr:uid="{8F9BA2D8-ED13-4A77-B1E9-C99202DC492D}"/>
    <cellStyle name="20% - Ênfase4 3 2 8 2" xfId="32199" xr:uid="{D25DFFB1-7F8F-45D3-873C-07DAC322AD04}"/>
    <cellStyle name="20% - Ênfase4 3 2 8 3" xfId="21216" xr:uid="{632CA1CC-1212-410A-9A5F-09DE64F6861E}"/>
    <cellStyle name="20% - Ênfase4 3 2 9" xfId="13716" xr:uid="{134C3A95-D37B-47BB-8743-3DE6B8B00C9A}"/>
    <cellStyle name="20% - Ênfase4 3 2 9 2" xfId="35580" xr:uid="{B183E2A4-A9B8-42EC-8C43-F4FE04B5F273}"/>
    <cellStyle name="20% - Ênfase4 3 2 9 3" xfId="24597" xr:uid="{0E29674F-849B-4788-B796-F706B21D6E60}"/>
    <cellStyle name="20% - Ênfase4 3 3" xfId="5093" xr:uid="{71CCD062-4A37-4CAD-A08E-A7640694B5DB}"/>
    <cellStyle name="20% - Ênfase4 3 3 10" xfId="28501" xr:uid="{4B7DEAB9-8C3D-46EF-8C20-2572186F8632}"/>
    <cellStyle name="20% - Ênfase4 3 3 11" xfId="39484" xr:uid="{F19DFCDC-8A92-499C-9169-9A1B6B57023A}"/>
    <cellStyle name="20% - Ênfase4 3 3 12" xfId="41431" xr:uid="{22407B18-D222-4A35-B4DB-9A9CAD65D936}"/>
    <cellStyle name="20% - Ênfase4 3 3 13" xfId="43391" xr:uid="{B8D9B66F-00F6-481D-A18D-2EF5CDCEEEA5}"/>
    <cellStyle name="20% - Ênfase4 3 3 14" xfId="17517" xr:uid="{94A6976B-EF4D-4504-B532-AF59CBFDCCC7}"/>
    <cellStyle name="20% - Ênfase4 3 3 2" xfId="5094" xr:uid="{051AF71C-41A7-4643-B9B5-4FD2E2227474}"/>
    <cellStyle name="20% - Ênfase4 3 3 2 10" xfId="43392" xr:uid="{DB7870A2-2295-4C96-B845-148F78469218}"/>
    <cellStyle name="20% - Ênfase4 3 3 2 11" xfId="17518" xr:uid="{007C26A4-9624-400F-9DD7-1C571EAA7245}"/>
    <cellStyle name="20% - Ênfase4 3 3 2 2" xfId="7214" xr:uid="{6DEC248C-7AF8-46D0-986B-973B9D0168E6}"/>
    <cellStyle name="20% - Ênfase4 3 3 2 2 10" xfId="18756" xr:uid="{EDCDF024-F0A2-4CFB-9176-A97156EBEE68}"/>
    <cellStyle name="20% - Ênfase4 3 3 2 2 2" xfId="9201" xr:uid="{2D0415A6-3EA2-4976-B5D6-56F95815713A}"/>
    <cellStyle name="20% - Ênfase4 3 3 2 2 2 2" xfId="31688" xr:uid="{16F026D6-E3DE-49D0-9D0C-90406D6241F1}"/>
    <cellStyle name="20% - Ênfase4 3 3 2 2 2 3" xfId="20705" xr:uid="{96D6A2D2-7307-485B-A3AE-5BB5198D35D2}"/>
    <cellStyle name="20% - Ênfase4 3 3 2 2 3" xfId="12600" xr:uid="{823CF000-E35E-4623-A634-EA475C425050}"/>
    <cellStyle name="20% - Ênfase4 3 3 2 2 3 2" xfId="34661" xr:uid="{B958CDAB-BE98-4CD6-B9CE-D422AE6FCEAF}"/>
    <cellStyle name="20% - Ênfase4 3 3 2 2 3 3" xfId="23678" xr:uid="{D509CFCE-0735-4E29-A13A-27CAD06E5BFE}"/>
    <cellStyle name="20% - Ênfase4 3 3 2 2 4" xfId="15042" xr:uid="{861FE2B2-25F9-4D7A-BC3E-4934EE0586C6}"/>
    <cellStyle name="20% - Ênfase4 3 3 2 2 4 2" xfId="36824" xr:uid="{DD5AAD97-E66C-4388-A170-65CBD569224D}"/>
    <cellStyle name="20% - Ênfase4 3 3 2 2 4 3" xfId="25841" xr:uid="{56992795-1406-4F88-894A-2025A1539CDC}"/>
    <cellStyle name="20% - Ênfase4 3 3 2 2 5" xfId="27791" xr:uid="{A05389B2-CB5F-4F44-932E-EFB5F0A579C4}"/>
    <cellStyle name="20% - Ênfase4 3 3 2 2 5 2" xfId="38774" xr:uid="{333B0615-3488-4338-A984-EFD548CEB35D}"/>
    <cellStyle name="20% - Ênfase4 3 3 2 2 6" xfId="29739" xr:uid="{6B241FE0-3037-40C1-8FBC-78ACD8B71C97}"/>
    <cellStyle name="20% - Ênfase4 3 3 2 2 7" xfId="40722" xr:uid="{E5DF78E4-F0BF-4D1A-820C-37119C917A99}"/>
    <cellStyle name="20% - Ênfase4 3 3 2 2 8" xfId="42669" xr:uid="{9CE474D9-90EF-46E4-BD6E-57C37E05E4EF}"/>
    <cellStyle name="20% - Ênfase4 3 3 2 2 9" xfId="44629" xr:uid="{BDA84D44-3BD4-44CA-8C98-5BD9D6757ACC}"/>
    <cellStyle name="20% - Ênfase4 3 3 2 3" xfId="7963" xr:uid="{A86B58B9-1247-4567-AAB0-38F758217094}"/>
    <cellStyle name="20% - Ênfase4 3 3 2 3 2" xfId="11463" xr:uid="{AB77A316-5914-47B8-9755-21499D5DDB7A}"/>
    <cellStyle name="20% - Ênfase4 3 3 2 3 2 2" xfId="33526" xr:uid="{85B0C03A-C6D5-4053-8818-7CFA68E9B91C}"/>
    <cellStyle name="20% - Ênfase4 3 3 2 3 2 3" xfId="22543" xr:uid="{288BAC89-0E10-44C8-AE0D-391540ABCFA8}"/>
    <cellStyle name="20% - Ênfase4 3 3 2 3 3" xfId="30450" xr:uid="{A50CABFA-B72F-4701-A4B8-DEEAA9A974DB}"/>
    <cellStyle name="20% - Ênfase4 3 3 2 3 4" xfId="19467" xr:uid="{A1CF7566-AB0E-4E9E-8539-EF9BD3EB74CD}"/>
    <cellStyle name="20% - Ênfase4 3 3 2 4" xfId="10467" xr:uid="{59BD3658-DDD4-4D90-834E-82DF204BBC2E}"/>
    <cellStyle name="20% - Ênfase4 3 3 2 4 2" xfId="32594" xr:uid="{9F5CBF3B-907C-4C1B-BBCA-D4A9E0BC0FFD}"/>
    <cellStyle name="20% - Ênfase4 3 3 2 4 3" xfId="21611" xr:uid="{ED37713A-0CED-4003-97A7-47B501EE98AD}"/>
    <cellStyle name="20% - Ênfase4 3 3 2 5" xfId="13723" xr:uid="{E0579F42-44EA-49B9-BB0E-978F1956CDD3}"/>
    <cellStyle name="20% - Ênfase4 3 3 2 5 2" xfId="35587" xr:uid="{4136139B-3225-4513-B6D5-BA31DA318DBF}"/>
    <cellStyle name="20% - Ênfase4 3 3 2 5 3" xfId="24604" xr:uid="{04AE9177-8773-4A42-9AB7-5D4B3A59503A}"/>
    <cellStyle name="20% - Ênfase4 3 3 2 6" xfId="26554" xr:uid="{3105A149-5381-43AE-BB56-6B69BA3CDCD3}"/>
    <cellStyle name="20% - Ênfase4 3 3 2 6 2" xfId="37537" xr:uid="{C0F60572-D1CB-4207-A2B9-0CAA82CBA9EF}"/>
    <cellStyle name="20% - Ênfase4 3 3 2 7" xfId="28502" xr:uid="{179360A1-788B-47FE-B455-56FDF9749CB5}"/>
    <cellStyle name="20% - Ênfase4 3 3 2 8" xfId="39485" xr:uid="{8DB8C19F-A6B0-4D11-963B-4CFD18C13877}"/>
    <cellStyle name="20% - Ênfase4 3 3 2 9" xfId="41432" xr:uid="{CE255E66-EEEC-4FC0-9933-E83CA36A8B56}"/>
    <cellStyle name="20% - Ênfase4 3 3 3" xfId="5095" xr:uid="{2C456E95-552A-4977-BC9F-8A3A12F2FE74}"/>
    <cellStyle name="20% - Ênfase4 3 3 3 10" xfId="43393" xr:uid="{BB4BCDBB-8D00-417A-9BEC-303D5273C5CF}"/>
    <cellStyle name="20% - Ênfase4 3 3 3 11" xfId="17519" xr:uid="{8C6710E4-3DB9-4DF9-AF15-9C6484354485}"/>
    <cellStyle name="20% - Ênfase4 3 3 3 2" xfId="7496" xr:uid="{D894E9DC-3AF8-41EA-9EFD-D42DA16EBC80}"/>
    <cellStyle name="20% - Ênfase4 3 3 3 2 10" xfId="19038" xr:uid="{7135AC48-9CAB-4D8E-A1A9-BD6648100CF5}"/>
    <cellStyle name="20% - Ênfase4 3 3 3 2 2" xfId="9483" xr:uid="{8199F5C1-42D2-44A6-BBF4-83B2E6327445}"/>
    <cellStyle name="20% - Ênfase4 3 3 3 2 2 2" xfId="31970" xr:uid="{B67AFDDA-66FD-4B7C-9392-83E0151D0CB2}"/>
    <cellStyle name="20% - Ênfase4 3 3 3 2 2 3" xfId="20987" xr:uid="{91A8CE86-003F-4255-B5C4-DF49F39F5C67}"/>
    <cellStyle name="20% - Ênfase4 3 3 3 2 3" xfId="12882" xr:uid="{5572679B-E612-4682-8346-BD25FD16ACCB}"/>
    <cellStyle name="20% - Ênfase4 3 3 3 2 3 2" xfId="34943" xr:uid="{E836DEEF-24CD-408A-8DED-160D1C97E550}"/>
    <cellStyle name="20% - Ênfase4 3 3 3 2 3 3" xfId="23960" xr:uid="{CE5F9D9D-9639-406B-8F5F-601B6BA443AD}"/>
    <cellStyle name="20% - Ênfase4 3 3 3 2 4" xfId="15324" xr:uid="{DBC632CC-5131-4222-9B13-E8EDB9E00665}"/>
    <cellStyle name="20% - Ênfase4 3 3 3 2 4 2" xfId="37106" xr:uid="{1A386EAC-C860-4CBF-BEBE-ED31A2F1DAD0}"/>
    <cellStyle name="20% - Ênfase4 3 3 3 2 4 3" xfId="26123" xr:uid="{25756FA4-1861-4B2E-AF8B-64F23508EF5B}"/>
    <cellStyle name="20% - Ênfase4 3 3 3 2 5" xfId="28073" xr:uid="{6076F024-A4DD-43BE-AB66-CBE46F416EDD}"/>
    <cellStyle name="20% - Ênfase4 3 3 3 2 5 2" xfId="39056" xr:uid="{EAA70BF6-C8FA-4EDE-B7B6-0FE4D4E3B569}"/>
    <cellStyle name="20% - Ênfase4 3 3 3 2 6" xfId="30021" xr:uid="{51F80DED-F08C-4142-AEDA-B6F3ED597AFE}"/>
    <cellStyle name="20% - Ênfase4 3 3 3 2 7" xfId="41004" xr:uid="{B43C1E77-3BA4-4DB7-9240-A2E55B8CDB24}"/>
    <cellStyle name="20% - Ênfase4 3 3 3 2 8" xfId="42951" xr:uid="{D900A660-D045-424D-94C7-99C9EFE41212}"/>
    <cellStyle name="20% - Ênfase4 3 3 3 2 9" xfId="44911" xr:uid="{B3EFBCAB-5AB3-43E1-98F0-E215AB953412}"/>
    <cellStyle name="20% - Ênfase4 3 3 3 3" xfId="7964" xr:uid="{FAF515D2-A5F9-4879-B6DC-380B30494DC7}"/>
    <cellStyle name="20% - Ênfase4 3 3 3 3 2" xfId="11745" xr:uid="{A3E90544-F78E-4723-A482-EE9E213CFE9D}"/>
    <cellStyle name="20% - Ênfase4 3 3 3 3 2 2" xfId="33808" xr:uid="{691643C8-3CF6-417D-9D1E-26EE499E655F}"/>
    <cellStyle name="20% - Ênfase4 3 3 3 3 2 3" xfId="22825" xr:uid="{A1C6E3BB-90A1-4E3E-AFCA-093DA22D7AF0}"/>
    <cellStyle name="20% - Ênfase4 3 3 3 3 3" xfId="30451" xr:uid="{39B55067-956F-4447-941C-31E9ED5A7020}"/>
    <cellStyle name="20% - Ênfase4 3 3 3 3 4" xfId="19468" xr:uid="{08FA41E9-8844-4626-979E-61BFFC5D0045}"/>
    <cellStyle name="20% - Ênfase4 3 3 3 4" xfId="10749" xr:uid="{820C3831-B147-4344-A822-0438E7423D98}"/>
    <cellStyle name="20% - Ênfase4 3 3 3 4 2" xfId="32876" xr:uid="{6D5879A4-9018-4546-B55D-5378C37F6581}"/>
    <cellStyle name="20% - Ênfase4 3 3 3 4 3" xfId="21893" xr:uid="{74883F1D-D287-4FC0-9A90-7D8139F235D4}"/>
    <cellStyle name="20% - Ênfase4 3 3 3 5" xfId="13724" xr:uid="{492C7A8C-F2C9-4C1D-9E95-CA8C8C834755}"/>
    <cellStyle name="20% - Ênfase4 3 3 3 5 2" xfId="35588" xr:uid="{08C93F43-FD63-436E-AE39-625DC07F6ADA}"/>
    <cellStyle name="20% - Ênfase4 3 3 3 5 3" xfId="24605" xr:uid="{B4110390-B6C8-4D15-AFFB-F91F882CDE5A}"/>
    <cellStyle name="20% - Ênfase4 3 3 3 6" xfId="26555" xr:uid="{0329EC09-A76D-4EAA-960E-1FDEBF6D4266}"/>
    <cellStyle name="20% - Ênfase4 3 3 3 6 2" xfId="37538" xr:uid="{389AC707-99F9-493D-AC3C-11D5F8DD67B0}"/>
    <cellStyle name="20% - Ênfase4 3 3 3 7" xfId="28503" xr:uid="{37C23B38-06BC-4F84-99DF-92EB22545487}"/>
    <cellStyle name="20% - Ênfase4 3 3 3 8" xfId="39486" xr:uid="{D4BB593C-0344-4B3C-9EE4-546A2554030E}"/>
    <cellStyle name="20% - Ênfase4 3 3 3 9" xfId="41433" xr:uid="{180FA11D-5804-49FB-902F-B6946A89D52D}"/>
    <cellStyle name="20% - Ênfase4 3 3 4" xfId="6930" xr:uid="{6D27208D-4732-4114-BC39-E5E35F2DD55F}"/>
    <cellStyle name="20% - Ênfase4 3 3 4 10" xfId="18474" xr:uid="{563CAB0C-33B1-4BD8-B1BB-D94A9889482E}"/>
    <cellStyle name="20% - Ênfase4 3 3 4 2" xfId="8919" xr:uid="{E9F0CA64-9CAF-4D14-851F-62DF5D2B427A}"/>
    <cellStyle name="20% - Ênfase4 3 3 4 2 2" xfId="13194" xr:uid="{767B833F-6EC5-428E-9EDA-7CEFABFC394B}"/>
    <cellStyle name="20% - Ênfase4 3 3 4 2 2 2" xfId="35203" xr:uid="{A7DC6EFE-7989-4E65-968E-D01FA7BF9543}"/>
    <cellStyle name="20% - Ênfase4 3 3 4 2 2 3" xfId="24220" xr:uid="{8238A1D6-19D9-4272-A2C3-A7790C67013B}"/>
    <cellStyle name="20% - Ênfase4 3 3 4 2 3" xfId="31406" xr:uid="{99076E89-9313-433E-93AF-7D21A459284E}"/>
    <cellStyle name="20% - Ênfase4 3 3 4 2 4" xfId="20423" xr:uid="{ADC18E64-AF51-46DA-B738-978825B3310B}"/>
    <cellStyle name="20% - Ênfase4 3 3 4 3" xfId="12007" xr:uid="{DF57FB59-70F0-47B0-BBDF-84EDC4D3AA2D}"/>
    <cellStyle name="20% - Ênfase4 3 3 4 3 2" xfId="34068" xr:uid="{5BE16856-1064-4593-9F68-E70CDA91EC61}"/>
    <cellStyle name="20% - Ênfase4 3 3 4 3 3" xfId="23085" xr:uid="{D0A609C4-7CDA-4CC5-A192-DCB3A42B1346}"/>
    <cellStyle name="20% - Ênfase4 3 3 4 4" xfId="14760" xr:uid="{344396D8-2FBC-47AB-B939-CE3D1C3E1E67}"/>
    <cellStyle name="20% - Ênfase4 3 3 4 4 2" xfId="36542" xr:uid="{24AAF844-F288-4679-859D-C683864D0C80}"/>
    <cellStyle name="20% - Ênfase4 3 3 4 4 3" xfId="25559" xr:uid="{150034FC-B2B7-4B1D-A11B-3A456901919F}"/>
    <cellStyle name="20% - Ênfase4 3 3 4 5" xfId="27509" xr:uid="{5727EBA1-1BFE-4917-B79D-DBE45AB50B20}"/>
    <cellStyle name="20% - Ênfase4 3 3 4 5 2" xfId="38492" xr:uid="{EB5F097F-6F98-4DF9-9FD1-A287BF95DDB8}"/>
    <cellStyle name="20% - Ênfase4 3 3 4 6" xfId="29457" xr:uid="{29196E29-6079-4112-941B-30DEA563B8FD}"/>
    <cellStyle name="20% - Ênfase4 3 3 4 7" xfId="40440" xr:uid="{FE1A9471-63F1-47FF-8C6E-EBF18EC42138}"/>
    <cellStyle name="20% - Ênfase4 3 3 4 8" xfId="42387" xr:uid="{20C88464-6772-4037-9E70-D471FE89C2E6}"/>
    <cellStyle name="20% - Ênfase4 3 3 4 9" xfId="44347" xr:uid="{DE651674-7E1B-4CE5-80D0-5C7F0842A083}"/>
    <cellStyle name="20% - Ênfase4 3 3 5" xfId="7962" xr:uid="{ED35BB9C-7B59-4E6F-BFE1-11AC7340903D}"/>
    <cellStyle name="20% - Ênfase4 3 3 5 2" xfId="12304" xr:uid="{B3576FFF-D74D-44C4-95D5-33128DB63AE5}"/>
    <cellStyle name="20% - Ênfase4 3 3 5 2 2" xfId="34365" xr:uid="{50E96E07-F4AB-4658-AEC6-5D7187AB14CC}"/>
    <cellStyle name="20% - Ênfase4 3 3 5 2 3" xfId="23382" xr:uid="{647A6A0F-CA08-49E2-9085-55BCD14EF070}"/>
    <cellStyle name="20% - Ênfase4 3 3 5 3" xfId="30449" xr:uid="{FB27F9CD-B1E6-4D58-AB73-7E0048B044C1}"/>
    <cellStyle name="20% - Ênfase4 3 3 5 4" xfId="19466" xr:uid="{761C92CA-C7DF-4875-A485-D713B1AD389D}"/>
    <cellStyle name="20% - Ênfase4 3 3 6" xfId="11167" xr:uid="{E5BF4D9A-01C9-471E-9B7A-C2D68B029521}"/>
    <cellStyle name="20% - Ênfase4 3 3 6 2" xfId="33230" xr:uid="{E571D3DE-BE0A-49F0-801E-F016455EF455}"/>
    <cellStyle name="20% - Ênfase4 3 3 6 3" xfId="22247" xr:uid="{FF887DE9-DB48-47C3-9EE1-35EA59601A61}"/>
    <cellStyle name="20% - Ênfase4 3 3 7" xfId="10185" xr:uid="{CC22FDC7-D48C-40B6-9F73-270583AA7E35}"/>
    <cellStyle name="20% - Ênfase4 3 3 7 2" xfId="32312" xr:uid="{218ED898-6E77-4CC7-A667-EC60EC02840A}"/>
    <cellStyle name="20% - Ênfase4 3 3 7 3" xfId="21329" xr:uid="{92A6E93D-003A-499C-9A32-E1D3A35A6008}"/>
    <cellStyle name="20% - Ênfase4 3 3 8" xfId="13722" xr:uid="{58971C91-F59E-4596-8B3F-8B191C2DA9C4}"/>
    <cellStyle name="20% - Ênfase4 3 3 8 2" xfId="35586" xr:uid="{218E7143-78D5-4ECD-94D7-5BE05E709610}"/>
    <cellStyle name="20% - Ênfase4 3 3 8 3" xfId="24603" xr:uid="{45D3A133-9030-4D70-8A1D-FC9EE60C6D3F}"/>
    <cellStyle name="20% - Ênfase4 3 3 9" xfId="26553" xr:uid="{F47B202B-DB13-4499-815A-5CE6BEE2C730}"/>
    <cellStyle name="20% - Ênfase4 3 3 9 2" xfId="37536" xr:uid="{9555734D-8169-4E1E-A7B0-46A94B8971EC}"/>
    <cellStyle name="20% - Ênfase4 3 4" xfId="5096" xr:uid="{CCDBBDC3-E474-4CC5-8CE9-C55B43C1F0BC}"/>
    <cellStyle name="20% - Ênfase4 3 4 10" xfId="39487" xr:uid="{8A703B73-FE69-4C10-B0D0-6807894F2DF9}"/>
    <cellStyle name="20% - Ênfase4 3 4 11" xfId="41434" xr:uid="{ADD52EE8-EBCF-44F6-8676-DD029911FD87}"/>
    <cellStyle name="20% - Ênfase4 3 4 12" xfId="43394" xr:uid="{10649CDE-0472-4DF1-9919-8B4F70FD397F}"/>
    <cellStyle name="20% - Ênfase4 3 4 13" xfId="17520" xr:uid="{76E2A4DB-4D84-4AB4-8663-B67AFF084332}"/>
    <cellStyle name="20% - Ênfase4 3 4 2" xfId="5097" xr:uid="{3ADF72A1-411A-4D9A-9CFA-674D814BEA10}"/>
    <cellStyle name="20% - Ênfase4 3 4 2 10" xfId="43395" xr:uid="{087E1880-92D7-4099-AC71-88F1EC48795C}"/>
    <cellStyle name="20% - Ênfase4 3 4 2 11" xfId="17521" xr:uid="{2DDA25E6-15D6-4B14-8C5D-6FE183F0D502}"/>
    <cellStyle name="20% - Ênfase4 3 4 2 2" xfId="7157" xr:uid="{B400A8E5-8BEB-48A9-B939-83670C25F99D}"/>
    <cellStyle name="20% - Ênfase4 3 4 2 2 10" xfId="18699" xr:uid="{602060B5-DAFA-47E0-ADC4-9FD8B870595B}"/>
    <cellStyle name="20% - Ênfase4 3 4 2 2 2" xfId="9144" xr:uid="{765C9543-B0B8-4D2A-A15C-3BCBBCB5E93C}"/>
    <cellStyle name="20% - Ênfase4 3 4 2 2 2 2" xfId="31631" xr:uid="{01BDAD85-76AA-4D50-B1F2-793A9C741564}"/>
    <cellStyle name="20% - Ênfase4 3 4 2 2 2 3" xfId="20648" xr:uid="{F8EDDEA1-B87A-45DB-B8F4-DFD1DD265AA9}"/>
    <cellStyle name="20% - Ênfase4 3 4 2 2 3" xfId="12539" xr:uid="{CA60EB30-94B6-4716-9D3B-E70F84618C92}"/>
    <cellStyle name="20% - Ênfase4 3 4 2 2 3 2" xfId="34600" xr:uid="{59FFD423-9C57-4F38-8517-67EA1944140B}"/>
    <cellStyle name="20% - Ênfase4 3 4 2 2 3 3" xfId="23617" xr:uid="{CA2D6BBC-B0A1-42E5-B1A7-CBEFB00372AE}"/>
    <cellStyle name="20% - Ênfase4 3 4 2 2 4" xfId="14985" xr:uid="{11E7B921-F242-4654-A2B8-31B458E45DCE}"/>
    <cellStyle name="20% - Ênfase4 3 4 2 2 4 2" xfId="36767" xr:uid="{2C1163E9-7D52-431D-ACFA-3CE6028D5496}"/>
    <cellStyle name="20% - Ênfase4 3 4 2 2 4 3" xfId="25784" xr:uid="{BB6FE60A-4553-40CE-8531-7A59808C97C8}"/>
    <cellStyle name="20% - Ênfase4 3 4 2 2 5" xfId="27734" xr:uid="{5F04A11B-4BA9-422B-B8BC-4C95A415EC18}"/>
    <cellStyle name="20% - Ênfase4 3 4 2 2 5 2" xfId="38717" xr:uid="{4CE6B27A-F394-456A-946E-9140B5D2BC94}"/>
    <cellStyle name="20% - Ênfase4 3 4 2 2 6" xfId="29682" xr:uid="{3EC060C2-5DF7-4F20-957F-24B96C137841}"/>
    <cellStyle name="20% - Ênfase4 3 4 2 2 7" xfId="40665" xr:uid="{02F87E75-4319-4DBF-B678-0511FF1E05DB}"/>
    <cellStyle name="20% - Ênfase4 3 4 2 2 8" xfId="42612" xr:uid="{B0BB5FB0-44B8-49E2-A8F9-1E9E007E825E}"/>
    <cellStyle name="20% - Ênfase4 3 4 2 2 9" xfId="44572" xr:uid="{F9DF628D-1EB6-4BC7-BBE2-778EAE46C7E6}"/>
    <cellStyle name="20% - Ênfase4 3 4 2 3" xfId="7966" xr:uid="{430FAEB6-E9A0-4F5C-81F1-0608AEF628B7}"/>
    <cellStyle name="20% - Ênfase4 3 4 2 3 2" xfId="11402" xr:uid="{EC5ADBD8-DAB9-47ED-96FA-EA69EC99C66A}"/>
    <cellStyle name="20% - Ênfase4 3 4 2 3 2 2" xfId="33465" xr:uid="{41FAC344-CDCD-4120-9C33-18A56A7C70ED}"/>
    <cellStyle name="20% - Ênfase4 3 4 2 3 2 3" xfId="22482" xr:uid="{FDF4ED4B-9C3B-4D0C-86F9-711346DAD4B7}"/>
    <cellStyle name="20% - Ênfase4 3 4 2 3 3" xfId="30453" xr:uid="{36A51922-9275-4A6E-87CD-2F626A0EF25D}"/>
    <cellStyle name="20% - Ênfase4 3 4 2 3 4" xfId="19470" xr:uid="{D1A762BB-9F5E-4E94-941E-6DFF8C828BCE}"/>
    <cellStyle name="20% - Ênfase4 3 4 2 4" xfId="10410" xr:uid="{9E7FF97B-22C2-4E48-9BD9-40350C30729D}"/>
    <cellStyle name="20% - Ênfase4 3 4 2 4 2" xfId="32537" xr:uid="{D37501F6-B129-4C10-A989-046A5A9E493D}"/>
    <cellStyle name="20% - Ênfase4 3 4 2 4 3" xfId="21554" xr:uid="{53BD2984-199D-4E4E-BDDB-B5728D80AD10}"/>
    <cellStyle name="20% - Ênfase4 3 4 2 5" xfId="13726" xr:uid="{81440F2D-9C69-4256-9D72-E5C8A555EBD3}"/>
    <cellStyle name="20% - Ênfase4 3 4 2 5 2" xfId="35590" xr:uid="{914D0F14-042A-4EFA-8877-F807F781B3DB}"/>
    <cellStyle name="20% - Ênfase4 3 4 2 5 3" xfId="24607" xr:uid="{4E8569C5-7196-4205-A2A1-F6C2C3D6EE50}"/>
    <cellStyle name="20% - Ênfase4 3 4 2 6" xfId="26557" xr:uid="{625D7786-E7E8-4C4B-9817-4F0F9C2F562F}"/>
    <cellStyle name="20% - Ênfase4 3 4 2 6 2" xfId="37540" xr:uid="{6A8E99DA-9AD0-4C39-BFAA-8715AFADDB83}"/>
    <cellStyle name="20% - Ênfase4 3 4 2 7" xfId="28505" xr:uid="{3D3A7ED6-68DF-45EE-ADBB-F187C6AEE04C}"/>
    <cellStyle name="20% - Ênfase4 3 4 2 8" xfId="39488" xr:uid="{3452CF28-6A2D-4C2D-954F-7F09E3F23613}"/>
    <cellStyle name="20% - Ênfase4 3 4 2 9" xfId="41435" xr:uid="{EC30A84B-22EE-4641-ADA0-918C6F0DB775}"/>
    <cellStyle name="20% - Ênfase4 3 4 3" xfId="5098" xr:uid="{2EE5A2D6-5C21-4461-BE71-09A24F0A3C4A}"/>
    <cellStyle name="20% - Ênfase4 3 4 3 10" xfId="43396" xr:uid="{3CBA0551-82B3-4C56-A98C-F5F1E060E8E3}"/>
    <cellStyle name="20% - Ênfase4 3 4 3 11" xfId="17522" xr:uid="{9DD94181-F973-4D30-B12B-F4338020AC6A}"/>
    <cellStyle name="20% - Ênfase4 3 4 3 2" xfId="7439" xr:uid="{4275BECE-854F-4936-A5FF-C23423D2DAB6}"/>
    <cellStyle name="20% - Ênfase4 3 4 3 2 10" xfId="18981" xr:uid="{D58200D8-D25C-49F1-8554-A94B9587D38D}"/>
    <cellStyle name="20% - Ênfase4 3 4 3 2 2" xfId="9426" xr:uid="{73284220-5484-4FA3-853A-A3F600A17E99}"/>
    <cellStyle name="20% - Ênfase4 3 4 3 2 2 2" xfId="31913" xr:uid="{1E10ADE5-1F00-4A0B-A605-DC7CE6069EC8}"/>
    <cellStyle name="20% - Ênfase4 3 4 3 2 2 3" xfId="20930" xr:uid="{92A692F9-2A2E-4659-BEC0-0A51C37BBA50}"/>
    <cellStyle name="20% - Ênfase4 3 4 3 2 3" xfId="12825" xr:uid="{BDFF8D21-7237-4E77-B935-FEC074657183}"/>
    <cellStyle name="20% - Ênfase4 3 4 3 2 3 2" xfId="34886" xr:uid="{F8F2327E-3C34-4069-ACC3-48E8A3FAC01F}"/>
    <cellStyle name="20% - Ênfase4 3 4 3 2 3 3" xfId="23903" xr:uid="{A7663583-67E0-4408-ABFA-C71DDB8CDDD8}"/>
    <cellStyle name="20% - Ênfase4 3 4 3 2 4" xfId="15267" xr:uid="{C264AC67-4EFD-4BDE-8408-77D93EED7D6F}"/>
    <cellStyle name="20% - Ênfase4 3 4 3 2 4 2" xfId="37049" xr:uid="{76325181-423F-4780-8C01-BB16B08B35B2}"/>
    <cellStyle name="20% - Ênfase4 3 4 3 2 4 3" xfId="26066" xr:uid="{55AE90D0-8346-440D-A58D-467705C6E98F}"/>
    <cellStyle name="20% - Ênfase4 3 4 3 2 5" xfId="28016" xr:uid="{434FBF2C-039B-4C4F-9168-41401CCD50BB}"/>
    <cellStyle name="20% - Ênfase4 3 4 3 2 5 2" xfId="38999" xr:uid="{C04BE388-FB1A-4AED-A28C-0BE3FD1FF030}"/>
    <cellStyle name="20% - Ênfase4 3 4 3 2 6" xfId="29964" xr:uid="{16576C5E-9356-4AE1-B520-41D4BBF17BAF}"/>
    <cellStyle name="20% - Ênfase4 3 4 3 2 7" xfId="40947" xr:uid="{1B21BA37-AC30-4525-A79C-171ABB8EE4AA}"/>
    <cellStyle name="20% - Ênfase4 3 4 3 2 8" xfId="42894" xr:uid="{A2CF3865-BABD-493C-B73C-611B537FDB0C}"/>
    <cellStyle name="20% - Ênfase4 3 4 3 2 9" xfId="44854" xr:uid="{78DCA12A-8F2F-4E9A-83DE-945FFB3006C3}"/>
    <cellStyle name="20% - Ênfase4 3 4 3 3" xfId="7967" xr:uid="{430BCD55-3407-46CE-80D7-CFCB70DABF70}"/>
    <cellStyle name="20% - Ênfase4 3 4 3 3 2" xfId="11688" xr:uid="{98DBBB15-0801-4115-9AEE-7653A3FFC34F}"/>
    <cellStyle name="20% - Ênfase4 3 4 3 3 2 2" xfId="33751" xr:uid="{DBA8909A-8E49-461E-98DB-396AF267A76E}"/>
    <cellStyle name="20% - Ênfase4 3 4 3 3 2 3" xfId="22768" xr:uid="{523F787D-F6BE-486A-9413-7DE7E4C60FBB}"/>
    <cellStyle name="20% - Ênfase4 3 4 3 3 3" xfId="30454" xr:uid="{08DF2B31-8E13-4397-BE61-3C34BFE845B7}"/>
    <cellStyle name="20% - Ênfase4 3 4 3 3 4" xfId="19471" xr:uid="{E61880D7-91AD-4CC6-A41F-ECD070E59BD1}"/>
    <cellStyle name="20% - Ênfase4 3 4 3 4" xfId="10692" xr:uid="{B4C26DC4-F901-44ED-A470-B368B56965A4}"/>
    <cellStyle name="20% - Ênfase4 3 4 3 4 2" xfId="32819" xr:uid="{2CE50CB5-7118-48EA-A140-4317E0238B52}"/>
    <cellStyle name="20% - Ênfase4 3 4 3 4 3" xfId="21836" xr:uid="{4157726E-4BC8-4364-A982-EF86FD3DC431}"/>
    <cellStyle name="20% - Ênfase4 3 4 3 5" xfId="13727" xr:uid="{B2D21333-E1FE-499F-B744-EEABBE18B8E7}"/>
    <cellStyle name="20% - Ênfase4 3 4 3 5 2" xfId="35591" xr:uid="{954CDB6F-3AD7-4386-BD9E-BB81DEF1F8AD}"/>
    <cellStyle name="20% - Ênfase4 3 4 3 5 3" xfId="24608" xr:uid="{CA8243B9-849B-420A-A581-4C4C967DDCF9}"/>
    <cellStyle name="20% - Ênfase4 3 4 3 6" xfId="26558" xr:uid="{1FA3B24C-D21B-4F62-958F-3F869D9C5935}"/>
    <cellStyle name="20% - Ênfase4 3 4 3 6 2" xfId="37541" xr:uid="{831859F9-3595-46B6-95D8-747050329F90}"/>
    <cellStyle name="20% - Ênfase4 3 4 3 7" xfId="28506" xr:uid="{D994317E-226B-48CD-A7D1-EB56FF1C5B01}"/>
    <cellStyle name="20% - Ênfase4 3 4 3 8" xfId="39489" xr:uid="{783B10DE-3E40-4B13-BC5C-ED2BCCD83E18}"/>
    <cellStyle name="20% - Ênfase4 3 4 3 9" xfId="41436" xr:uid="{B129ABF6-9CFF-4499-8CE2-160CC7EA76C9}"/>
    <cellStyle name="20% - Ênfase4 3 4 4" xfId="6872" xr:uid="{3340EA54-2505-458D-B727-64F1177BDAC6}"/>
    <cellStyle name="20% - Ênfase4 3 4 4 10" xfId="18417" xr:uid="{1914D50A-C438-4A7A-8202-30E3607E241F}"/>
    <cellStyle name="20% - Ênfase4 3 4 4 2" xfId="8862" xr:uid="{2730AFC2-3F32-4021-9D77-D6B8C1A8ECD9}"/>
    <cellStyle name="20% - Ênfase4 3 4 4 2 2" xfId="31349" xr:uid="{EDFC359F-9D8C-4BB2-84C7-24B9D3B0BB04}"/>
    <cellStyle name="20% - Ênfase4 3 4 4 2 3" xfId="20366" xr:uid="{C0546958-7867-400E-8B86-EAAFE4B2DFCC}"/>
    <cellStyle name="20% - Ênfase4 3 4 4 3" xfId="12243" xr:uid="{744BF222-70E0-4881-8759-AC37AA85F3EB}"/>
    <cellStyle name="20% - Ênfase4 3 4 4 3 2" xfId="34304" xr:uid="{7F7EEEC8-F271-4DC0-91FD-F95B7F78F86E}"/>
    <cellStyle name="20% - Ênfase4 3 4 4 3 3" xfId="23321" xr:uid="{27B64778-17FA-4A7E-A14C-FE0B6350F4AB}"/>
    <cellStyle name="20% - Ênfase4 3 4 4 4" xfId="14703" xr:uid="{D9DC91E3-15EA-463C-8434-7E108529C372}"/>
    <cellStyle name="20% - Ênfase4 3 4 4 4 2" xfId="36485" xr:uid="{18A8FFFF-EAF5-4FD4-9999-B51107EC3407}"/>
    <cellStyle name="20% - Ênfase4 3 4 4 4 3" xfId="25502" xr:uid="{9AD27B7D-5F06-4D0F-A6CD-B1E316048EC3}"/>
    <cellStyle name="20% - Ênfase4 3 4 4 5" xfId="27452" xr:uid="{A8743849-F396-4C18-8095-55275EA81311}"/>
    <cellStyle name="20% - Ênfase4 3 4 4 5 2" xfId="38435" xr:uid="{53E86058-AF1E-473C-B2DE-EB80A18CC926}"/>
    <cellStyle name="20% - Ênfase4 3 4 4 6" xfId="29400" xr:uid="{2ABAC4F2-34E3-4A5E-8398-D732E83C7041}"/>
    <cellStyle name="20% - Ênfase4 3 4 4 7" xfId="40383" xr:uid="{1276367B-BEAA-4D22-AC04-3A494C683F33}"/>
    <cellStyle name="20% - Ênfase4 3 4 4 8" xfId="42330" xr:uid="{7C854739-ADCB-419C-8AC6-F6F07839F4BE}"/>
    <cellStyle name="20% - Ênfase4 3 4 4 9" xfId="44290" xr:uid="{FA1F81D7-3E59-4B24-8DFD-5166B2764902}"/>
    <cellStyle name="20% - Ênfase4 3 4 5" xfId="7965" xr:uid="{FD87E2F2-9B3A-4282-B916-1321ED2DBDEA}"/>
    <cellStyle name="20% - Ênfase4 3 4 5 2" xfId="11105" xr:uid="{9A9AA401-D350-4BC3-8985-BD2150CEA5D1}"/>
    <cellStyle name="20% - Ênfase4 3 4 5 2 2" xfId="33169" xr:uid="{0DAB3899-A4C1-44A4-B251-BC8ED10BE924}"/>
    <cellStyle name="20% - Ênfase4 3 4 5 2 3" xfId="22186" xr:uid="{F13F4778-EB95-48E2-88AA-58E3683B2745}"/>
    <cellStyle name="20% - Ênfase4 3 4 5 3" xfId="30452" xr:uid="{EE35B72B-AE8C-4DA7-98BC-3B75F74C2CC9}"/>
    <cellStyle name="20% - Ênfase4 3 4 5 4" xfId="19469" xr:uid="{0FDF0EA9-6549-47EA-B524-5CB9D613F00A}"/>
    <cellStyle name="20% - Ênfase4 3 4 6" xfId="10068" xr:uid="{9EB852B0-E00C-4407-9892-FA18C49B3CDE}"/>
    <cellStyle name="20% - Ênfase4 3 4 6 2" xfId="32255" xr:uid="{33FCB0D8-8043-4238-B8A9-924A2F7F8ED6}"/>
    <cellStyle name="20% - Ênfase4 3 4 6 3" xfId="21272" xr:uid="{44B68F42-6AC4-4002-B299-0D48D7488063}"/>
    <cellStyle name="20% - Ênfase4 3 4 7" xfId="13725" xr:uid="{28E60AF4-5780-4782-8E4C-9FCC63AF317D}"/>
    <cellStyle name="20% - Ênfase4 3 4 7 2" xfId="35589" xr:uid="{687A36FD-9DFB-4DCC-8BE2-746E731515C6}"/>
    <cellStyle name="20% - Ênfase4 3 4 7 3" xfId="24606" xr:uid="{D4734DA9-267B-4A8E-93CD-CB04B3D90C7A}"/>
    <cellStyle name="20% - Ênfase4 3 4 8" xfId="26556" xr:uid="{2EA442C8-7155-4964-974C-6D9878D4CBA3}"/>
    <cellStyle name="20% - Ênfase4 3 4 8 2" xfId="37539" xr:uid="{F563A74B-037D-4FEE-8E88-4AF8F3BF9B2F}"/>
    <cellStyle name="20% - Ênfase4 3 4 9" xfId="28504" xr:uid="{E68DEC03-2CE4-4150-88BC-2FC2D1FABFD3}"/>
    <cellStyle name="20% - Ênfase4 3 5" xfId="5099" xr:uid="{1B12A0CE-319A-4D55-B833-A9BDEECAED5F}"/>
    <cellStyle name="20% - Ênfase4 3 5 10" xfId="43397" xr:uid="{6E60C019-935C-41FE-B995-02F4797A361E}"/>
    <cellStyle name="20% - Ênfase4 3 5 11" xfId="17523" xr:uid="{7C59187E-D1A3-48CC-9BB8-AEC16CAAE0D9}"/>
    <cellStyle name="20% - Ênfase4 3 5 2" xfId="7045" xr:uid="{5D909CB2-4B49-4F79-B292-F2EA357270C0}"/>
    <cellStyle name="20% - Ênfase4 3 5 2 10" xfId="18587" xr:uid="{30F50949-4D83-4D82-B87B-FFA6499A06CB}"/>
    <cellStyle name="20% - Ênfase4 3 5 2 2" xfId="9032" xr:uid="{F28167C9-3367-4145-9414-24483EA6EF05}"/>
    <cellStyle name="20% - Ênfase4 3 5 2 2 2" xfId="31519" xr:uid="{408F9326-0512-41EF-B4B3-480975A9E5DA}"/>
    <cellStyle name="20% - Ênfase4 3 5 2 2 3" xfId="20536" xr:uid="{A2CD2EC9-B28D-4959-B741-658918850515}"/>
    <cellStyle name="20% - Ênfase4 3 5 2 3" xfId="12427" xr:uid="{B1B295B5-4288-4A29-ADFD-859105512FFD}"/>
    <cellStyle name="20% - Ênfase4 3 5 2 3 2" xfId="34488" xr:uid="{EE10BF8B-86F8-47B2-9FB5-59A01B9DBC37}"/>
    <cellStyle name="20% - Ênfase4 3 5 2 3 3" xfId="23505" xr:uid="{69C55EA5-5A45-4E0B-BCFF-7DBE804A047F}"/>
    <cellStyle name="20% - Ênfase4 3 5 2 4" xfId="14873" xr:uid="{96968BE1-D5B1-498B-8F87-ECC35A7CBF46}"/>
    <cellStyle name="20% - Ênfase4 3 5 2 4 2" xfId="36655" xr:uid="{75795807-4C7C-45F2-A5F5-17CDBB3DABE9}"/>
    <cellStyle name="20% - Ênfase4 3 5 2 4 3" xfId="25672" xr:uid="{A67E1ECC-414F-4B95-938B-C3F2D5160203}"/>
    <cellStyle name="20% - Ênfase4 3 5 2 5" xfId="27622" xr:uid="{A2966BC5-7EAE-4C2C-A799-76688223B7AE}"/>
    <cellStyle name="20% - Ênfase4 3 5 2 5 2" xfId="38605" xr:uid="{AB01C29A-3750-4FBB-BA8A-26F4E0EACB6C}"/>
    <cellStyle name="20% - Ênfase4 3 5 2 6" xfId="29570" xr:uid="{027A12F1-22D0-459C-BE4D-278D2AB57AA9}"/>
    <cellStyle name="20% - Ênfase4 3 5 2 7" xfId="40553" xr:uid="{9236F1A2-E55D-4A5D-B442-9A0DCF21ACF6}"/>
    <cellStyle name="20% - Ênfase4 3 5 2 8" xfId="42500" xr:uid="{DBF8D36E-FD5E-4B54-9EB4-6202080B2BB3}"/>
    <cellStyle name="20% - Ênfase4 3 5 2 9" xfId="44460" xr:uid="{2A4B9C4C-C3E5-4C84-A5DE-7A4BE86F52D1}"/>
    <cellStyle name="20% - Ênfase4 3 5 3" xfId="7968" xr:uid="{FD7E2784-EC11-4700-8034-72CF288CC57B}"/>
    <cellStyle name="20% - Ênfase4 3 5 3 2" xfId="11290" xr:uid="{65C06F6B-6E61-4B2D-AE50-EEAB06742205}"/>
    <cellStyle name="20% - Ênfase4 3 5 3 2 2" xfId="33353" xr:uid="{8EA09DC1-6779-494E-9990-074E7EEBEC89}"/>
    <cellStyle name="20% - Ênfase4 3 5 3 2 3" xfId="22370" xr:uid="{05867001-A0C4-480C-A71D-5B865F50BBA2}"/>
    <cellStyle name="20% - Ênfase4 3 5 3 3" xfId="30455" xr:uid="{1F8D7726-D74E-40AD-B4C2-1ACB4B9F8523}"/>
    <cellStyle name="20% - Ênfase4 3 5 3 4" xfId="19472" xr:uid="{926D31AF-852B-44E2-AF6B-797F177642CC}"/>
    <cellStyle name="20% - Ênfase4 3 5 4" xfId="10298" xr:uid="{5AE8C031-41DA-4DBA-BF5C-D39E6A1D7B4C}"/>
    <cellStyle name="20% - Ênfase4 3 5 4 2" xfId="32425" xr:uid="{23609ADD-2F9D-4400-9018-F780194AB1C7}"/>
    <cellStyle name="20% - Ênfase4 3 5 4 3" xfId="21442" xr:uid="{0A64B2F3-2925-4786-A98F-0C5C02B372BF}"/>
    <cellStyle name="20% - Ênfase4 3 5 5" xfId="13728" xr:uid="{0847D44B-106C-4009-AC1E-B57F9B5A14A2}"/>
    <cellStyle name="20% - Ênfase4 3 5 5 2" xfId="35592" xr:uid="{8D9DEE0B-53F6-4126-9FDD-0BE8BC00E243}"/>
    <cellStyle name="20% - Ênfase4 3 5 5 3" xfId="24609" xr:uid="{623344B8-F15C-4B9C-B374-AE4365C36DD9}"/>
    <cellStyle name="20% - Ênfase4 3 5 6" xfId="26559" xr:uid="{57FCAB5F-1DFE-4E0E-A2D1-02721496E96E}"/>
    <cellStyle name="20% - Ênfase4 3 5 6 2" xfId="37542" xr:uid="{6F5F8BEE-F087-4B7D-826C-65436A094F64}"/>
    <cellStyle name="20% - Ênfase4 3 5 7" xfId="28507" xr:uid="{7AA5D511-B1B0-4A2D-9138-D09F86439B49}"/>
    <cellStyle name="20% - Ênfase4 3 5 8" xfId="39490" xr:uid="{F228E32D-1D87-4197-A73F-E248314D8831}"/>
    <cellStyle name="20% - Ênfase4 3 5 9" xfId="41437" xr:uid="{B930B95F-9FFB-42F3-A679-C7EB9E08F8E8}"/>
    <cellStyle name="20% - Ênfase4 3 6" xfId="5100" xr:uid="{F44B1A97-3A0C-4F8C-BA54-472817F2479E}"/>
    <cellStyle name="20% - Ênfase4 3 6 10" xfId="43398" xr:uid="{A2E9A9C2-7676-49BE-BED6-4EB541C50339}"/>
    <cellStyle name="20% - Ênfase4 3 6 11" xfId="17524" xr:uid="{DF60DE50-452B-4F4F-A46A-10A2A77BAA56}"/>
    <cellStyle name="20% - Ênfase4 3 6 2" xfId="7327" xr:uid="{25F9372C-9B75-484D-8BDF-8175CACD1B08}"/>
    <cellStyle name="20% - Ênfase4 3 6 2 10" xfId="18869" xr:uid="{C56B2E95-8C65-4EF8-B2C1-F65E118B8013}"/>
    <cellStyle name="20% - Ênfase4 3 6 2 2" xfId="9314" xr:uid="{2E0573F1-9947-486A-BC35-AE4F58C878DE}"/>
    <cellStyle name="20% - Ênfase4 3 6 2 2 2" xfId="31801" xr:uid="{B447F6B6-D513-4765-AEAA-E335B52D70B2}"/>
    <cellStyle name="20% - Ênfase4 3 6 2 2 3" xfId="20818" xr:uid="{8C11F50C-41EE-4D85-B1A5-4231D2DAB812}"/>
    <cellStyle name="20% - Ênfase4 3 6 2 3" xfId="12713" xr:uid="{F4011699-A4D9-4A21-9FEA-CB315F5A7D32}"/>
    <cellStyle name="20% - Ênfase4 3 6 2 3 2" xfId="34774" xr:uid="{6150C1E8-8F7C-455A-B7A8-28B54211EF95}"/>
    <cellStyle name="20% - Ênfase4 3 6 2 3 3" xfId="23791" xr:uid="{1EFD6EF4-C716-48F3-AC49-99CB3F7EF8AA}"/>
    <cellStyle name="20% - Ênfase4 3 6 2 4" xfId="15155" xr:uid="{1439D029-363E-4BD9-BD6D-4CCB77789B72}"/>
    <cellStyle name="20% - Ênfase4 3 6 2 4 2" xfId="36937" xr:uid="{A9C8D204-AD07-4931-AB56-816F18BFA034}"/>
    <cellStyle name="20% - Ênfase4 3 6 2 4 3" xfId="25954" xr:uid="{CAE78C26-BFAD-4EB7-A4FF-D52BD12BF4FE}"/>
    <cellStyle name="20% - Ênfase4 3 6 2 5" xfId="27904" xr:uid="{72263F9B-61E5-452B-B988-95361E95A260}"/>
    <cellStyle name="20% - Ênfase4 3 6 2 5 2" xfId="38887" xr:uid="{AA0929B2-9E14-4FDD-B1BC-98A307928848}"/>
    <cellStyle name="20% - Ênfase4 3 6 2 6" xfId="29852" xr:uid="{4572D5E3-EC84-4F07-BA70-B94DE69EE473}"/>
    <cellStyle name="20% - Ênfase4 3 6 2 7" xfId="40835" xr:uid="{7D95A985-8609-41F5-A2B1-2572088BD1D7}"/>
    <cellStyle name="20% - Ênfase4 3 6 2 8" xfId="42782" xr:uid="{D06BA376-CEA5-46A3-9241-A8F67BFD63DF}"/>
    <cellStyle name="20% - Ênfase4 3 6 2 9" xfId="44742" xr:uid="{D3650CC5-F78A-4A77-A89C-0D63A968A3E9}"/>
    <cellStyle name="20% - Ênfase4 3 6 3" xfId="7969" xr:uid="{5CFC788D-8D18-483F-84C9-6B8F1BF7328F}"/>
    <cellStyle name="20% - Ênfase4 3 6 3 2" xfId="11576" xr:uid="{AD6C85B9-9BF3-4C30-8FDD-79BD183FC6A6}"/>
    <cellStyle name="20% - Ênfase4 3 6 3 2 2" xfId="33639" xr:uid="{E3DE5D03-8B7A-4FD5-8D31-215C8634D120}"/>
    <cellStyle name="20% - Ênfase4 3 6 3 2 3" xfId="22656" xr:uid="{71574CEA-B8E2-4597-9654-06DA82B89F24}"/>
    <cellStyle name="20% - Ênfase4 3 6 3 3" xfId="30456" xr:uid="{53A38B10-2C82-4137-B507-46F319FA3EA6}"/>
    <cellStyle name="20% - Ênfase4 3 6 3 4" xfId="19473" xr:uid="{84008863-5608-4C02-BB24-3D556FE73EA5}"/>
    <cellStyle name="20% - Ênfase4 3 6 4" xfId="10580" xr:uid="{6825A74C-FC06-44EF-BB42-B0E2B5C43711}"/>
    <cellStyle name="20% - Ênfase4 3 6 4 2" xfId="32707" xr:uid="{0B432B05-3A63-4E39-BBDF-65738B932A23}"/>
    <cellStyle name="20% - Ênfase4 3 6 4 3" xfId="21724" xr:uid="{5E5D3F6D-293E-41F7-95D2-CA87A05FEA71}"/>
    <cellStyle name="20% - Ênfase4 3 6 5" xfId="13729" xr:uid="{B6465C5C-478E-4FBC-A80E-F6CBEB50CE10}"/>
    <cellStyle name="20% - Ênfase4 3 6 5 2" xfId="35593" xr:uid="{C955FFE5-B721-41AF-8F33-81193C78CB05}"/>
    <cellStyle name="20% - Ênfase4 3 6 5 3" xfId="24610" xr:uid="{57DC54A7-AB09-4891-BEE8-C68F541A5E44}"/>
    <cellStyle name="20% - Ênfase4 3 6 6" xfId="26560" xr:uid="{D70DEF6C-995F-43D2-979D-93675D03DB2B}"/>
    <cellStyle name="20% - Ênfase4 3 6 6 2" xfId="37543" xr:uid="{3BA013FC-7AA2-4F21-A083-7FDA433222AF}"/>
    <cellStyle name="20% - Ênfase4 3 6 7" xfId="28508" xr:uid="{DDB7A7C1-98E4-4E11-B68D-820FB6BF2FB5}"/>
    <cellStyle name="20% - Ênfase4 3 6 8" xfId="39491" xr:uid="{8BC3E91B-5DB8-4E76-8C85-33621B746F80}"/>
    <cellStyle name="20% - Ênfase4 3 6 9" xfId="41438" xr:uid="{AE3D1D9F-6503-492F-975D-9008D15832D7}"/>
    <cellStyle name="20% - Ênfase4 3 7" xfId="5101" xr:uid="{F6BD13BB-2D82-47C3-878B-24581996C47B}"/>
    <cellStyle name="20% - Ênfase4 3 7 10" xfId="43399" xr:uid="{F0B13102-012E-4759-A255-1A1DD6D7C924}"/>
    <cellStyle name="20% - Ênfase4 3 7 11" xfId="17525" xr:uid="{93FF8D45-DC3D-4E62-B8C6-EFE146E90E8C}"/>
    <cellStyle name="20% - Ênfase4 3 7 2" xfId="7609" xr:uid="{C3F2CFE7-F819-445F-9649-52F7C8531F50}"/>
    <cellStyle name="20% - Ênfase4 3 7 2 10" xfId="19151" xr:uid="{0D5E51AB-C647-4666-A6D1-BC29A5869D04}"/>
    <cellStyle name="20% - Ênfase4 3 7 2 2" xfId="9596" xr:uid="{4113DC82-65A6-4C64-B4EA-3BC21389EE3A}"/>
    <cellStyle name="20% - Ênfase4 3 7 2 2 2" xfId="32083" xr:uid="{7BDEE3F5-F7FA-4B25-AD5D-89F50E866CFC}"/>
    <cellStyle name="20% - Ênfase4 3 7 2 2 3" xfId="21100" xr:uid="{57AAE618-CAC7-4E93-B4EC-CC456D8745B8}"/>
    <cellStyle name="20% - Ênfase4 3 7 2 3" xfId="12995" xr:uid="{121EB3E7-3918-4231-9552-CD4347F8F817}"/>
    <cellStyle name="20% - Ênfase4 3 7 2 3 2" xfId="35056" xr:uid="{440BF52E-A90C-4AC3-B982-8D895EBE5732}"/>
    <cellStyle name="20% - Ênfase4 3 7 2 3 3" xfId="24073" xr:uid="{9B288ABA-D89D-4818-981D-4C50693E151A}"/>
    <cellStyle name="20% - Ênfase4 3 7 2 4" xfId="15437" xr:uid="{BE883070-A129-4E47-97DD-83E3E228A44A}"/>
    <cellStyle name="20% - Ênfase4 3 7 2 4 2" xfId="37219" xr:uid="{9AE8BA6A-FAD6-4652-AC0E-A5296E4B1800}"/>
    <cellStyle name="20% - Ênfase4 3 7 2 4 3" xfId="26236" xr:uid="{F8F45A96-30DE-4A37-BEB1-D4D8098A900C}"/>
    <cellStyle name="20% - Ênfase4 3 7 2 5" xfId="28186" xr:uid="{BD7B453E-2355-449F-AE31-7B832541BB0E}"/>
    <cellStyle name="20% - Ênfase4 3 7 2 5 2" xfId="39169" xr:uid="{1C4C12E2-5170-4272-AA63-24F68DFE0D7B}"/>
    <cellStyle name="20% - Ênfase4 3 7 2 6" xfId="30134" xr:uid="{161DD97B-FDE2-47DF-B2D4-D9EF3BD4FAD3}"/>
    <cellStyle name="20% - Ênfase4 3 7 2 7" xfId="41117" xr:uid="{55F5C249-0AE3-4A3B-A895-82B5681B63CD}"/>
    <cellStyle name="20% - Ênfase4 3 7 2 8" xfId="43064" xr:uid="{CB7F41C8-00FC-4F10-8EA0-CE68DBAE9A47}"/>
    <cellStyle name="20% - Ênfase4 3 7 2 9" xfId="45024" xr:uid="{C69BB8C3-2EE2-42A4-8AEC-4F88BCE80B1B}"/>
    <cellStyle name="20% - Ênfase4 3 7 3" xfId="7970" xr:uid="{4E8C432A-59D9-458C-9DB7-0374B2BC349C}"/>
    <cellStyle name="20% - Ênfase4 3 7 3 2" xfId="11858" xr:uid="{151D3FF9-B73A-4FBC-BED6-7F6A1A1B012B}"/>
    <cellStyle name="20% - Ênfase4 3 7 3 2 2" xfId="33921" xr:uid="{396780C0-7267-421F-9EA2-68C6D1D6383D}"/>
    <cellStyle name="20% - Ênfase4 3 7 3 2 3" xfId="22938" xr:uid="{9C0DBB68-E23A-468E-978E-3579A48308FB}"/>
    <cellStyle name="20% - Ênfase4 3 7 3 3" xfId="30457" xr:uid="{B40033A9-5DA0-4C14-8A21-43352F6FBA39}"/>
    <cellStyle name="20% - Ênfase4 3 7 3 4" xfId="19474" xr:uid="{DAE22912-CF7F-4E0F-9CBD-2A661D9F0CBB}"/>
    <cellStyle name="20% - Ênfase4 3 7 4" xfId="10862" xr:uid="{8F194FF2-D949-43F9-9123-9E06DF163E61}"/>
    <cellStyle name="20% - Ênfase4 3 7 4 2" xfId="32989" xr:uid="{224BE5A6-279F-4915-993D-61EFEB7B5CFE}"/>
    <cellStyle name="20% - Ênfase4 3 7 4 3" xfId="22006" xr:uid="{A3EEC484-A35F-48D0-AD39-BC2EB5713F37}"/>
    <cellStyle name="20% - Ênfase4 3 7 5" xfId="13730" xr:uid="{690FA3AF-0138-4A20-94B1-7E216567EF96}"/>
    <cellStyle name="20% - Ênfase4 3 7 5 2" xfId="35594" xr:uid="{34C3F5AB-75D4-4901-A519-16CC45AFA0F3}"/>
    <cellStyle name="20% - Ênfase4 3 7 5 3" xfId="24611" xr:uid="{5CAA27B3-D92D-4C56-8683-19D25ACA36FE}"/>
    <cellStyle name="20% - Ênfase4 3 7 6" xfId="26561" xr:uid="{193A8706-D639-4A63-B7FB-D4F96DBF7B00}"/>
    <cellStyle name="20% - Ênfase4 3 7 6 2" xfId="37544" xr:uid="{0619C87F-D3D6-4DDD-A997-AF3D059695D5}"/>
    <cellStyle name="20% - Ênfase4 3 7 7" xfId="28509" xr:uid="{89E80361-2EE0-44AE-8B0C-221191D58F2D}"/>
    <cellStyle name="20% - Ênfase4 3 7 8" xfId="39492" xr:uid="{C7E76827-9F2B-486D-9E1A-8DCB5892BBDC}"/>
    <cellStyle name="20% - Ênfase4 3 7 9" xfId="41439" xr:uid="{1E714CE6-3DB2-4AA6-81FE-9F103536CDCF}"/>
    <cellStyle name="20% - Ênfase4 3 8" xfId="6760" xr:uid="{DBA1B7A3-12AB-4914-BFD4-10451E4BF865}"/>
    <cellStyle name="20% - Ênfase4 3 8 10" xfId="18305" xr:uid="{DE0C99FF-4511-4FCB-B2EB-1765E8D55C6E}"/>
    <cellStyle name="20% - Ênfase4 3 8 2" xfId="8750" xr:uid="{FD388AE4-1F66-48EB-8E9F-57487D08D89D}"/>
    <cellStyle name="20% - Ênfase4 3 8 2 2" xfId="13126" xr:uid="{6EAD2518-4B4D-46A3-A1D9-D49119ABFE22}"/>
    <cellStyle name="20% - Ênfase4 3 8 2 2 2" xfId="35136" xr:uid="{01426D97-2F0B-4304-9872-9E43F5BEE86C}"/>
    <cellStyle name="20% - Ênfase4 3 8 2 2 3" xfId="24153" xr:uid="{29F174B7-03D9-4162-B891-2387F4C74212}"/>
    <cellStyle name="20% - Ênfase4 3 8 2 3" xfId="31237" xr:uid="{2F384132-0F23-4CEB-85A5-95CA098318DF}"/>
    <cellStyle name="20% - Ênfase4 3 8 2 4" xfId="20254" xr:uid="{C5671FC2-52AD-4445-B853-59A99857ECE1}"/>
    <cellStyle name="20% - Ênfase4 3 8 3" xfId="11940" xr:uid="{D1229FC2-D60A-4E34-BFDD-F090F6642C74}"/>
    <cellStyle name="20% - Ênfase4 3 8 3 2" xfId="34001" xr:uid="{3E70C147-ACE8-4BF3-B79C-75DDB7736280}"/>
    <cellStyle name="20% - Ênfase4 3 8 3 3" xfId="23018" xr:uid="{9317E972-7DC6-4445-B46D-D9D5E39E0C80}"/>
    <cellStyle name="20% - Ênfase4 3 8 4" xfId="14591" xr:uid="{331A4173-8EF6-4D2A-98EF-0A86FCD3B8A9}"/>
    <cellStyle name="20% - Ênfase4 3 8 4 2" xfId="36373" xr:uid="{17799A68-D6DF-4266-B78C-30E84D67A1C2}"/>
    <cellStyle name="20% - Ênfase4 3 8 4 3" xfId="25390" xr:uid="{0358CD61-BCF5-4B88-AD96-18B59AC0A2CA}"/>
    <cellStyle name="20% - Ênfase4 3 8 5" xfId="27340" xr:uid="{0CF011C1-8977-47DE-8DC2-7C480DC38BEE}"/>
    <cellStyle name="20% - Ênfase4 3 8 5 2" xfId="38323" xr:uid="{F54975DA-D72C-4C0A-BB2A-E19BCAD1CF62}"/>
    <cellStyle name="20% - Ênfase4 3 8 6" xfId="29288" xr:uid="{51F5789F-E0E9-42A3-9ACB-FD6BEBCD1B05}"/>
    <cellStyle name="20% - Ênfase4 3 8 7" xfId="40271" xr:uid="{81EE90C7-F65D-4361-81B4-A84BB045EF4B}"/>
    <cellStyle name="20% - Ênfase4 3 8 8" xfId="42218" xr:uid="{4586B889-EA15-4C5E-8339-54DFAC209DF2}"/>
    <cellStyle name="20% - Ênfase4 3 8 9" xfId="44178" xr:uid="{4906E6DD-0C65-4442-8C33-B14E26016A08}"/>
    <cellStyle name="20% - Ênfase4 3 9" xfId="7955" xr:uid="{B2F83B59-C630-42C4-8D01-60E5504409C6}"/>
    <cellStyle name="20% - Ênfase4 3 9 2" xfId="12131" xr:uid="{6C1D849E-AE1C-4A76-B60D-7FDB87E42E38}"/>
    <cellStyle name="20% - Ênfase4 3 9 2 2" xfId="34192" xr:uid="{2B9261D1-0727-4B2A-A8CC-BCA095519EB8}"/>
    <cellStyle name="20% - Ênfase4 3 9 2 3" xfId="23209" xr:uid="{A1B3A4CF-CFDF-47CA-A483-13D43DF63FFB}"/>
    <cellStyle name="20% - Ênfase4 3 9 3" xfId="30442" xr:uid="{F8C735AD-2E0A-46B8-A462-D2BEDC17026D}"/>
    <cellStyle name="20% - Ênfase4 3 9 4" xfId="19459" xr:uid="{8D0C64E3-F3CD-4A49-96F4-F091E46EDC04}"/>
    <cellStyle name="20% - Ênfase4 4" xfId="5102" xr:uid="{0E809086-EC20-44D0-933D-66077DA64060}"/>
    <cellStyle name="20% - Ênfase4 4 10" xfId="11007" xr:uid="{A88A5153-C72B-40C3-BC1F-76F474F01C45}"/>
    <cellStyle name="20% - Ênfase4 4 10 2" xfId="33071" xr:uid="{481EA3BC-6176-405D-8F1E-6BEDA2B0B821}"/>
    <cellStyle name="20% - Ênfase4 4 10 3" xfId="22088" xr:uid="{BDE1B1F1-7ECE-4915-AF5B-0AFBA8024DAA}"/>
    <cellStyle name="20% - Ênfase4 4 11" xfId="9970" xr:uid="{91258B06-DDAA-439B-8FAB-465429416DB2}"/>
    <cellStyle name="20% - Ênfase4 4 11 2" xfId="32157" xr:uid="{93FF1B8D-7394-42A2-B406-BD69DB576A2A}"/>
    <cellStyle name="20% - Ênfase4 4 11 3" xfId="21174" xr:uid="{883ACE36-1718-4D69-8CB4-58E455176FCB}"/>
    <cellStyle name="20% - Ênfase4 4 12" xfId="13731" xr:uid="{D37B03A9-49F0-47AA-A863-AD2CF7AE7CFD}"/>
    <cellStyle name="20% - Ênfase4 4 12 2" xfId="35595" xr:uid="{B42441AB-DE48-4597-82F2-6786893974B6}"/>
    <cellStyle name="20% - Ênfase4 4 12 3" xfId="24612" xr:uid="{BE4F75B8-7BDE-4B36-8313-465D1F06541A}"/>
    <cellStyle name="20% - Ênfase4 4 13" xfId="26562" xr:uid="{9E658D91-914D-457F-884F-2FF291BE72B3}"/>
    <cellStyle name="20% - Ênfase4 4 13 2" xfId="37545" xr:uid="{3346FC43-6D70-4B6E-8F73-48EE99E91F95}"/>
    <cellStyle name="20% - Ênfase4 4 14" xfId="28510" xr:uid="{09B5559E-4AAF-4552-8CD2-36778A1B6B32}"/>
    <cellStyle name="20% - Ênfase4 4 15" xfId="39493" xr:uid="{04D3F4DD-3389-4DF6-A46F-DF96B58B1529}"/>
    <cellStyle name="20% - Ênfase4 4 16" xfId="41440" xr:uid="{28BAACD5-BC78-48B7-B188-24489B54844B}"/>
    <cellStyle name="20% - Ênfase4 4 17" xfId="43400" xr:uid="{E9474417-5E70-4A7D-B749-FCF7A0546346}"/>
    <cellStyle name="20% - Ênfase4 4 18" xfId="17526" xr:uid="{00D8BD15-6346-4886-A4A1-6451FEB729AD}"/>
    <cellStyle name="20% - Ênfase4 4 2" xfId="5103" xr:uid="{AB765AF5-8E23-47F4-B60D-A3A2BA587ECC}"/>
    <cellStyle name="20% - Ênfase4 4 2 10" xfId="26563" xr:uid="{6C458369-9BD5-4D98-A4E6-FD31E699F48E}"/>
    <cellStyle name="20% - Ênfase4 4 2 10 2" xfId="37546" xr:uid="{B49227AD-3252-4D32-A33E-272214D3738A}"/>
    <cellStyle name="20% - Ênfase4 4 2 11" xfId="28511" xr:uid="{24580C4F-75A9-4764-9223-9D8A966D949C}"/>
    <cellStyle name="20% - Ênfase4 4 2 12" xfId="39494" xr:uid="{4EDCFFC0-B2CB-47D1-8843-14B105F9CE11}"/>
    <cellStyle name="20% - Ênfase4 4 2 13" xfId="41441" xr:uid="{727C5C3F-9D25-4E12-9023-886DEE6EC6D3}"/>
    <cellStyle name="20% - Ênfase4 4 2 14" xfId="43401" xr:uid="{7D9A9E42-3A0B-4073-8CD3-B6C09C5B6CEA}"/>
    <cellStyle name="20% - Ênfase4 4 2 15" xfId="17527" xr:uid="{6BA89FED-6C51-42F0-826D-D147BFC9274C}"/>
    <cellStyle name="20% - Ênfase4 4 2 2" xfId="5104" xr:uid="{CF3F7111-F060-45DA-897B-47B6B9027A53}"/>
    <cellStyle name="20% - Ênfase4 4 2 2 10" xfId="39495" xr:uid="{FEF964E3-8D5D-43E9-8E3B-5966AB1FC5E6}"/>
    <cellStyle name="20% - Ênfase4 4 2 2 11" xfId="41442" xr:uid="{1CF35D8F-AABF-4806-81DA-B653ACA7A957}"/>
    <cellStyle name="20% - Ênfase4 4 2 2 12" xfId="43402" xr:uid="{68B07A2C-2E66-45A7-9CA8-FFFB9C84B177}"/>
    <cellStyle name="20% - Ênfase4 4 2 2 13" xfId="17528" xr:uid="{5577E3AF-C51E-400A-8D69-6ACF5101BDFE}"/>
    <cellStyle name="20% - Ênfase4 4 2 2 2" xfId="5105" xr:uid="{44E0BCCB-CB5D-4BC2-AF19-D48F64E90A49}"/>
    <cellStyle name="20% - Ênfase4 4 2 2 2 10" xfId="43403" xr:uid="{E4D16653-85E4-4483-A6D3-4C2C68D7D9DB}"/>
    <cellStyle name="20% - Ênfase4 4 2 2 2 11" xfId="17529" xr:uid="{324FC184-9325-40E1-9321-517D16057EDE}"/>
    <cellStyle name="20% - Ênfase4 4 2 2 2 2" xfId="7284" xr:uid="{3F3F17CA-AA9C-479C-B577-4522E36B411B}"/>
    <cellStyle name="20% - Ênfase4 4 2 2 2 2 10" xfId="18826" xr:uid="{D2137C5A-0F2E-4E4C-877C-1BF9DE6A1602}"/>
    <cellStyle name="20% - Ênfase4 4 2 2 2 2 2" xfId="9271" xr:uid="{E476A7C9-850D-4F7F-8982-CB9DB7ABAB06}"/>
    <cellStyle name="20% - Ênfase4 4 2 2 2 2 2 2" xfId="31758" xr:uid="{95278985-8249-488D-AD7A-FF84BAF127F2}"/>
    <cellStyle name="20% - Ênfase4 4 2 2 2 2 2 3" xfId="20775" xr:uid="{6CC873A0-1DB6-4D4A-9004-2B1FE18AC2CF}"/>
    <cellStyle name="20% - Ênfase4 4 2 2 2 2 3" xfId="12670" xr:uid="{E1E8B21C-7E69-48C6-93D4-7FF843217D77}"/>
    <cellStyle name="20% - Ênfase4 4 2 2 2 2 3 2" xfId="34731" xr:uid="{48B6D341-0BD1-4CA4-94B3-4C5B507AFD83}"/>
    <cellStyle name="20% - Ênfase4 4 2 2 2 2 3 3" xfId="23748" xr:uid="{EF9C4EBA-DB17-435E-B967-B83E039F498D}"/>
    <cellStyle name="20% - Ênfase4 4 2 2 2 2 4" xfId="15112" xr:uid="{22F6D042-1528-48DA-BF37-01985A61D1AA}"/>
    <cellStyle name="20% - Ênfase4 4 2 2 2 2 4 2" xfId="36894" xr:uid="{EAAB5D18-5EB5-4BF3-927D-6350A88538CD}"/>
    <cellStyle name="20% - Ênfase4 4 2 2 2 2 4 3" xfId="25911" xr:uid="{17B8D007-CDA9-4E0F-B37B-227BE820C39E}"/>
    <cellStyle name="20% - Ênfase4 4 2 2 2 2 5" xfId="27861" xr:uid="{F15D17AD-CFC1-4510-8ED8-3AAF8FB310C2}"/>
    <cellStyle name="20% - Ênfase4 4 2 2 2 2 5 2" xfId="38844" xr:uid="{FA0D1AF7-0992-429F-A99F-EDAB8D7FADB0}"/>
    <cellStyle name="20% - Ênfase4 4 2 2 2 2 6" xfId="29809" xr:uid="{856E1FBB-01C8-45F7-AC1D-5A6BB83D951C}"/>
    <cellStyle name="20% - Ênfase4 4 2 2 2 2 7" xfId="40792" xr:uid="{C57DABBA-B55F-4B5D-8E85-276C3203B78F}"/>
    <cellStyle name="20% - Ênfase4 4 2 2 2 2 8" xfId="42739" xr:uid="{DCD59B45-1EFB-46AC-AEC3-866E1A841DB3}"/>
    <cellStyle name="20% - Ênfase4 4 2 2 2 2 9" xfId="44699" xr:uid="{076D4209-E7F6-43CF-8352-4F13DC691C61}"/>
    <cellStyle name="20% - Ênfase4 4 2 2 2 3" xfId="7974" xr:uid="{783DC74A-24C5-42FC-BCF2-DEF9A4A2BF78}"/>
    <cellStyle name="20% - Ênfase4 4 2 2 2 3 2" xfId="11533" xr:uid="{C9C9186E-AC57-402E-B95C-ABF1EC13F02F}"/>
    <cellStyle name="20% - Ênfase4 4 2 2 2 3 2 2" xfId="33596" xr:uid="{1E0FF9F4-FFB2-4B68-8902-A311D7AD0F6F}"/>
    <cellStyle name="20% - Ênfase4 4 2 2 2 3 2 3" xfId="22613" xr:uid="{B8CD7A72-9CBD-4061-8579-03E07AEA80CE}"/>
    <cellStyle name="20% - Ênfase4 4 2 2 2 3 3" xfId="30461" xr:uid="{3A357360-770B-4CB1-ABB2-9F49D7E6B684}"/>
    <cellStyle name="20% - Ênfase4 4 2 2 2 3 4" xfId="19478" xr:uid="{69500684-EE99-483F-8886-C3FBD833CEDB}"/>
    <cellStyle name="20% - Ênfase4 4 2 2 2 4" xfId="10537" xr:uid="{127D8AB9-326D-4858-A316-FCA29AECC801}"/>
    <cellStyle name="20% - Ênfase4 4 2 2 2 4 2" xfId="32664" xr:uid="{B5F071F8-5FAC-4C44-89BB-13AA3E114014}"/>
    <cellStyle name="20% - Ênfase4 4 2 2 2 4 3" xfId="21681" xr:uid="{60088FE3-6F54-4D82-B792-FEB77A89C063}"/>
    <cellStyle name="20% - Ênfase4 4 2 2 2 5" xfId="13734" xr:uid="{F2A17F5E-E52F-496B-871E-C9C0C1740729}"/>
    <cellStyle name="20% - Ênfase4 4 2 2 2 5 2" xfId="35598" xr:uid="{9B813D16-BA82-4A6D-A2BF-2FD062199FA4}"/>
    <cellStyle name="20% - Ênfase4 4 2 2 2 5 3" xfId="24615" xr:uid="{AD718B2F-490B-4CB4-8C83-346DF3728A29}"/>
    <cellStyle name="20% - Ênfase4 4 2 2 2 6" xfId="26565" xr:uid="{5298AA15-A651-4CFD-9586-4A06B847C581}"/>
    <cellStyle name="20% - Ênfase4 4 2 2 2 6 2" xfId="37548" xr:uid="{14076888-5911-4294-935D-266A1B788D28}"/>
    <cellStyle name="20% - Ênfase4 4 2 2 2 7" xfId="28513" xr:uid="{68B17FDE-110B-424D-9D42-E0D6BB2A79F5}"/>
    <cellStyle name="20% - Ênfase4 4 2 2 2 8" xfId="39496" xr:uid="{C06897F8-1D74-482E-9B90-7909E4CC066A}"/>
    <cellStyle name="20% - Ênfase4 4 2 2 2 9" xfId="41443" xr:uid="{1CFFD65F-4631-47D5-A35D-3F7B10C7B926}"/>
    <cellStyle name="20% - Ênfase4 4 2 2 3" xfId="5106" xr:uid="{882AD68C-E42E-4FBC-BD98-E96E88395656}"/>
    <cellStyle name="20% - Ênfase4 4 2 2 3 10" xfId="43404" xr:uid="{1B927998-201B-4291-87D5-280458AC20B0}"/>
    <cellStyle name="20% - Ênfase4 4 2 2 3 11" xfId="17530" xr:uid="{5C902188-4EBC-489F-8A25-BEF2F1E95C45}"/>
    <cellStyle name="20% - Ênfase4 4 2 2 3 2" xfId="7566" xr:uid="{67434877-376E-48C6-B4A6-69744BA09E7E}"/>
    <cellStyle name="20% - Ênfase4 4 2 2 3 2 10" xfId="19108" xr:uid="{F5C9F47F-5310-4647-A6BB-B1FBCB55CBF8}"/>
    <cellStyle name="20% - Ênfase4 4 2 2 3 2 2" xfId="9553" xr:uid="{1E78DF3D-CC74-4824-8BFD-6DCD31ED0172}"/>
    <cellStyle name="20% - Ênfase4 4 2 2 3 2 2 2" xfId="32040" xr:uid="{C7924623-7BBC-4A56-92BF-382B81C89965}"/>
    <cellStyle name="20% - Ênfase4 4 2 2 3 2 2 3" xfId="21057" xr:uid="{34623947-F40B-4D07-AB11-FBC4C7ED3090}"/>
    <cellStyle name="20% - Ênfase4 4 2 2 3 2 3" xfId="12952" xr:uid="{E8ABF38C-A816-4FEA-A01F-D94408B9E94E}"/>
    <cellStyle name="20% - Ênfase4 4 2 2 3 2 3 2" xfId="35013" xr:uid="{99ED5751-3D89-43EC-9842-94BEA66AEA3C}"/>
    <cellStyle name="20% - Ênfase4 4 2 2 3 2 3 3" xfId="24030" xr:uid="{4D799CE7-B1F3-4320-8479-7719B3D0C7A3}"/>
    <cellStyle name="20% - Ênfase4 4 2 2 3 2 4" xfId="15394" xr:uid="{905D50F0-6847-4AB4-AA89-71DCC412EF98}"/>
    <cellStyle name="20% - Ênfase4 4 2 2 3 2 4 2" xfId="37176" xr:uid="{C0C67345-B420-42BF-B927-504EEC11D461}"/>
    <cellStyle name="20% - Ênfase4 4 2 2 3 2 4 3" xfId="26193" xr:uid="{F9B4ADAC-8EBD-4263-9F8E-B8CBDC43FB9E}"/>
    <cellStyle name="20% - Ênfase4 4 2 2 3 2 5" xfId="28143" xr:uid="{57B39C94-F6DB-4947-9968-F45FA3F63E8F}"/>
    <cellStyle name="20% - Ênfase4 4 2 2 3 2 5 2" xfId="39126" xr:uid="{A7AB5610-9C2A-429C-9ECD-F522BB155E5A}"/>
    <cellStyle name="20% - Ênfase4 4 2 2 3 2 6" xfId="30091" xr:uid="{E77722AA-7D33-4F62-9FA3-C893C344BEA4}"/>
    <cellStyle name="20% - Ênfase4 4 2 2 3 2 7" xfId="41074" xr:uid="{D22AF67C-7985-499E-9D79-F8AFE16AD7A1}"/>
    <cellStyle name="20% - Ênfase4 4 2 2 3 2 8" xfId="43021" xr:uid="{C347976B-80C3-4467-A3D9-5BA7FEC70900}"/>
    <cellStyle name="20% - Ênfase4 4 2 2 3 2 9" xfId="44981" xr:uid="{B719B50A-2966-4CA4-9E13-B99F09893DD5}"/>
    <cellStyle name="20% - Ênfase4 4 2 2 3 3" xfId="7975" xr:uid="{1AC97232-AB5A-43CD-BCCE-7C135972CF28}"/>
    <cellStyle name="20% - Ênfase4 4 2 2 3 3 2" xfId="11815" xr:uid="{E1979C3A-B82A-4951-B9CF-0CD3951568FA}"/>
    <cellStyle name="20% - Ênfase4 4 2 2 3 3 2 2" xfId="33878" xr:uid="{E92A26BD-AE06-4D5B-92B0-7152444527E6}"/>
    <cellStyle name="20% - Ênfase4 4 2 2 3 3 2 3" xfId="22895" xr:uid="{654D16E7-46AF-4197-BB21-A7A15C312F2F}"/>
    <cellStyle name="20% - Ênfase4 4 2 2 3 3 3" xfId="30462" xr:uid="{179C780E-9F48-4C35-A4BE-B31B64B1A10E}"/>
    <cellStyle name="20% - Ênfase4 4 2 2 3 3 4" xfId="19479" xr:uid="{F41EF3BB-71A8-447F-BA28-DD7DF483A5E0}"/>
    <cellStyle name="20% - Ênfase4 4 2 2 3 4" xfId="10819" xr:uid="{A9306F59-AE74-484A-BD39-C0810635CEF4}"/>
    <cellStyle name="20% - Ênfase4 4 2 2 3 4 2" xfId="32946" xr:uid="{FF2CB936-8663-4747-9CD2-E25F953FD537}"/>
    <cellStyle name="20% - Ênfase4 4 2 2 3 4 3" xfId="21963" xr:uid="{633CAA0B-05F9-49BC-83BD-8220A63FFA1A}"/>
    <cellStyle name="20% - Ênfase4 4 2 2 3 5" xfId="13735" xr:uid="{517C9947-A614-4E51-B02F-90270CBF5E72}"/>
    <cellStyle name="20% - Ênfase4 4 2 2 3 5 2" xfId="35599" xr:uid="{00F2623F-6413-472A-B9BE-FA32288E178E}"/>
    <cellStyle name="20% - Ênfase4 4 2 2 3 5 3" xfId="24616" xr:uid="{F7F24BD3-7E52-45BE-B557-4FCAFE34AC9D}"/>
    <cellStyle name="20% - Ênfase4 4 2 2 3 6" xfId="26566" xr:uid="{C22B1A53-9044-4025-8F32-05ECDDC1587D}"/>
    <cellStyle name="20% - Ênfase4 4 2 2 3 6 2" xfId="37549" xr:uid="{71818E4A-16EB-4E70-A3E9-C27F9FFAF0EA}"/>
    <cellStyle name="20% - Ênfase4 4 2 2 3 7" xfId="28514" xr:uid="{D5DBCA89-2392-453F-BB1D-A957817D31EB}"/>
    <cellStyle name="20% - Ênfase4 4 2 2 3 8" xfId="39497" xr:uid="{A043B3A1-DF34-4686-BCC5-0C2482D3DFBA}"/>
    <cellStyle name="20% - Ênfase4 4 2 2 3 9" xfId="41444" xr:uid="{691AE169-B88D-4AD0-AED0-16BD433F2DEC}"/>
    <cellStyle name="20% - Ênfase4 4 2 2 4" xfId="7000" xr:uid="{A09C433D-748A-4F3D-88B1-EE4F04B4B150}"/>
    <cellStyle name="20% - Ênfase4 4 2 2 4 10" xfId="18544" xr:uid="{8A583395-E52F-41E3-837A-01447F1DA1F5}"/>
    <cellStyle name="20% - Ênfase4 4 2 2 4 2" xfId="8989" xr:uid="{09352F31-7BD2-46A2-B682-44046C8C3CE9}"/>
    <cellStyle name="20% - Ênfase4 4 2 2 4 2 2" xfId="31476" xr:uid="{90EE93A1-2884-4093-9A19-65D829FB72CC}"/>
    <cellStyle name="20% - Ênfase4 4 2 2 4 2 3" xfId="20493" xr:uid="{11BAAA21-B332-40E3-975F-8CF6C23B9CC2}"/>
    <cellStyle name="20% - Ênfase4 4 2 2 4 3" xfId="12374" xr:uid="{1E7641F0-9368-4589-A59E-534549ACF752}"/>
    <cellStyle name="20% - Ênfase4 4 2 2 4 3 2" xfId="34435" xr:uid="{91328856-A48A-47C3-A7AA-E0991E99DBA2}"/>
    <cellStyle name="20% - Ênfase4 4 2 2 4 3 3" xfId="23452" xr:uid="{0EFEA5D2-5263-4D79-97BC-4B5D4B25EEAB}"/>
    <cellStyle name="20% - Ênfase4 4 2 2 4 4" xfId="14830" xr:uid="{99524A2C-6B1C-4FB6-82E7-936F0B0AECF8}"/>
    <cellStyle name="20% - Ênfase4 4 2 2 4 4 2" xfId="36612" xr:uid="{ADA41D2A-5D6B-453E-972F-D941BF2CAC2B}"/>
    <cellStyle name="20% - Ênfase4 4 2 2 4 4 3" xfId="25629" xr:uid="{35208FB7-9A6E-4930-B9AB-6860886A13E4}"/>
    <cellStyle name="20% - Ênfase4 4 2 2 4 5" xfId="27579" xr:uid="{D0860189-2E1A-4C1A-8063-B63065AB5301}"/>
    <cellStyle name="20% - Ênfase4 4 2 2 4 5 2" xfId="38562" xr:uid="{217D952D-E566-4A95-BF8C-81C6304A041A}"/>
    <cellStyle name="20% - Ênfase4 4 2 2 4 6" xfId="29527" xr:uid="{EE3FF9D6-4CEE-44F9-81C4-DE6FC994A31D}"/>
    <cellStyle name="20% - Ênfase4 4 2 2 4 7" xfId="40510" xr:uid="{50B6DA42-018C-447B-BCE4-C29FB4E89C77}"/>
    <cellStyle name="20% - Ênfase4 4 2 2 4 8" xfId="42457" xr:uid="{E2546D2C-8522-4C18-87AB-09D969CA2368}"/>
    <cellStyle name="20% - Ênfase4 4 2 2 4 9" xfId="44417" xr:uid="{791B5B07-2621-4AD9-969F-31A602720BB8}"/>
    <cellStyle name="20% - Ênfase4 4 2 2 5" xfId="7973" xr:uid="{8F3E6A8D-9329-46B4-960B-63D51E502847}"/>
    <cellStyle name="20% - Ênfase4 4 2 2 5 2" xfId="11237" xr:uid="{48B9B308-FE56-4168-B6C2-C904CB4B95BA}"/>
    <cellStyle name="20% - Ênfase4 4 2 2 5 2 2" xfId="33300" xr:uid="{591E7641-5A1D-41FD-9562-26AEFD549295}"/>
    <cellStyle name="20% - Ênfase4 4 2 2 5 2 3" xfId="22317" xr:uid="{AC4E8171-2B89-4701-AC91-FE693B74A44D}"/>
    <cellStyle name="20% - Ênfase4 4 2 2 5 3" xfId="30460" xr:uid="{8B9B2A18-7533-41B6-A403-4F57E514634C}"/>
    <cellStyle name="20% - Ênfase4 4 2 2 5 4" xfId="19477" xr:uid="{97D77F41-5B7A-4B9C-8440-2F17C362DB86}"/>
    <cellStyle name="20% - Ênfase4 4 2 2 6" xfId="10255" xr:uid="{4438878E-2A4D-4973-8A9D-65BCDAE729E1}"/>
    <cellStyle name="20% - Ênfase4 4 2 2 6 2" xfId="32382" xr:uid="{E422B3BE-8A7A-488D-9D6F-A8BB4570D124}"/>
    <cellStyle name="20% - Ênfase4 4 2 2 6 3" xfId="21399" xr:uid="{BEFF2908-4553-4B4A-8F7C-A7CCE1A0A7A7}"/>
    <cellStyle name="20% - Ênfase4 4 2 2 7" xfId="13733" xr:uid="{BFA592EB-4947-4AEF-BDA2-D124C3DD3AE0}"/>
    <cellStyle name="20% - Ênfase4 4 2 2 7 2" xfId="35597" xr:uid="{FC09E974-CA06-4460-BA5A-DC7DF588ED11}"/>
    <cellStyle name="20% - Ênfase4 4 2 2 7 3" xfId="24614" xr:uid="{76747EDA-4FE9-43AB-BB1D-A80CBEF5D72B}"/>
    <cellStyle name="20% - Ênfase4 4 2 2 8" xfId="26564" xr:uid="{031DD37E-1292-42C9-911A-09ABB8500056}"/>
    <cellStyle name="20% - Ênfase4 4 2 2 8 2" xfId="37547" xr:uid="{4EB507CF-0F93-4E41-9476-BFF4A43F74ED}"/>
    <cellStyle name="20% - Ênfase4 4 2 2 9" xfId="28512" xr:uid="{8AB45947-C4E3-44EF-B53D-5F5748A1F6AA}"/>
    <cellStyle name="20% - Ênfase4 4 2 3" xfId="5107" xr:uid="{2EF3D715-39CB-43C3-94FB-FAA571A23A15}"/>
    <cellStyle name="20% - Ênfase4 4 2 3 10" xfId="43405" xr:uid="{8629A222-84F6-4671-9F7E-4261261AE345}"/>
    <cellStyle name="20% - Ênfase4 4 2 3 11" xfId="17531" xr:uid="{CACB2377-E40A-499D-B0C4-5EEB53A49B43}"/>
    <cellStyle name="20% - Ênfase4 4 2 3 2" xfId="7115" xr:uid="{D7854830-3E36-497B-BEF2-5224C5F3978D}"/>
    <cellStyle name="20% - Ênfase4 4 2 3 2 10" xfId="18657" xr:uid="{70376931-DD43-4897-B0D5-C2C46D271AFB}"/>
    <cellStyle name="20% - Ênfase4 4 2 3 2 2" xfId="9102" xr:uid="{3FBD12A1-AEF4-4F44-B61B-3496741DFA17}"/>
    <cellStyle name="20% - Ênfase4 4 2 3 2 2 2" xfId="31589" xr:uid="{11A3FFE0-852A-4010-837D-0F97F2389988}"/>
    <cellStyle name="20% - Ênfase4 4 2 3 2 2 3" xfId="20606" xr:uid="{5A2FC121-BA1A-492F-BE18-2FA1755CF08D}"/>
    <cellStyle name="20% - Ênfase4 4 2 3 2 3" xfId="12497" xr:uid="{90811DA2-4666-4C42-8170-3A8F494CFBE0}"/>
    <cellStyle name="20% - Ênfase4 4 2 3 2 3 2" xfId="34558" xr:uid="{0BA65AF3-F8E4-445C-A96B-13422369EA95}"/>
    <cellStyle name="20% - Ênfase4 4 2 3 2 3 3" xfId="23575" xr:uid="{577AA5A1-D6BB-492E-B663-67CFD6910E59}"/>
    <cellStyle name="20% - Ênfase4 4 2 3 2 4" xfId="14943" xr:uid="{66127A71-83F1-4991-A98E-93E877ABADB1}"/>
    <cellStyle name="20% - Ênfase4 4 2 3 2 4 2" xfId="36725" xr:uid="{E16626BA-3C2B-4B3F-9FF1-284ABF552CD4}"/>
    <cellStyle name="20% - Ênfase4 4 2 3 2 4 3" xfId="25742" xr:uid="{E30E5ECA-1BB3-465A-BE4F-8E7F07F42D5B}"/>
    <cellStyle name="20% - Ênfase4 4 2 3 2 5" xfId="27692" xr:uid="{524F3067-7121-48ED-A811-62FD62044865}"/>
    <cellStyle name="20% - Ênfase4 4 2 3 2 5 2" xfId="38675" xr:uid="{380327E3-A95F-4A88-B374-84B98AA8339C}"/>
    <cellStyle name="20% - Ênfase4 4 2 3 2 6" xfId="29640" xr:uid="{D067DAD4-93A1-4338-902F-3FFA47DD9A4C}"/>
    <cellStyle name="20% - Ênfase4 4 2 3 2 7" xfId="40623" xr:uid="{ACCE0DF8-181F-4C65-B1FC-827B38FBE0B3}"/>
    <cellStyle name="20% - Ênfase4 4 2 3 2 8" xfId="42570" xr:uid="{5CCFEE25-2866-4D18-84DF-B7D102F93E5A}"/>
    <cellStyle name="20% - Ênfase4 4 2 3 2 9" xfId="44530" xr:uid="{78AC1AB1-8BD5-4C45-A597-85F7B47C26F5}"/>
    <cellStyle name="20% - Ênfase4 4 2 3 3" xfId="7976" xr:uid="{070A0726-1153-4783-B386-37DB24F716AE}"/>
    <cellStyle name="20% - Ênfase4 4 2 3 3 2" xfId="11360" xr:uid="{4050D636-631B-4D43-BE27-0163AFA68370}"/>
    <cellStyle name="20% - Ênfase4 4 2 3 3 2 2" xfId="33423" xr:uid="{228D9BA1-4717-421F-97CE-0FBB7DE364D7}"/>
    <cellStyle name="20% - Ênfase4 4 2 3 3 2 3" xfId="22440" xr:uid="{7BECCBD0-97CB-4DFE-AEEC-A36177ED775F}"/>
    <cellStyle name="20% - Ênfase4 4 2 3 3 3" xfId="30463" xr:uid="{259D934C-75D5-4090-93F5-7B41BAAF5AB1}"/>
    <cellStyle name="20% - Ênfase4 4 2 3 3 4" xfId="19480" xr:uid="{08995E3E-FA62-44B0-B456-9C995728B2BE}"/>
    <cellStyle name="20% - Ênfase4 4 2 3 4" xfId="10368" xr:uid="{8C2EAC25-5B3F-4A40-8DF5-3FC372B57BCA}"/>
    <cellStyle name="20% - Ênfase4 4 2 3 4 2" xfId="32495" xr:uid="{A215F4D2-8A1A-4FC2-9110-56E7ED42D5A8}"/>
    <cellStyle name="20% - Ênfase4 4 2 3 4 3" xfId="21512" xr:uid="{B8025E79-79A7-472D-93C2-39E25D194428}"/>
    <cellStyle name="20% - Ênfase4 4 2 3 5" xfId="13736" xr:uid="{3122D7A2-02A4-4C55-B6F6-698D5C8A99BD}"/>
    <cellStyle name="20% - Ênfase4 4 2 3 5 2" xfId="35600" xr:uid="{37280B46-D22B-4B9E-8C95-2375BD4DAA08}"/>
    <cellStyle name="20% - Ênfase4 4 2 3 5 3" xfId="24617" xr:uid="{ADB92FFD-78A7-44E7-A29E-6C247F0737C0}"/>
    <cellStyle name="20% - Ênfase4 4 2 3 6" xfId="26567" xr:uid="{7D444BFE-FEDA-4D4C-94AD-1DC91A5A6DA8}"/>
    <cellStyle name="20% - Ênfase4 4 2 3 6 2" xfId="37550" xr:uid="{C10F5521-7791-4A29-9FAB-34E8A62D37E5}"/>
    <cellStyle name="20% - Ênfase4 4 2 3 7" xfId="28515" xr:uid="{A1CA3C8A-765A-499A-BD54-A363A3FC5DE7}"/>
    <cellStyle name="20% - Ênfase4 4 2 3 8" xfId="39498" xr:uid="{FBD2968A-45DB-4137-B3E4-844787F43990}"/>
    <cellStyle name="20% - Ênfase4 4 2 3 9" xfId="41445" xr:uid="{3549FB26-7614-473C-8149-BAD33F6A8BF5}"/>
    <cellStyle name="20% - Ênfase4 4 2 4" xfId="5108" xr:uid="{C8CE97A8-D90C-43B9-9F1C-9B19C3BDA030}"/>
    <cellStyle name="20% - Ênfase4 4 2 4 10" xfId="43406" xr:uid="{3081BB45-BD53-4BF5-B887-E1808CE73D3C}"/>
    <cellStyle name="20% - Ênfase4 4 2 4 11" xfId="17532" xr:uid="{0C9E2B82-CE5D-46C1-81AC-4AED6882B440}"/>
    <cellStyle name="20% - Ênfase4 4 2 4 2" xfId="7397" xr:uid="{437040B0-6DFA-4652-84E3-B2D6EE5EF22D}"/>
    <cellStyle name="20% - Ênfase4 4 2 4 2 10" xfId="18939" xr:uid="{4EB5FA12-9918-4C69-8B20-953EC58A813B}"/>
    <cellStyle name="20% - Ênfase4 4 2 4 2 2" xfId="9384" xr:uid="{180FC95A-E043-4CE9-A120-784BA60C83BF}"/>
    <cellStyle name="20% - Ênfase4 4 2 4 2 2 2" xfId="31871" xr:uid="{2CC5508C-455D-42F6-B677-7E5DC07F2A70}"/>
    <cellStyle name="20% - Ênfase4 4 2 4 2 2 3" xfId="20888" xr:uid="{3DC3A23A-E8F1-4AA5-8301-EDD3DB668AB6}"/>
    <cellStyle name="20% - Ênfase4 4 2 4 2 3" xfId="12783" xr:uid="{DA242585-4482-4958-A32F-8A780898C06F}"/>
    <cellStyle name="20% - Ênfase4 4 2 4 2 3 2" xfId="34844" xr:uid="{E8985033-747A-4F9A-9547-850E40D0306F}"/>
    <cellStyle name="20% - Ênfase4 4 2 4 2 3 3" xfId="23861" xr:uid="{25C4D059-5A3C-41D7-8F3B-358D6214C98D}"/>
    <cellStyle name="20% - Ênfase4 4 2 4 2 4" xfId="15225" xr:uid="{590323CB-D4C2-4F0D-9522-E1C0E8D46DEE}"/>
    <cellStyle name="20% - Ênfase4 4 2 4 2 4 2" xfId="37007" xr:uid="{29413E16-84F9-4A38-9620-B853E03B18E0}"/>
    <cellStyle name="20% - Ênfase4 4 2 4 2 4 3" xfId="26024" xr:uid="{FB165790-317E-42A6-B63E-0AEC63E9AD6F}"/>
    <cellStyle name="20% - Ênfase4 4 2 4 2 5" xfId="27974" xr:uid="{E9EFA598-92B2-4B65-AC86-4C5FF32BE107}"/>
    <cellStyle name="20% - Ênfase4 4 2 4 2 5 2" xfId="38957" xr:uid="{B892A718-0905-441E-AD62-31E9599A9C2C}"/>
    <cellStyle name="20% - Ênfase4 4 2 4 2 6" xfId="29922" xr:uid="{A54ADCBA-4363-4A97-A686-7F557AE14048}"/>
    <cellStyle name="20% - Ênfase4 4 2 4 2 7" xfId="40905" xr:uid="{D1FCDA34-E679-44AE-944A-75F3721F58A1}"/>
    <cellStyle name="20% - Ênfase4 4 2 4 2 8" xfId="42852" xr:uid="{C729BD00-EB82-440D-89C9-44D061A974CF}"/>
    <cellStyle name="20% - Ênfase4 4 2 4 2 9" xfId="44812" xr:uid="{AF9AE8E0-37E8-49C2-AFEF-17AF032269FA}"/>
    <cellStyle name="20% - Ênfase4 4 2 4 3" xfId="7977" xr:uid="{05333A8C-A2B2-4973-A952-68F64A12A07C}"/>
    <cellStyle name="20% - Ênfase4 4 2 4 3 2" xfId="11646" xr:uid="{0E3EBECD-8ADA-4B3F-BD4B-A32AF92FDB05}"/>
    <cellStyle name="20% - Ênfase4 4 2 4 3 2 2" xfId="33709" xr:uid="{0F55E0D7-D3B3-4270-A8C9-57CDE9FC795A}"/>
    <cellStyle name="20% - Ênfase4 4 2 4 3 2 3" xfId="22726" xr:uid="{FC1854E0-0D37-4F36-88E0-1DD6A949C758}"/>
    <cellStyle name="20% - Ênfase4 4 2 4 3 3" xfId="30464" xr:uid="{757A2703-C9AF-41D4-8F04-410309FAB727}"/>
    <cellStyle name="20% - Ênfase4 4 2 4 3 4" xfId="19481" xr:uid="{CBD16C04-6A57-47A6-AAD4-81BE0CEC68CF}"/>
    <cellStyle name="20% - Ênfase4 4 2 4 4" xfId="10650" xr:uid="{202D2E18-F8EA-4EE3-96E7-315508BB881F}"/>
    <cellStyle name="20% - Ênfase4 4 2 4 4 2" xfId="32777" xr:uid="{1013FB6A-EBD5-4309-AADD-CCEAD113AB35}"/>
    <cellStyle name="20% - Ênfase4 4 2 4 4 3" xfId="21794" xr:uid="{F12B215F-DAC4-4545-B33A-AF99378398B2}"/>
    <cellStyle name="20% - Ênfase4 4 2 4 5" xfId="13737" xr:uid="{E230A61F-53B8-4A3C-90F9-6CB8E4D00B00}"/>
    <cellStyle name="20% - Ênfase4 4 2 4 5 2" xfId="35601" xr:uid="{BA84C1EC-9A7A-4223-A9BA-9FDA9ED61B5D}"/>
    <cellStyle name="20% - Ênfase4 4 2 4 5 3" xfId="24618" xr:uid="{4121C0E2-A769-44A2-A189-DE73E58C24EC}"/>
    <cellStyle name="20% - Ênfase4 4 2 4 6" xfId="26568" xr:uid="{BB3DCA38-4ABF-4DD4-BA42-BA5D57F170AA}"/>
    <cellStyle name="20% - Ênfase4 4 2 4 6 2" xfId="37551" xr:uid="{331B6D63-CF04-4CCE-9673-AF0FC36491E0}"/>
    <cellStyle name="20% - Ênfase4 4 2 4 7" xfId="28516" xr:uid="{908B4D5A-EDFB-470A-AE80-4231B2201B3E}"/>
    <cellStyle name="20% - Ênfase4 4 2 4 8" xfId="39499" xr:uid="{13D1F468-74C3-4A6A-8538-7E3C5CD4E45D}"/>
    <cellStyle name="20% - Ênfase4 4 2 4 9" xfId="41446" xr:uid="{6E53FDF5-A7FC-4613-A4F6-4AD82B761D19}"/>
    <cellStyle name="20% - Ênfase4 4 2 5" xfId="6830" xr:uid="{15AEDBF4-B43F-4C20-AB4D-916FC9BBEBD0}"/>
    <cellStyle name="20% - Ênfase4 4 2 5 10" xfId="18375" xr:uid="{295FB0CA-8697-4989-93AD-DD4061F147A4}"/>
    <cellStyle name="20% - Ênfase4 4 2 5 2" xfId="8820" xr:uid="{7B82ADCE-777A-49CA-B0C7-5ED3F79B4687}"/>
    <cellStyle name="20% - Ênfase4 4 2 5 2 2" xfId="13264" xr:uid="{114B13E3-4917-4B29-8509-485CC7478FFD}"/>
    <cellStyle name="20% - Ênfase4 4 2 5 2 2 2" xfId="35273" xr:uid="{8FB394CE-2E0A-435F-A5AB-9DA3F21083CA}"/>
    <cellStyle name="20% - Ênfase4 4 2 5 2 2 3" xfId="24290" xr:uid="{57518CDD-A8FB-4793-8854-4FCC45B4BDC0}"/>
    <cellStyle name="20% - Ênfase4 4 2 5 2 3" xfId="31307" xr:uid="{02B421E8-0817-424E-A239-AEA473437E0B}"/>
    <cellStyle name="20% - Ênfase4 4 2 5 2 4" xfId="20324" xr:uid="{7017726C-1A56-4B23-9675-6B529A12F873}"/>
    <cellStyle name="20% - Ênfase4 4 2 5 3" xfId="12077" xr:uid="{045F23DA-10CC-412D-9B86-6E3C47DFFAA1}"/>
    <cellStyle name="20% - Ênfase4 4 2 5 3 2" xfId="34138" xr:uid="{ECD14938-BA82-4D57-A6C3-5BFDAC8AFCB5}"/>
    <cellStyle name="20% - Ênfase4 4 2 5 3 3" xfId="23155" xr:uid="{064EB833-DA83-4547-83A1-17E9FAA4C6DB}"/>
    <cellStyle name="20% - Ênfase4 4 2 5 4" xfId="14661" xr:uid="{89F96D43-7381-4FB9-A93A-E51E36A239E3}"/>
    <cellStyle name="20% - Ênfase4 4 2 5 4 2" xfId="36443" xr:uid="{D13382FF-99ED-4114-A1CB-91994D72045C}"/>
    <cellStyle name="20% - Ênfase4 4 2 5 4 3" xfId="25460" xr:uid="{32FD795C-BC90-4AAC-9063-9A488726502E}"/>
    <cellStyle name="20% - Ênfase4 4 2 5 5" xfId="27410" xr:uid="{AC39339D-55C1-4BD2-813C-FC52EF9BC5A9}"/>
    <cellStyle name="20% - Ênfase4 4 2 5 5 2" xfId="38393" xr:uid="{2A8E4029-C54E-4752-BA8C-62602A1815BD}"/>
    <cellStyle name="20% - Ênfase4 4 2 5 6" xfId="29358" xr:uid="{5C14B326-2B73-4EA6-99EB-F51FE4442D70}"/>
    <cellStyle name="20% - Ênfase4 4 2 5 7" xfId="40341" xr:uid="{12D7E72E-C474-4DAA-80D2-AB95951F2451}"/>
    <cellStyle name="20% - Ênfase4 4 2 5 8" xfId="42288" xr:uid="{6F245D5D-BCC6-4000-88AF-42F919133E2E}"/>
    <cellStyle name="20% - Ênfase4 4 2 5 9" xfId="44248" xr:uid="{2ACEA4F2-9B88-4689-9207-EAF930F13716}"/>
    <cellStyle name="20% - Ênfase4 4 2 6" xfId="7972" xr:uid="{A314FD96-5F77-42B8-BA02-262FF4D1D506}"/>
    <cellStyle name="20% - Ênfase4 4 2 6 2" xfId="12201" xr:uid="{96DAF566-E95C-4CC3-B1ED-93C353EAF6EA}"/>
    <cellStyle name="20% - Ênfase4 4 2 6 2 2" xfId="34262" xr:uid="{D2E9AE86-2DDD-4837-968E-4C9F0307A804}"/>
    <cellStyle name="20% - Ênfase4 4 2 6 2 3" xfId="23279" xr:uid="{0F5CC94B-6D90-4EBC-9E27-15C0B83E2589}"/>
    <cellStyle name="20% - Ênfase4 4 2 6 3" xfId="30459" xr:uid="{AA997E63-3AB0-49B4-B978-01842D1792C0}"/>
    <cellStyle name="20% - Ênfase4 4 2 6 4" xfId="19476" xr:uid="{0F85C1B7-B825-4568-A938-A0A1EB4D0F7C}"/>
    <cellStyle name="20% - Ênfase4 4 2 7" xfId="11063" xr:uid="{FDC00602-6C0C-4C4F-8017-9685B34E423C}"/>
    <cellStyle name="20% - Ênfase4 4 2 7 2" xfId="33127" xr:uid="{09E2358B-1625-4A66-B578-42F04A0E73A8}"/>
    <cellStyle name="20% - Ênfase4 4 2 7 3" xfId="22144" xr:uid="{54FE4CEA-541F-405B-A4A3-980E86A0CA6B}"/>
    <cellStyle name="20% - Ênfase4 4 2 8" xfId="10026" xr:uid="{682579E9-E9E4-4511-836D-2AD2A0DDF3A7}"/>
    <cellStyle name="20% - Ênfase4 4 2 8 2" xfId="32213" xr:uid="{6A6C6B2F-CA41-40A5-9663-5EB97C2F8B33}"/>
    <cellStyle name="20% - Ênfase4 4 2 8 3" xfId="21230" xr:uid="{EE9FFF34-57C6-4AB0-98B3-E809D4B9528D}"/>
    <cellStyle name="20% - Ênfase4 4 2 9" xfId="13732" xr:uid="{2CA0F91A-2A25-46BB-9778-CE8D3D3B9325}"/>
    <cellStyle name="20% - Ênfase4 4 2 9 2" xfId="35596" xr:uid="{67DB4EEB-FE9B-467A-81F7-68B5966877F4}"/>
    <cellStyle name="20% - Ênfase4 4 2 9 3" xfId="24613" xr:uid="{11CDEFC7-63E0-44AF-A966-6B44E0265E13}"/>
    <cellStyle name="20% - Ênfase4 4 3" xfId="5109" xr:uid="{BCA897C1-5E29-4EA9-BCB8-4871D2B19175}"/>
    <cellStyle name="20% - Ênfase4 4 3 10" xfId="28517" xr:uid="{EF1EDCD8-94EF-4AE0-9A0A-0E5A33905FD1}"/>
    <cellStyle name="20% - Ênfase4 4 3 11" xfId="39500" xr:uid="{D4B3AA31-4D81-427A-91AF-BC1C5460F806}"/>
    <cellStyle name="20% - Ênfase4 4 3 12" xfId="41447" xr:uid="{45215748-0EB1-4D5A-9B74-625E8CDD8345}"/>
    <cellStyle name="20% - Ênfase4 4 3 13" xfId="43407" xr:uid="{8747104C-4E14-4DD3-9283-33C5184751AB}"/>
    <cellStyle name="20% - Ênfase4 4 3 14" xfId="17533" xr:uid="{3454B31A-2B5C-4604-88C3-6A4BBA09BE56}"/>
    <cellStyle name="20% - Ênfase4 4 3 2" xfId="5110" xr:uid="{4D4EEF91-1770-417A-BF6A-4D4EBBDDD087}"/>
    <cellStyle name="20% - Ênfase4 4 3 2 10" xfId="43408" xr:uid="{E07DC30E-80F4-4365-8AA9-86446DDB06CA}"/>
    <cellStyle name="20% - Ênfase4 4 3 2 11" xfId="17534" xr:uid="{0430EECC-43AE-4DED-AB14-615D2D95F8A0}"/>
    <cellStyle name="20% - Ênfase4 4 3 2 2" xfId="7228" xr:uid="{418EE27B-1028-40EC-9172-EA07D248AAB2}"/>
    <cellStyle name="20% - Ênfase4 4 3 2 2 10" xfId="18770" xr:uid="{47A11ED5-A321-44AB-9012-7055E75B8420}"/>
    <cellStyle name="20% - Ênfase4 4 3 2 2 2" xfId="9215" xr:uid="{97705B2D-0E20-43E4-9667-405B5F6AF022}"/>
    <cellStyle name="20% - Ênfase4 4 3 2 2 2 2" xfId="31702" xr:uid="{C946C1C0-7A38-4D7B-B704-D382C3E780C8}"/>
    <cellStyle name="20% - Ênfase4 4 3 2 2 2 3" xfId="20719" xr:uid="{FB62E77F-F6A1-4364-882F-028B63BDC5FB}"/>
    <cellStyle name="20% - Ênfase4 4 3 2 2 3" xfId="12614" xr:uid="{9E5ACEC5-9263-4AA6-A3A1-E5AFADC803E9}"/>
    <cellStyle name="20% - Ênfase4 4 3 2 2 3 2" xfId="34675" xr:uid="{76889A0D-316D-4144-A857-2BF6E2A46149}"/>
    <cellStyle name="20% - Ênfase4 4 3 2 2 3 3" xfId="23692" xr:uid="{5BE7B7D2-07F5-4B78-A1A2-9430F4E6DF0B}"/>
    <cellStyle name="20% - Ênfase4 4 3 2 2 4" xfId="15056" xr:uid="{0318A5B8-5E8D-4960-B95E-ABE2BEA47E33}"/>
    <cellStyle name="20% - Ênfase4 4 3 2 2 4 2" xfId="36838" xr:uid="{90A3D0F9-539B-49AC-B531-C3A1C533DA5A}"/>
    <cellStyle name="20% - Ênfase4 4 3 2 2 4 3" xfId="25855" xr:uid="{5DCD219A-BB4C-456C-B923-643977E168AF}"/>
    <cellStyle name="20% - Ênfase4 4 3 2 2 5" xfId="27805" xr:uid="{23F70B74-80EA-4E20-A25B-7D458988C426}"/>
    <cellStyle name="20% - Ênfase4 4 3 2 2 5 2" xfId="38788" xr:uid="{9AAC2BF7-0C2A-4DB0-8E3A-AB06E59BD0C7}"/>
    <cellStyle name="20% - Ênfase4 4 3 2 2 6" xfId="29753" xr:uid="{D056B175-F16A-4444-B842-8E164B99324B}"/>
    <cellStyle name="20% - Ênfase4 4 3 2 2 7" xfId="40736" xr:uid="{B6E04F66-9CFE-43F6-AA1D-35EE77F629D1}"/>
    <cellStyle name="20% - Ênfase4 4 3 2 2 8" xfId="42683" xr:uid="{1D270DA3-FEAD-44B0-8C85-FD9B52479F9B}"/>
    <cellStyle name="20% - Ênfase4 4 3 2 2 9" xfId="44643" xr:uid="{B1465772-27B0-4558-BB03-9FF41B6352F4}"/>
    <cellStyle name="20% - Ênfase4 4 3 2 3" xfId="7979" xr:uid="{4EDABFC5-7780-432B-AB70-DE7C500172B3}"/>
    <cellStyle name="20% - Ênfase4 4 3 2 3 2" xfId="11477" xr:uid="{99C4F9DB-506E-41C1-B6A9-E3BE38648E6F}"/>
    <cellStyle name="20% - Ênfase4 4 3 2 3 2 2" xfId="33540" xr:uid="{E20CB83A-50A3-4B29-9228-57B9850AEF7B}"/>
    <cellStyle name="20% - Ênfase4 4 3 2 3 2 3" xfId="22557" xr:uid="{67D76472-86E6-4662-89DF-86828FB216A0}"/>
    <cellStyle name="20% - Ênfase4 4 3 2 3 3" xfId="30466" xr:uid="{5D1D2A92-D5C2-41CA-A538-D17D1CC89B09}"/>
    <cellStyle name="20% - Ênfase4 4 3 2 3 4" xfId="19483" xr:uid="{1E5DFE68-6090-46BB-A3EC-D80B96003D33}"/>
    <cellStyle name="20% - Ênfase4 4 3 2 4" xfId="10481" xr:uid="{E44B9244-F2E9-4BBD-BAA4-80F1BA5E7629}"/>
    <cellStyle name="20% - Ênfase4 4 3 2 4 2" xfId="32608" xr:uid="{0B246CB4-DFBA-47B7-9D0E-45FD6B1F59BC}"/>
    <cellStyle name="20% - Ênfase4 4 3 2 4 3" xfId="21625" xr:uid="{687E6FF3-F831-41E7-9B38-F8C0B2644720}"/>
    <cellStyle name="20% - Ênfase4 4 3 2 5" xfId="13739" xr:uid="{1F2B68FF-9A24-482D-BEE4-84FC752E5470}"/>
    <cellStyle name="20% - Ênfase4 4 3 2 5 2" xfId="35603" xr:uid="{06DBF4F2-A90B-41FA-AFA9-D7C7225EA8F3}"/>
    <cellStyle name="20% - Ênfase4 4 3 2 5 3" xfId="24620" xr:uid="{E03CD94E-7357-4520-A5FB-835E93191C7A}"/>
    <cellStyle name="20% - Ênfase4 4 3 2 6" xfId="26570" xr:uid="{E6E610C0-8158-4144-9BE1-B4851099C34C}"/>
    <cellStyle name="20% - Ênfase4 4 3 2 6 2" xfId="37553" xr:uid="{1622D8BD-DB91-4B6D-ACF6-386C676BDDFF}"/>
    <cellStyle name="20% - Ênfase4 4 3 2 7" xfId="28518" xr:uid="{CC39A846-619C-4657-A442-89734B99CE75}"/>
    <cellStyle name="20% - Ênfase4 4 3 2 8" xfId="39501" xr:uid="{BCE78707-D0FD-4E60-9335-7F79D199D1B7}"/>
    <cellStyle name="20% - Ênfase4 4 3 2 9" xfId="41448" xr:uid="{68E3C8D0-C2F9-4406-8C8D-2AA1F0DF59F0}"/>
    <cellStyle name="20% - Ênfase4 4 3 3" xfId="5111" xr:uid="{408DF3DF-6088-46FB-8A0B-17D7EF87D677}"/>
    <cellStyle name="20% - Ênfase4 4 3 3 10" xfId="43409" xr:uid="{0009EBCD-1D82-4354-9565-25944C31A9AD}"/>
    <cellStyle name="20% - Ênfase4 4 3 3 11" xfId="17535" xr:uid="{84E988BA-996A-4AC3-8F8B-720D913A0D4F}"/>
    <cellStyle name="20% - Ênfase4 4 3 3 2" xfId="7510" xr:uid="{722D2375-60B2-46C2-8884-30CEF99CEA55}"/>
    <cellStyle name="20% - Ênfase4 4 3 3 2 10" xfId="19052" xr:uid="{FDB657CE-55AA-492B-AA6B-82B1613DB298}"/>
    <cellStyle name="20% - Ênfase4 4 3 3 2 2" xfId="9497" xr:uid="{892012C7-3849-4AAE-9CFD-30077CDADAFF}"/>
    <cellStyle name="20% - Ênfase4 4 3 3 2 2 2" xfId="31984" xr:uid="{A0059EEF-3DEC-45C2-8B48-D646FDC4CF79}"/>
    <cellStyle name="20% - Ênfase4 4 3 3 2 2 3" xfId="21001" xr:uid="{65C83882-D91D-432E-BF98-865E562820E0}"/>
    <cellStyle name="20% - Ênfase4 4 3 3 2 3" xfId="12896" xr:uid="{A7180591-87C4-4488-AEAA-62CFAD0B97C4}"/>
    <cellStyle name="20% - Ênfase4 4 3 3 2 3 2" xfId="34957" xr:uid="{BC8040D4-FC65-42CD-8135-4A1670943A75}"/>
    <cellStyle name="20% - Ênfase4 4 3 3 2 3 3" xfId="23974" xr:uid="{952E757C-29EA-46B0-A76B-65B33CEA292C}"/>
    <cellStyle name="20% - Ênfase4 4 3 3 2 4" xfId="15338" xr:uid="{CF316C54-ADD0-4F9D-B8C4-086E81CBB054}"/>
    <cellStyle name="20% - Ênfase4 4 3 3 2 4 2" xfId="37120" xr:uid="{F567EC31-C207-45EC-85C2-2D3742D86176}"/>
    <cellStyle name="20% - Ênfase4 4 3 3 2 4 3" xfId="26137" xr:uid="{3DD8AF0C-C3A3-47AE-8F84-546F2A8B80D4}"/>
    <cellStyle name="20% - Ênfase4 4 3 3 2 5" xfId="28087" xr:uid="{2071ACFA-418B-4725-B8D8-870F8A79D00E}"/>
    <cellStyle name="20% - Ênfase4 4 3 3 2 5 2" xfId="39070" xr:uid="{3A3ABDEA-5A6F-4E7F-A349-38189F628BFE}"/>
    <cellStyle name="20% - Ênfase4 4 3 3 2 6" xfId="30035" xr:uid="{F8851CB6-ADDB-4026-A6E5-3068278A33BE}"/>
    <cellStyle name="20% - Ênfase4 4 3 3 2 7" xfId="41018" xr:uid="{CDFFE9A5-FEE1-4BA8-BC1F-AE0D3B89C912}"/>
    <cellStyle name="20% - Ênfase4 4 3 3 2 8" xfId="42965" xr:uid="{24DD7C26-06C9-480E-9AC4-C9C8EA36AC0B}"/>
    <cellStyle name="20% - Ênfase4 4 3 3 2 9" xfId="44925" xr:uid="{97F0CFA6-D92D-4B1E-8FAE-401B9C7B8513}"/>
    <cellStyle name="20% - Ênfase4 4 3 3 3" xfId="7980" xr:uid="{D1A7E063-C34C-48E0-912C-71033AA50970}"/>
    <cellStyle name="20% - Ênfase4 4 3 3 3 2" xfId="11759" xr:uid="{AF5097D8-745A-434E-8510-1F0F9F9552A8}"/>
    <cellStyle name="20% - Ênfase4 4 3 3 3 2 2" xfId="33822" xr:uid="{5C62705D-09F3-4D48-8230-ADCD136C5D99}"/>
    <cellStyle name="20% - Ênfase4 4 3 3 3 2 3" xfId="22839" xr:uid="{B643A14C-3081-4999-880E-36D88A387568}"/>
    <cellStyle name="20% - Ênfase4 4 3 3 3 3" xfId="30467" xr:uid="{37F2CC74-087F-4787-BD07-EB6B0D0980B9}"/>
    <cellStyle name="20% - Ênfase4 4 3 3 3 4" xfId="19484" xr:uid="{CC2DEFFF-48CD-463D-96C8-072BC41C7469}"/>
    <cellStyle name="20% - Ênfase4 4 3 3 4" xfId="10763" xr:uid="{78BAC319-59C4-499F-9123-54BF7D626739}"/>
    <cellStyle name="20% - Ênfase4 4 3 3 4 2" xfId="32890" xr:uid="{56FB0D70-6D98-4C92-8CE1-BFCC9FDF3B1C}"/>
    <cellStyle name="20% - Ênfase4 4 3 3 4 3" xfId="21907" xr:uid="{DB32C40F-1A3E-4885-88EB-F7F7E97F1581}"/>
    <cellStyle name="20% - Ênfase4 4 3 3 5" xfId="13740" xr:uid="{79E1E0D0-6921-4E1C-AAF8-8BE2A653B935}"/>
    <cellStyle name="20% - Ênfase4 4 3 3 5 2" xfId="35604" xr:uid="{E8D795BF-E800-43E1-A830-4644647151EC}"/>
    <cellStyle name="20% - Ênfase4 4 3 3 5 3" xfId="24621" xr:uid="{05BE0A50-4B7D-4745-8A6B-189913A1145F}"/>
    <cellStyle name="20% - Ênfase4 4 3 3 6" xfId="26571" xr:uid="{A8531AE7-490F-48CE-81ED-AC595015D794}"/>
    <cellStyle name="20% - Ênfase4 4 3 3 6 2" xfId="37554" xr:uid="{C9546EEE-42DA-42E0-9EDC-74943EA8F7FD}"/>
    <cellStyle name="20% - Ênfase4 4 3 3 7" xfId="28519" xr:uid="{C54CC72C-C058-438E-942B-DFA77B691B11}"/>
    <cellStyle name="20% - Ênfase4 4 3 3 8" xfId="39502" xr:uid="{D519A6C0-F5D9-4D39-A8B8-36943C18F591}"/>
    <cellStyle name="20% - Ênfase4 4 3 3 9" xfId="41449" xr:uid="{3125F524-1D91-4CB2-8FA9-C6DF11AD4F54}"/>
    <cellStyle name="20% - Ênfase4 4 3 4" xfId="6944" xr:uid="{F1E4A485-29B8-4D1B-9F23-7C56C9926658}"/>
    <cellStyle name="20% - Ênfase4 4 3 4 10" xfId="18488" xr:uid="{8C411DC1-BAF9-4F54-8CFF-D3C2EADFCC24}"/>
    <cellStyle name="20% - Ênfase4 4 3 4 2" xfId="8933" xr:uid="{8676A81E-B381-47D2-AAB7-505C0DFD068C}"/>
    <cellStyle name="20% - Ênfase4 4 3 4 2 2" xfId="13208" xr:uid="{395DA996-91E6-415D-8060-FEB3A6F79831}"/>
    <cellStyle name="20% - Ênfase4 4 3 4 2 2 2" xfId="35217" xr:uid="{E4812556-5017-41E6-9464-19E6FA4E6E50}"/>
    <cellStyle name="20% - Ênfase4 4 3 4 2 2 3" xfId="24234" xr:uid="{B6E78D6E-2AC8-459D-A8F9-0274265D07E4}"/>
    <cellStyle name="20% - Ênfase4 4 3 4 2 3" xfId="31420" xr:uid="{456EC3FA-1266-484F-889E-E7123F11BF47}"/>
    <cellStyle name="20% - Ênfase4 4 3 4 2 4" xfId="20437" xr:uid="{A7148A9F-6119-462A-81A2-A8A77EB4C47A}"/>
    <cellStyle name="20% - Ênfase4 4 3 4 3" xfId="12021" xr:uid="{05EA72FE-3937-4DE6-A886-2AD39750C35B}"/>
    <cellStyle name="20% - Ênfase4 4 3 4 3 2" xfId="34082" xr:uid="{C19F178F-46B7-4575-A977-AEE1D02497BB}"/>
    <cellStyle name="20% - Ênfase4 4 3 4 3 3" xfId="23099" xr:uid="{28B325E0-F98E-4F71-B553-DD6A22862B7E}"/>
    <cellStyle name="20% - Ênfase4 4 3 4 4" xfId="14774" xr:uid="{323D327C-A3A2-4344-80F2-7752378280E0}"/>
    <cellStyle name="20% - Ênfase4 4 3 4 4 2" xfId="36556" xr:uid="{E97AB1B7-0A62-42A0-96B7-773DE3ACDF67}"/>
    <cellStyle name="20% - Ênfase4 4 3 4 4 3" xfId="25573" xr:uid="{9BD90D30-56D8-416C-952E-03448D64E2B8}"/>
    <cellStyle name="20% - Ênfase4 4 3 4 5" xfId="27523" xr:uid="{4D19A6DC-2D5F-4A5A-A5BE-CC1FFB93BE43}"/>
    <cellStyle name="20% - Ênfase4 4 3 4 5 2" xfId="38506" xr:uid="{8B0B42B4-41E5-4E96-9959-89C1933A413C}"/>
    <cellStyle name="20% - Ênfase4 4 3 4 6" xfId="29471" xr:uid="{511D6954-293A-4169-A472-60F32D738D8E}"/>
    <cellStyle name="20% - Ênfase4 4 3 4 7" xfId="40454" xr:uid="{9629EAF0-8833-4C28-AA20-835AEB5428F6}"/>
    <cellStyle name="20% - Ênfase4 4 3 4 8" xfId="42401" xr:uid="{433AA2AD-75C8-414E-ABCD-42A8DC43A484}"/>
    <cellStyle name="20% - Ênfase4 4 3 4 9" xfId="44361" xr:uid="{3ED3B7DE-0455-420B-A16D-42C70CEF66B4}"/>
    <cellStyle name="20% - Ênfase4 4 3 5" xfId="7978" xr:uid="{2D845BB3-7E2F-4106-8419-B95DAA03EBC2}"/>
    <cellStyle name="20% - Ênfase4 4 3 5 2" xfId="12318" xr:uid="{44EE8FAC-58F1-4A5C-8034-679C378888CD}"/>
    <cellStyle name="20% - Ênfase4 4 3 5 2 2" xfId="34379" xr:uid="{01E97D2C-D080-4DD7-9567-D49E7F9ED4C2}"/>
    <cellStyle name="20% - Ênfase4 4 3 5 2 3" xfId="23396" xr:uid="{F115B5D2-CF13-405D-B700-A36CC7BADCFF}"/>
    <cellStyle name="20% - Ênfase4 4 3 5 3" xfId="30465" xr:uid="{92E6C4D5-A5FB-41EE-AD4A-563FD31983BF}"/>
    <cellStyle name="20% - Ênfase4 4 3 5 4" xfId="19482" xr:uid="{5E5B2A00-7CD9-4388-A24C-6CFF82E06CC0}"/>
    <cellStyle name="20% - Ênfase4 4 3 6" xfId="11181" xr:uid="{DB8C3B7F-38F3-49A0-99F7-83B674206667}"/>
    <cellStyle name="20% - Ênfase4 4 3 6 2" xfId="33244" xr:uid="{EC3318A1-6FD5-4DA2-B84D-BE0AB7C8D6A0}"/>
    <cellStyle name="20% - Ênfase4 4 3 6 3" xfId="22261" xr:uid="{9CCC97EA-E1D4-4E2D-ACBC-303165319897}"/>
    <cellStyle name="20% - Ênfase4 4 3 7" xfId="10199" xr:uid="{25F534EA-CFAE-4E7E-BB01-15B1E553105A}"/>
    <cellStyle name="20% - Ênfase4 4 3 7 2" xfId="32326" xr:uid="{658DCC76-CB97-48D3-AB97-EFBE1E036142}"/>
    <cellStyle name="20% - Ênfase4 4 3 7 3" xfId="21343" xr:uid="{3056D817-B97D-4470-8187-9D489A1F11B1}"/>
    <cellStyle name="20% - Ênfase4 4 3 8" xfId="13738" xr:uid="{73488F3D-CD16-49A4-BE02-803A0B7EB9CB}"/>
    <cellStyle name="20% - Ênfase4 4 3 8 2" xfId="35602" xr:uid="{29FEFA2E-C760-4464-8CBF-BC291569B4CC}"/>
    <cellStyle name="20% - Ênfase4 4 3 8 3" xfId="24619" xr:uid="{B5C929D7-CCF9-4DC6-856F-3F1456188370}"/>
    <cellStyle name="20% - Ênfase4 4 3 9" xfId="26569" xr:uid="{60B22D6A-D853-48B5-9D7F-2295CFAE5AF8}"/>
    <cellStyle name="20% - Ênfase4 4 3 9 2" xfId="37552" xr:uid="{71DDC892-D0B1-4CEB-8F26-2CAE5CFE9DFC}"/>
    <cellStyle name="20% - Ênfase4 4 4" xfId="5112" xr:uid="{F0B06A07-068D-4215-AE4D-147F4FD9E479}"/>
    <cellStyle name="20% - Ênfase4 4 4 10" xfId="39503" xr:uid="{6D510F35-0AF6-40FA-893F-DD35DC8C8A27}"/>
    <cellStyle name="20% - Ênfase4 4 4 11" xfId="41450" xr:uid="{DB3348CC-9A34-49C2-886E-929EE4B74769}"/>
    <cellStyle name="20% - Ênfase4 4 4 12" xfId="43410" xr:uid="{5DD9C06B-993D-4EB5-858E-84F164C58541}"/>
    <cellStyle name="20% - Ênfase4 4 4 13" xfId="17536" xr:uid="{5869ADE6-305B-4045-B6E5-4B90796CC0A5}"/>
    <cellStyle name="20% - Ênfase4 4 4 2" xfId="5113" xr:uid="{89E21623-9602-4D98-BC20-2131FB104418}"/>
    <cellStyle name="20% - Ênfase4 4 4 2 10" xfId="43411" xr:uid="{B68F2282-2BBD-4890-8DD0-DC78759274FA}"/>
    <cellStyle name="20% - Ênfase4 4 4 2 11" xfId="17537" xr:uid="{087F49D1-B265-4287-B81F-973C6581B65D}"/>
    <cellStyle name="20% - Ênfase4 4 4 2 2" xfId="7171" xr:uid="{5245BA39-2012-4FE7-904C-BC1BF5071C70}"/>
    <cellStyle name="20% - Ênfase4 4 4 2 2 10" xfId="18713" xr:uid="{E0ADA9B3-7A8F-4713-9F90-3BE5F502E3E0}"/>
    <cellStyle name="20% - Ênfase4 4 4 2 2 2" xfId="9158" xr:uid="{E912DA35-E118-4B42-8189-EAFFDF8AA5B9}"/>
    <cellStyle name="20% - Ênfase4 4 4 2 2 2 2" xfId="31645" xr:uid="{D04FC5A9-E62E-4126-A2E8-1144319CBA23}"/>
    <cellStyle name="20% - Ênfase4 4 4 2 2 2 3" xfId="20662" xr:uid="{647703DF-6555-4F6F-8C64-B9B876EB1D5C}"/>
    <cellStyle name="20% - Ênfase4 4 4 2 2 3" xfId="12553" xr:uid="{144C610B-7611-4466-A592-A7C99665030F}"/>
    <cellStyle name="20% - Ênfase4 4 4 2 2 3 2" xfId="34614" xr:uid="{91972415-C6DC-4A5D-AB9F-5B6094E4746D}"/>
    <cellStyle name="20% - Ênfase4 4 4 2 2 3 3" xfId="23631" xr:uid="{D378C6FE-9862-454E-952C-AA1F18962480}"/>
    <cellStyle name="20% - Ênfase4 4 4 2 2 4" xfId="14999" xr:uid="{24F4FE45-C7A8-436B-BDA7-B1CCECF48D40}"/>
    <cellStyle name="20% - Ênfase4 4 4 2 2 4 2" xfId="36781" xr:uid="{CDF19299-7F36-48A6-ABA0-46BFCBD313F8}"/>
    <cellStyle name="20% - Ênfase4 4 4 2 2 4 3" xfId="25798" xr:uid="{C1220EFD-8D6E-4767-BC42-04F4BCDBEF3A}"/>
    <cellStyle name="20% - Ênfase4 4 4 2 2 5" xfId="27748" xr:uid="{5F246310-FA5A-42B5-80E5-91522A22DDD0}"/>
    <cellStyle name="20% - Ênfase4 4 4 2 2 5 2" xfId="38731" xr:uid="{177B02DB-543D-4DA4-8164-B562F7862EF0}"/>
    <cellStyle name="20% - Ênfase4 4 4 2 2 6" xfId="29696" xr:uid="{11E51E0B-4BC8-4A0B-8451-24CB96859798}"/>
    <cellStyle name="20% - Ênfase4 4 4 2 2 7" xfId="40679" xr:uid="{D9F56383-5C3E-4315-8CCA-349D1D0B5E8E}"/>
    <cellStyle name="20% - Ênfase4 4 4 2 2 8" xfId="42626" xr:uid="{130A0B9E-FFDA-4025-82AA-1133188BB5AC}"/>
    <cellStyle name="20% - Ênfase4 4 4 2 2 9" xfId="44586" xr:uid="{44307995-7601-4EBF-843A-85A722D678DE}"/>
    <cellStyle name="20% - Ênfase4 4 4 2 3" xfId="7982" xr:uid="{1236A9D5-07C2-4FC9-B897-072EE4CEE0D7}"/>
    <cellStyle name="20% - Ênfase4 4 4 2 3 2" xfId="11416" xr:uid="{FF9E6796-CAAE-4B41-8197-6DA6B90F8EAB}"/>
    <cellStyle name="20% - Ênfase4 4 4 2 3 2 2" xfId="33479" xr:uid="{D7330783-DB94-4955-B529-89CF73BAA342}"/>
    <cellStyle name="20% - Ênfase4 4 4 2 3 2 3" xfId="22496" xr:uid="{F2A94FEB-23C6-49E6-99CF-7C2F3902037E}"/>
    <cellStyle name="20% - Ênfase4 4 4 2 3 3" xfId="30469" xr:uid="{2D3F1660-9A58-4EB2-A069-3C997F295C26}"/>
    <cellStyle name="20% - Ênfase4 4 4 2 3 4" xfId="19486" xr:uid="{307941E4-6539-40D3-800F-DCA020C23FC0}"/>
    <cellStyle name="20% - Ênfase4 4 4 2 4" xfId="10424" xr:uid="{D5D98CB7-4732-431D-BFF8-C41A645AC6F2}"/>
    <cellStyle name="20% - Ênfase4 4 4 2 4 2" xfId="32551" xr:uid="{425121E9-541B-4E56-9B2F-D965872D1651}"/>
    <cellStyle name="20% - Ênfase4 4 4 2 4 3" xfId="21568" xr:uid="{0C5A55BE-95E9-4EB4-83BE-1C729887CF6E}"/>
    <cellStyle name="20% - Ênfase4 4 4 2 5" xfId="13742" xr:uid="{7CC80D0A-0126-4B09-8404-7CFA8BD8737D}"/>
    <cellStyle name="20% - Ênfase4 4 4 2 5 2" xfId="35606" xr:uid="{80711961-FF32-44A8-86D6-A457E9BC464D}"/>
    <cellStyle name="20% - Ênfase4 4 4 2 5 3" xfId="24623" xr:uid="{C5768B24-31E1-4631-BC15-5CE95B407A65}"/>
    <cellStyle name="20% - Ênfase4 4 4 2 6" xfId="26573" xr:uid="{C6D68036-0330-4831-8284-46E8ED3D9582}"/>
    <cellStyle name="20% - Ênfase4 4 4 2 6 2" xfId="37556" xr:uid="{48AFF0C6-6004-464A-851B-230C83AB6C02}"/>
    <cellStyle name="20% - Ênfase4 4 4 2 7" xfId="28521" xr:uid="{C283F837-6884-4880-951C-2888F8C627AB}"/>
    <cellStyle name="20% - Ênfase4 4 4 2 8" xfId="39504" xr:uid="{6313D5BA-A9F7-45F2-AF9E-38EACDD55C59}"/>
    <cellStyle name="20% - Ênfase4 4 4 2 9" xfId="41451" xr:uid="{3F3ED1EE-0C73-49EB-A26E-C3D03B936AE0}"/>
    <cellStyle name="20% - Ênfase4 4 4 3" xfId="5114" xr:uid="{CD6AC2D5-2CBC-47CF-8D2B-7F8DDF6A9DB6}"/>
    <cellStyle name="20% - Ênfase4 4 4 3 10" xfId="43412" xr:uid="{D401FA02-B345-4A2F-AF62-0D03F4F9A3FD}"/>
    <cellStyle name="20% - Ênfase4 4 4 3 11" xfId="17538" xr:uid="{F42D74F3-5A90-4D41-BA94-52CAE5D0259E}"/>
    <cellStyle name="20% - Ênfase4 4 4 3 2" xfId="7453" xr:uid="{1FF2F211-AB3F-4E64-843C-380121C7C28E}"/>
    <cellStyle name="20% - Ênfase4 4 4 3 2 10" xfId="18995" xr:uid="{987E2077-E517-4D72-B00E-667EA2A1FE2B}"/>
    <cellStyle name="20% - Ênfase4 4 4 3 2 2" xfId="9440" xr:uid="{E895BB50-C157-454E-B2D7-81F23DC8CD46}"/>
    <cellStyle name="20% - Ênfase4 4 4 3 2 2 2" xfId="31927" xr:uid="{D9B738EE-43DB-4779-9C3D-01699EB9A005}"/>
    <cellStyle name="20% - Ênfase4 4 4 3 2 2 3" xfId="20944" xr:uid="{CBED6A4D-2180-47F4-AB2F-873DAFB2CA5A}"/>
    <cellStyle name="20% - Ênfase4 4 4 3 2 3" xfId="12839" xr:uid="{B67095DC-0F2A-4EDA-B72D-85DE4BE4BE75}"/>
    <cellStyle name="20% - Ênfase4 4 4 3 2 3 2" xfId="34900" xr:uid="{E74C2176-83C1-4EBD-935C-F4D83F56569F}"/>
    <cellStyle name="20% - Ênfase4 4 4 3 2 3 3" xfId="23917" xr:uid="{92F88200-7FB8-407D-A684-51A7776D3440}"/>
    <cellStyle name="20% - Ênfase4 4 4 3 2 4" xfId="15281" xr:uid="{11F93D19-F873-4E11-B403-05CA52FC2997}"/>
    <cellStyle name="20% - Ênfase4 4 4 3 2 4 2" xfId="37063" xr:uid="{A6EA4E91-1B3E-4272-B814-1878F1E64630}"/>
    <cellStyle name="20% - Ênfase4 4 4 3 2 4 3" xfId="26080" xr:uid="{EC094070-70FB-474E-97E7-138183E7F327}"/>
    <cellStyle name="20% - Ênfase4 4 4 3 2 5" xfId="28030" xr:uid="{C540CC11-E428-4369-BC16-E02DDD8C6233}"/>
    <cellStyle name="20% - Ênfase4 4 4 3 2 5 2" xfId="39013" xr:uid="{3E5D4546-4D66-42BC-A6BD-803597F4948D}"/>
    <cellStyle name="20% - Ênfase4 4 4 3 2 6" xfId="29978" xr:uid="{C4D644CB-E8DD-402B-A9B2-0FC12CBB704E}"/>
    <cellStyle name="20% - Ênfase4 4 4 3 2 7" xfId="40961" xr:uid="{EE178FFD-5024-4F15-A807-B6734FAC93B9}"/>
    <cellStyle name="20% - Ênfase4 4 4 3 2 8" xfId="42908" xr:uid="{66C6F306-3EB3-4E1E-BC0A-5B358DDF75A2}"/>
    <cellStyle name="20% - Ênfase4 4 4 3 2 9" xfId="44868" xr:uid="{C386236A-A8C2-4CA8-8522-846A3BCCDFD2}"/>
    <cellStyle name="20% - Ênfase4 4 4 3 3" xfId="7983" xr:uid="{EC3B7E88-A691-41A6-A87F-B2F94F7B343B}"/>
    <cellStyle name="20% - Ênfase4 4 4 3 3 2" xfId="11702" xr:uid="{B674B199-F3D2-40FD-9A22-E6E0AE157C6E}"/>
    <cellStyle name="20% - Ênfase4 4 4 3 3 2 2" xfId="33765" xr:uid="{FDC67B56-0E78-45BD-919D-B6C3863160AF}"/>
    <cellStyle name="20% - Ênfase4 4 4 3 3 2 3" xfId="22782" xr:uid="{D15EA241-6CFE-4703-8D69-3096B51DEAB8}"/>
    <cellStyle name="20% - Ênfase4 4 4 3 3 3" xfId="30470" xr:uid="{8AB5C3B9-43E6-4EEA-94D1-90C1D2516367}"/>
    <cellStyle name="20% - Ênfase4 4 4 3 3 4" xfId="19487" xr:uid="{C69D4DF2-D573-462F-9EF9-C3DF99AD01C7}"/>
    <cellStyle name="20% - Ênfase4 4 4 3 4" xfId="10706" xr:uid="{7AE3CA03-B09A-484A-82BC-D29260C0D971}"/>
    <cellStyle name="20% - Ênfase4 4 4 3 4 2" xfId="32833" xr:uid="{F958523F-5225-42B0-BF62-5302CB19BA41}"/>
    <cellStyle name="20% - Ênfase4 4 4 3 4 3" xfId="21850" xr:uid="{9CD8DE87-F5E5-4D83-B919-8D51FF1494E4}"/>
    <cellStyle name="20% - Ênfase4 4 4 3 5" xfId="13743" xr:uid="{EEAA42F5-EAC0-47B6-AF06-E91F551E2B84}"/>
    <cellStyle name="20% - Ênfase4 4 4 3 5 2" xfId="35607" xr:uid="{F9208723-1106-4A59-BBEF-8A4488B583E9}"/>
    <cellStyle name="20% - Ênfase4 4 4 3 5 3" xfId="24624" xr:uid="{56090A2C-A6E3-49EF-8244-74EAF710108A}"/>
    <cellStyle name="20% - Ênfase4 4 4 3 6" xfId="26574" xr:uid="{7B9E949A-4A53-4730-920E-E5E7E46C0AAD}"/>
    <cellStyle name="20% - Ênfase4 4 4 3 6 2" xfId="37557" xr:uid="{94231E06-1430-4385-97BE-8C03A4D0C893}"/>
    <cellStyle name="20% - Ênfase4 4 4 3 7" xfId="28522" xr:uid="{95567E35-B61B-4C49-9A7B-BDF42E19F985}"/>
    <cellStyle name="20% - Ênfase4 4 4 3 8" xfId="39505" xr:uid="{656BA5D5-7D1F-4442-BF91-42BB50D60B1D}"/>
    <cellStyle name="20% - Ênfase4 4 4 3 9" xfId="41452" xr:uid="{E33D3764-9AEE-45B6-B774-2DB35AFD5A3F}"/>
    <cellStyle name="20% - Ênfase4 4 4 4" xfId="6886" xr:uid="{271081D2-3A05-4E1A-9B34-3829F3ED1127}"/>
    <cellStyle name="20% - Ênfase4 4 4 4 10" xfId="18431" xr:uid="{52096F82-CE37-403A-BAE8-4B61FB5A8DFB}"/>
    <cellStyle name="20% - Ênfase4 4 4 4 2" xfId="8876" xr:uid="{C9E02F92-F6EA-472D-A127-FEFA75A120E3}"/>
    <cellStyle name="20% - Ênfase4 4 4 4 2 2" xfId="31363" xr:uid="{D26F544D-AC49-41B4-ADB5-9796544069FC}"/>
    <cellStyle name="20% - Ênfase4 4 4 4 2 3" xfId="20380" xr:uid="{091DD76E-5D01-4CA6-87AA-3E65C26D7B28}"/>
    <cellStyle name="20% - Ênfase4 4 4 4 3" xfId="12257" xr:uid="{B99FFC56-992F-4434-AB0E-7C9CDE1BBA7A}"/>
    <cellStyle name="20% - Ênfase4 4 4 4 3 2" xfId="34318" xr:uid="{335C32FE-E3B6-4AE5-B5D6-3AD01CBD8AE8}"/>
    <cellStyle name="20% - Ênfase4 4 4 4 3 3" xfId="23335" xr:uid="{121F0C42-AFF6-4795-A93C-DA9624558C50}"/>
    <cellStyle name="20% - Ênfase4 4 4 4 4" xfId="14717" xr:uid="{77BE6902-858C-4CCF-80A1-67AF46F7A6B0}"/>
    <cellStyle name="20% - Ênfase4 4 4 4 4 2" xfId="36499" xr:uid="{B370926D-695F-4D80-B900-F6174C90CE33}"/>
    <cellStyle name="20% - Ênfase4 4 4 4 4 3" xfId="25516" xr:uid="{A6944CDD-11C9-4133-BBBD-84B235DFCA5B}"/>
    <cellStyle name="20% - Ênfase4 4 4 4 5" xfId="27466" xr:uid="{7BF9B6B7-C2DE-4482-810A-881919069893}"/>
    <cellStyle name="20% - Ênfase4 4 4 4 5 2" xfId="38449" xr:uid="{D5D457A1-74DA-4430-9C49-6448BF878AD2}"/>
    <cellStyle name="20% - Ênfase4 4 4 4 6" xfId="29414" xr:uid="{9963916C-6CAD-4430-A179-2C609543EED4}"/>
    <cellStyle name="20% - Ênfase4 4 4 4 7" xfId="40397" xr:uid="{F768D5A6-0434-4A57-8739-8E342B07AC70}"/>
    <cellStyle name="20% - Ênfase4 4 4 4 8" xfId="42344" xr:uid="{07D4B823-C9D4-4AFD-B0D6-641B2187491A}"/>
    <cellStyle name="20% - Ênfase4 4 4 4 9" xfId="44304" xr:uid="{170D0763-9347-4D5D-B7BB-818E3DFBEE73}"/>
    <cellStyle name="20% - Ênfase4 4 4 5" xfId="7981" xr:uid="{44254FCF-A610-43EF-A197-5F257F10D5CF}"/>
    <cellStyle name="20% - Ênfase4 4 4 5 2" xfId="11119" xr:uid="{2BCB2B91-CA5B-42F2-B5A2-C389C917DDA0}"/>
    <cellStyle name="20% - Ênfase4 4 4 5 2 2" xfId="33183" xr:uid="{C409D931-41AF-4805-B125-A43246CA3B8A}"/>
    <cellStyle name="20% - Ênfase4 4 4 5 2 3" xfId="22200" xr:uid="{299A6174-BE49-4D8C-B1F1-99EABF684DCC}"/>
    <cellStyle name="20% - Ênfase4 4 4 5 3" xfId="30468" xr:uid="{2A49B069-083D-47B0-847A-D3CAE5DE3BF3}"/>
    <cellStyle name="20% - Ênfase4 4 4 5 4" xfId="19485" xr:uid="{DCC90868-37BF-4399-956B-A6218AFE74C0}"/>
    <cellStyle name="20% - Ênfase4 4 4 6" xfId="10082" xr:uid="{C42D3716-623C-4B4E-A264-4A1082C2BEF9}"/>
    <cellStyle name="20% - Ênfase4 4 4 6 2" xfId="32269" xr:uid="{C2326379-9BDB-404E-810A-7A28055E5E53}"/>
    <cellStyle name="20% - Ênfase4 4 4 6 3" xfId="21286" xr:uid="{BAC3F074-4B8D-4E64-85B8-B3417B2A481C}"/>
    <cellStyle name="20% - Ênfase4 4 4 7" xfId="13741" xr:uid="{1F553A3C-3CB4-439E-BF67-A554A885D5D9}"/>
    <cellStyle name="20% - Ênfase4 4 4 7 2" xfId="35605" xr:uid="{112C3097-B954-4A99-9D76-75EF201E397C}"/>
    <cellStyle name="20% - Ênfase4 4 4 7 3" xfId="24622" xr:uid="{3DDE08A2-3D51-467F-9171-3B304757C8C9}"/>
    <cellStyle name="20% - Ênfase4 4 4 8" xfId="26572" xr:uid="{5250A365-F953-4F55-89E4-298291047BBE}"/>
    <cellStyle name="20% - Ênfase4 4 4 8 2" xfId="37555" xr:uid="{0AFC1D67-3714-43C0-BD80-5BB0F034B976}"/>
    <cellStyle name="20% - Ênfase4 4 4 9" xfId="28520" xr:uid="{BC191F23-9D9C-43B6-AA2B-D8BD7B5F648B}"/>
    <cellStyle name="20% - Ênfase4 4 5" xfId="5115" xr:uid="{69255096-B8E2-4119-990A-56F35339E30C}"/>
    <cellStyle name="20% - Ênfase4 4 5 10" xfId="43413" xr:uid="{D3AC2939-03B5-4E55-804C-2D87D26540F4}"/>
    <cellStyle name="20% - Ênfase4 4 5 11" xfId="17539" xr:uid="{70CD57E1-FA07-45DB-8C4A-95FBE60299C2}"/>
    <cellStyle name="20% - Ênfase4 4 5 2" xfId="7059" xr:uid="{034CAAD8-0A54-4DE6-A45E-12AB272A7E95}"/>
    <cellStyle name="20% - Ênfase4 4 5 2 10" xfId="18601" xr:uid="{4708578C-3289-4C14-9967-27C6FD183563}"/>
    <cellStyle name="20% - Ênfase4 4 5 2 2" xfId="9046" xr:uid="{D2552FAF-4E37-4909-9478-C15854158167}"/>
    <cellStyle name="20% - Ênfase4 4 5 2 2 2" xfId="31533" xr:uid="{624E0B46-51C9-44C7-A7DB-D6EF16C0F6DB}"/>
    <cellStyle name="20% - Ênfase4 4 5 2 2 3" xfId="20550" xr:uid="{4AF32BAF-5F24-468A-8360-B8DF8117D2D1}"/>
    <cellStyle name="20% - Ênfase4 4 5 2 3" xfId="12441" xr:uid="{36C229B6-2764-4969-A35C-312560FB397A}"/>
    <cellStyle name="20% - Ênfase4 4 5 2 3 2" xfId="34502" xr:uid="{F3A0811F-2DF8-4278-A854-72EA92A4D354}"/>
    <cellStyle name="20% - Ênfase4 4 5 2 3 3" xfId="23519" xr:uid="{0FB383F9-5E9E-4A90-ADA5-E58CD313D829}"/>
    <cellStyle name="20% - Ênfase4 4 5 2 4" xfId="14887" xr:uid="{08202EBE-7EBC-480B-A083-EE9E906A0718}"/>
    <cellStyle name="20% - Ênfase4 4 5 2 4 2" xfId="36669" xr:uid="{A42DF739-3DF2-4206-897D-4439B3680706}"/>
    <cellStyle name="20% - Ênfase4 4 5 2 4 3" xfId="25686" xr:uid="{DF633651-1266-41BC-8938-49F69C23E63B}"/>
    <cellStyle name="20% - Ênfase4 4 5 2 5" xfId="27636" xr:uid="{A24612F3-9088-4D12-B935-A25023945E16}"/>
    <cellStyle name="20% - Ênfase4 4 5 2 5 2" xfId="38619" xr:uid="{4027FF1B-A0A7-46F0-9E0A-7A0EB9899E7D}"/>
    <cellStyle name="20% - Ênfase4 4 5 2 6" xfId="29584" xr:uid="{2A1EF49D-64CA-4B55-9753-514E2BBEF195}"/>
    <cellStyle name="20% - Ênfase4 4 5 2 7" xfId="40567" xr:uid="{C9A5D0FE-270F-47F7-B681-D734689B126B}"/>
    <cellStyle name="20% - Ênfase4 4 5 2 8" xfId="42514" xr:uid="{8ADAF6FB-767F-46D7-85C6-813502D03289}"/>
    <cellStyle name="20% - Ênfase4 4 5 2 9" xfId="44474" xr:uid="{9C7BAFAF-2090-4881-A425-601EB1C32546}"/>
    <cellStyle name="20% - Ênfase4 4 5 3" xfId="7984" xr:uid="{D625D1DE-7E49-4101-930D-6FF3E1AFF42F}"/>
    <cellStyle name="20% - Ênfase4 4 5 3 2" xfId="11304" xr:uid="{89475868-BA1A-453F-A737-D7CD7F5F5245}"/>
    <cellStyle name="20% - Ênfase4 4 5 3 2 2" xfId="33367" xr:uid="{3454D5C1-297A-4CB0-9225-F3D6BBC7BFFA}"/>
    <cellStyle name="20% - Ênfase4 4 5 3 2 3" xfId="22384" xr:uid="{A87C81A9-D2F1-4CCD-A45E-6CF36FC2E585}"/>
    <cellStyle name="20% - Ênfase4 4 5 3 3" xfId="30471" xr:uid="{7FD84F08-D620-47B4-8A8B-2DF1DE186255}"/>
    <cellStyle name="20% - Ênfase4 4 5 3 4" xfId="19488" xr:uid="{819AEE2A-761E-4C58-BC56-F022EF5757FA}"/>
    <cellStyle name="20% - Ênfase4 4 5 4" xfId="10312" xr:uid="{299B7C2A-AA14-4379-BFAD-1723D38D0BD4}"/>
    <cellStyle name="20% - Ênfase4 4 5 4 2" xfId="32439" xr:uid="{BA165A62-763F-449D-A953-B309474453AA}"/>
    <cellStyle name="20% - Ênfase4 4 5 4 3" xfId="21456" xr:uid="{0F0EEFDF-9A95-4FC2-BB8A-EAE13557481C}"/>
    <cellStyle name="20% - Ênfase4 4 5 5" xfId="13744" xr:uid="{FD16DE11-8354-4903-A573-BD5B7089F53C}"/>
    <cellStyle name="20% - Ênfase4 4 5 5 2" xfId="35608" xr:uid="{F45EA533-0E9F-4DA7-9584-78309351B8C2}"/>
    <cellStyle name="20% - Ênfase4 4 5 5 3" xfId="24625" xr:uid="{285C1F83-D377-4916-B2F1-0F403723740F}"/>
    <cellStyle name="20% - Ênfase4 4 5 6" xfId="26575" xr:uid="{22B7EEA5-60D6-406A-BBC8-D430FDD317BC}"/>
    <cellStyle name="20% - Ênfase4 4 5 6 2" xfId="37558" xr:uid="{D4E8569B-4202-4085-8551-E3BEAF08784C}"/>
    <cellStyle name="20% - Ênfase4 4 5 7" xfId="28523" xr:uid="{D8DB8511-6BB9-48EF-9A0D-C75B99B8C9C4}"/>
    <cellStyle name="20% - Ênfase4 4 5 8" xfId="39506" xr:uid="{54C99087-6D82-40F5-B5C4-0423D50E6D4E}"/>
    <cellStyle name="20% - Ênfase4 4 5 9" xfId="41453" xr:uid="{F514D563-FC02-4FB6-8DD0-76BD710170F6}"/>
    <cellStyle name="20% - Ênfase4 4 6" xfId="5116" xr:uid="{68FEDA80-FB55-47A9-9CA5-E81B7809374C}"/>
    <cellStyle name="20% - Ênfase4 4 6 10" xfId="43414" xr:uid="{078CAC77-D149-46C2-9E05-773B4DEBCDA8}"/>
    <cellStyle name="20% - Ênfase4 4 6 11" xfId="17540" xr:uid="{AADC3024-53EE-48C7-BDAA-74B64AE35069}"/>
    <cellStyle name="20% - Ênfase4 4 6 2" xfId="7341" xr:uid="{58345CBB-B97C-4FED-A2A6-DCEE727FB6A1}"/>
    <cellStyle name="20% - Ênfase4 4 6 2 10" xfId="18883" xr:uid="{0E62987C-9DF4-45FF-8553-90041084B773}"/>
    <cellStyle name="20% - Ênfase4 4 6 2 2" xfId="9328" xr:uid="{622183DA-FDBF-4989-9DC0-6882A5BDB16A}"/>
    <cellStyle name="20% - Ênfase4 4 6 2 2 2" xfId="31815" xr:uid="{23C6BDE9-1B38-4CD7-AAF6-16349D80B723}"/>
    <cellStyle name="20% - Ênfase4 4 6 2 2 3" xfId="20832" xr:uid="{9414E281-C9CB-4CA8-9B81-F0986B677B46}"/>
    <cellStyle name="20% - Ênfase4 4 6 2 3" xfId="12727" xr:uid="{99CC461B-C43F-46EE-AE83-7C4061C8922D}"/>
    <cellStyle name="20% - Ênfase4 4 6 2 3 2" xfId="34788" xr:uid="{4006D9E3-A273-412A-8387-7995755520EC}"/>
    <cellStyle name="20% - Ênfase4 4 6 2 3 3" xfId="23805" xr:uid="{7A554857-21AD-4E48-9711-EF11BA5BA49D}"/>
    <cellStyle name="20% - Ênfase4 4 6 2 4" xfId="15169" xr:uid="{20C605A8-B459-4227-9A05-EB35C772E0FB}"/>
    <cellStyle name="20% - Ênfase4 4 6 2 4 2" xfId="36951" xr:uid="{28896A03-19D6-4738-A425-DE6412929DB6}"/>
    <cellStyle name="20% - Ênfase4 4 6 2 4 3" xfId="25968" xr:uid="{6906F5A3-0BEB-4A65-80AD-457E158FA193}"/>
    <cellStyle name="20% - Ênfase4 4 6 2 5" xfId="27918" xr:uid="{7CCB0C63-42D1-4287-89F9-B12155795A30}"/>
    <cellStyle name="20% - Ênfase4 4 6 2 5 2" xfId="38901" xr:uid="{5F8FE2E9-2142-4B62-B551-74F4A0C52553}"/>
    <cellStyle name="20% - Ênfase4 4 6 2 6" xfId="29866" xr:uid="{92384A9F-8F03-4EA5-93F2-88526CE16357}"/>
    <cellStyle name="20% - Ênfase4 4 6 2 7" xfId="40849" xr:uid="{AD20496C-3898-4638-93E0-8D11B4380473}"/>
    <cellStyle name="20% - Ênfase4 4 6 2 8" xfId="42796" xr:uid="{332CD40D-0504-4808-880B-E1EBC367C106}"/>
    <cellStyle name="20% - Ênfase4 4 6 2 9" xfId="44756" xr:uid="{FD465E9F-A643-4FC5-8982-3D26A83786B6}"/>
    <cellStyle name="20% - Ênfase4 4 6 3" xfId="7985" xr:uid="{4B6C4253-DE9C-4D72-9243-E3EA3C766008}"/>
    <cellStyle name="20% - Ênfase4 4 6 3 2" xfId="11590" xr:uid="{DDC6C78A-0742-487C-94A8-F397B72EB9A7}"/>
    <cellStyle name="20% - Ênfase4 4 6 3 2 2" xfId="33653" xr:uid="{71B13542-53EC-4B17-9EA5-3DC3F76EF7DC}"/>
    <cellStyle name="20% - Ênfase4 4 6 3 2 3" xfId="22670" xr:uid="{DDD7B0E3-3AEC-44AC-9C90-D010D2450F04}"/>
    <cellStyle name="20% - Ênfase4 4 6 3 3" xfId="30472" xr:uid="{9F2CF416-2388-41C0-A0F0-A42A0DC2AEBB}"/>
    <cellStyle name="20% - Ênfase4 4 6 3 4" xfId="19489" xr:uid="{DEAB5FAC-F9C1-417A-8A62-C7EF8AD399DB}"/>
    <cellStyle name="20% - Ênfase4 4 6 4" xfId="10594" xr:uid="{0A6A1663-393E-4100-BDD5-4B910B58CA65}"/>
    <cellStyle name="20% - Ênfase4 4 6 4 2" xfId="32721" xr:uid="{0F01B3C7-7E1A-4D4D-8B54-467BB02B31EE}"/>
    <cellStyle name="20% - Ênfase4 4 6 4 3" xfId="21738" xr:uid="{2617543A-3221-4692-872B-92234C196134}"/>
    <cellStyle name="20% - Ênfase4 4 6 5" xfId="13745" xr:uid="{5156E3F5-A104-428C-A6D8-BE8FDB728026}"/>
    <cellStyle name="20% - Ênfase4 4 6 5 2" xfId="35609" xr:uid="{4ADF30CB-B3BB-45C3-979F-6A302A5CE312}"/>
    <cellStyle name="20% - Ênfase4 4 6 5 3" xfId="24626" xr:uid="{D49D3C6E-0BA0-4F2E-BC8F-1D5264BB5AFD}"/>
    <cellStyle name="20% - Ênfase4 4 6 6" xfId="26576" xr:uid="{C66AC54A-0D2A-4761-80CE-E357CF78D101}"/>
    <cellStyle name="20% - Ênfase4 4 6 6 2" xfId="37559" xr:uid="{CF27AAAF-9CF7-42E6-97B5-FA47C9E25CE3}"/>
    <cellStyle name="20% - Ênfase4 4 6 7" xfId="28524" xr:uid="{6416E363-C20C-4A2C-BBEB-4B53F1469E07}"/>
    <cellStyle name="20% - Ênfase4 4 6 8" xfId="39507" xr:uid="{CB22624A-5ED1-46B9-9A42-53BDCCFA7D9B}"/>
    <cellStyle name="20% - Ênfase4 4 6 9" xfId="41454" xr:uid="{6288853B-0484-469D-A7B3-06D73C2A7098}"/>
    <cellStyle name="20% - Ênfase4 4 7" xfId="5117" xr:uid="{187976CE-579C-4045-BE85-CB0C70EDA331}"/>
    <cellStyle name="20% - Ênfase4 4 7 10" xfId="43415" xr:uid="{291A22D2-C4AD-439C-95E4-0613741404C2}"/>
    <cellStyle name="20% - Ênfase4 4 7 11" xfId="17541" xr:uid="{BDDE8169-C3E0-488B-9753-2C29808F1CB2}"/>
    <cellStyle name="20% - Ênfase4 4 7 2" xfId="7623" xr:uid="{6091258B-618E-4730-A5F6-E0005C1EB6E8}"/>
    <cellStyle name="20% - Ênfase4 4 7 2 10" xfId="19165" xr:uid="{E2FD0ACB-807A-497A-B4E2-BA3A711A39CD}"/>
    <cellStyle name="20% - Ênfase4 4 7 2 2" xfId="9610" xr:uid="{793714F2-052E-42EC-B8B1-C1FE18218466}"/>
    <cellStyle name="20% - Ênfase4 4 7 2 2 2" xfId="32097" xr:uid="{14D5FC9D-117D-4303-BE83-15755BB57E3A}"/>
    <cellStyle name="20% - Ênfase4 4 7 2 2 3" xfId="21114" xr:uid="{08674FDC-F8C4-4F4F-B28F-B41DB70E6D5E}"/>
    <cellStyle name="20% - Ênfase4 4 7 2 3" xfId="13009" xr:uid="{B422EBF6-1D44-43D3-AFFB-BD918DBEF3B3}"/>
    <cellStyle name="20% - Ênfase4 4 7 2 3 2" xfId="35070" xr:uid="{9C909C88-7E7C-45E5-A0E2-8597B2BFA720}"/>
    <cellStyle name="20% - Ênfase4 4 7 2 3 3" xfId="24087" xr:uid="{5A9F3A9E-B44B-493F-8743-75CB2A468372}"/>
    <cellStyle name="20% - Ênfase4 4 7 2 4" xfId="15451" xr:uid="{140C2232-AAB2-4886-9808-6D4C8AB1A2A2}"/>
    <cellStyle name="20% - Ênfase4 4 7 2 4 2" xfId="37233" xr:uid="{FA1FE793-31EE-4A76-B078-78C79445E1AE}"/>
    <cellStyle name="20% - Ênfase4 4 7 2 4 3" xfId="26250" xr:uid="{4100E0EA-E83C-4210-9F23-961F817E58D6}"/>
    <cellStyle name="20% - Ênfase4 4 7 2 5" xfId="28200" xr:uid="{9BED5590-9281-418F-BE67-5A8AF43F06E5}"/>
    <cellStyle name="20% - Ênfase4 4 7 2 5 2" xfId="39183" xr:uid="{25A492C2-3F45-4C1D-936B-63770F815EE0}"/>
    <cellStyle name="20% - Ênfase4 4 7 2 6" xfId="30148" xr:uid="{574B130B-4993-4091-AB39-C0242D40D60E}"/>
    <cellStyle name="20% - Ênfase4 4 7 2 7" xfId="41131" xr:uid="{FF9C8C63-7F0A-4767-A412-9169C90530C5}"/>
    <cellStyle name="20% - Ênfase4 4 7 2 8" xfId="43078" xr:uid="{1906937C-7213-4A5E-BC02-77BAB1289736}"/>
    <cellStyle name="20% - Ênfase4 4 7 2 9" xfId="45038" xr:uid="{4102ADF7-58ED-4469-8985-DADACA491D4C}"/>
    <cellStyle name="20% - Ênfase4 4 7 3" xfId="7986" xr:uid="{78A4B4C6-5A80-4BF6-911D-5C2F69C36161}"/>
    <cellStyle name="20% - Ênfase4 4 7 3 2" xfId="11872" xr:uid="{9A174DCE-03C3-4EE6-8604-B7D343D61E98}"/>
    <cellStyle name="20% - Ênfase4 4 7 3 2 2" xfId="33935" xr:uid="{7E616B92-87BD-4952-9689-3B4B1E9E4342}"/>
    <cellStyle name="20% - Ênfase4 4 7 3 2 3" xfId="22952" xr:uid="{35D437BA-8247-4941-AA10-5304ED87919D}"/>
    <cellStyle name="20% - Ênfase4 4 7 3 3" xfId="30473" xr:uid="{8E69D21F-FF69-4496-866D-9E20427D76C8}"/>
    <cellStyle name="20% - Ênfase4 4 7 3 4" xfId="19490" xr:uid="{5123C286-FFF1-4158-8BFB-AC5E8E7F5789}"/>
    <cellStyle name="20% - Ênfase4 4 7 4" xfId="10876" xr:uid="{30C3F5A0-D354-46B3-A44B-BE40AA34275C}"/>
    <cellStyle name="20% - Ênfase4 4 7 4 2" xfId="33003" xr:uid="{6D861F4E-DD08-4B3A-9BA1-4C5F5B3E594C}"/>
    <cellStyle name="20% - Ênfase4 4 7 4 3" xfId="22020" xr:uid="{74D34CA5-4482-46AB-8BC7-CA03373FDF44}"/>
    <cellStyle name="20% - Ênfase4 4 7 5" xfId="13746" xr:uid="{6C10DDD6-0981-4BC1-A9B3-720D653DD00B}"/>
    <cellStyle name="20% - Ênfase4 4 7 5 2" xfId="35610" xr:uid="{DD320273-24F7-4BB9-8B09-A7CA89C9EE97}"/>
    <cellStyle name="20% - Ênfase4 4 7 5 3" xfId="24627" xr:uid="{75A4FE2A-B840-4B9F-9E57-1094292CC0C9}"/>
    <cellStyle name="20% - Ênfase4 4 7 6" xfId="26577" xr:uid="{DD1C2B51-73E5-4893-8121-78DAB7CCB968}"/>
    <cellStyle name="20% - Ênfase4 4 7 6 2" xfId="37560" xr:uid="{1DD2C58B-AFA2-4785-A4E1-D554E0647774}"/>
    <cellStyle name="20% - Ênfase4 4 7 7" xfId="28525" xr:uid="{DA6032E6-DBBB-43A0-A555-DC408082268A}"/>
    <cellStyle name="20% - Ênfase4 4 7 8" xfId="39508" xr:uid="{D1FF0593-F1AE-4636-87BD-DD7F39DB4C59}"/>
    <cellStyle name="20% - Ênfase4 4 7 9" xfId="41455" xr:uid="{BF87F151-7A1E-4B35-8093-66BAF11150BB}"/>
    <cellStyle name="20% - Ênfase4 4 8" xfId="6774" xr:uid="{7C1A2941-4497-4BC2-AF26-84ADAB772153}"/>
    <cellStyle name="20% - Ênfase4 4 8 10" xfId="18319" xr:uid="{B11F9017-403F-4B50-81E8-716AE9961CBA}"/>
    <cellStyle name="20% - Ênfase4 4 8 2" xfId="8764" xr:uid="{10785671-3056-4F81-AF12-095518CFFBB6}"/>
    <cellStyle name="20% - Ênfase4 4 8 2 2" xfId="13140" xr:uid="{A2540CC0-3303-4841-A92F-CCBF15C77DC7}"/>
    <cellStyle name="20% - Ênfase4 4 8 2 2 2" xfId="35150" xr:uid="{C7A97EFD-009E-45C6-9587-C32DDC81DA51}"/>
    <cellStyle name="20% - Ênfase4 4 8 2 2 3" xfId="24167" xr:uid="{77FCD756-5A70-4EC4-84E7-15BB2AEE6309}"/>
    <cellStyle name="20% - Ênfase4 4 8 2 3" xfId="31251" xr:uid="{B284EB3A-2B4F-43B8-9E23-0FCF7C9E3D1D}"/>
    <cellStyle name="20% - Ênfase4 4 8 2 4" xfId="20268" xr:uid="{7FA19470-CF5F-43DE-9986-9C85187C30A4}"/>
    <cellStyle name="20% - Ênfase4 4 8 3" xfId="11954" xr:uid="{516AAB79-61E5-43F3-9CA2-09AFCF4E9EBC}"/>
    <cellStyle name="20% - Ênfase4 4 8 3 2" xfId="34015" xr:uid="{0E236D74-BDBE-4FFE-B224-AAC790D59686}"/>
    <cellStyle name="20% - Ênfase4 4 8 3 3" xfId="23032" xr:uid="{BF44FBAE-8745-45E6-8371-613C7F4C0A09}"/>
    <cellStyle name="20% - Ênfase4 4 8 4" xfId="14605" xr:uid="{2539E2A1-0670-4770-B8A4-D3310A7D7159}"/>
    <cellStyle name="20% - Ênfase4 4 8 4 2" xfId="36387" xr:uid="{63FF0B9A-940A-49B4-95BD-5829329F4B3F}"/>
    <cellStyle name="20% - Ênfase4 4 8 4 3" xfId="25404" xr:uid="{AAFCF31C-F075-4894-A8B8-88F8ADF28247}"/>
    <cellStyle name="20% - Ênfase4 4 8 5" xfId="27354" xr:uid="{69333F5C-4232-4097-908B-064C0F3090BE}"/>
    <cellStyle name="20% - Ênfase4 4 8 5 2" xfId="38337" xr:uid="{8C3020D2-41CD-4E05-A11A-811FB3F8CE0F}"/>
    <cellStyle name="20% - Ênfase4 4 8 6" xfId="29302" xr:uid="{1012A8EC-B465-46A4-B3E7-9496CE37E7BF}"/>
    <cellStyle name="20% - Ênfase4 4 8 7" xfId="40285" xr:uid="{80638A32-041C-4F7D-87B8-F20284089AD7}"/>
    <cellStyle name="20% - Ênfase4 4 8 8" xfId="42232" xr:uid="{5F2B3C1A-4574-47CF-97E7-B8AEE3B01F5B}"/>
    <cellStyle name="20% - Ênfase4 4 8 9" xfId="44192" xr:uid="{67203DCA-B19D-459F-8084-856F2DC59F7D}"/>
    <cellStyle name="20% - Ênfase4 4 9" xfId="7971" xr:uid="{FD44031A-FD87-4495-A855-B52713CF29DD}"/>
    <cellStyle name="20% - Ênfase4 4 9 2" xfId="12145" xr:uid="{0F31A1B3-B539-480C-B63F-8A430A3A38D0}"/>
    <cellStyle name="20% - Ênfase4 4 9 2 2" xfId="34206" xr:uid="{95D6DCCB-FF18-422D-A343-EE145993339A}"/>
    <cellStyle name="20% - Ênfase4 4 9 2 3" xfId="23223" xr:uid="{54BC99E3-0CB5-4910-9F09-3F32D988E6CD}"/>
    <cellStyle name="20% - Ênfase4 4 9 3" xfId="30458" xr:uid="{BBC66C13-0534-40D2-9A5C-CE3D532FD0E0}"/>
    <cellStyle name="20% - Ênfase4 4 9 4" xfId="19475" xr:uid="{83A30252-6438-4999-8ECF-415809A490B0}"/>
    <cellStyle name="20% - Ênfase4 5" xfId="5118" xr:uid="{46FFC1B7-F79E-45FC-935B-B0EF1A8ECC7D}"/>
    <cellStyle name="20% - Ênfase4 5 10" xfId="13747" xr:uid="{56C4EDE8-B242-4016-8A44-C9CF08AC2C5E}"/>
    <cellStyle name="20% - Ênfase4 5 10 2" xfId="35611" xr:uid="{2FBD479C-90EA-4EFB-9D0E-1B19F137FB29}"/>
    <cellStyle name="20% - Ênfase4 5 10 3" xfId="24628" xr:uid="{EAFD055F-D14C-4B9C-9C54-B39A5BD1F5A9}"/>
    <cellStyle name="20% - Ênfase4 5 11" xfId="26578" xr:uid="{B3223A26-10E1-4447-89C5-208062449842}"/>
    <cellStyle name="20% - Ênfase4 5 11 2" xfId="37561" xr:uid="{F3B972B2-F002-47F3-9B95-A1EE9D4F1D8B}"/>
    <cellStyle name="20% - Ênfase4 5 12" xfId="28526" xr:uid="{AC25AFB1-6C00-43A0-9B82-7C53B8DE941C}"/>
    <cellStyle name="20% - Ênfase4 5 13" xfId="39509" xr:uid="{E88DE271-6316-4159-A005-95C0DE7A23A8}"/>
    <cellStyle name="20% - Ênfase4 5 14" xfId="41456" xr:uid="{4BBF3888-C6B8-46C3-8CE4-C2A0D12E8893}"/>
    <cellStyle name="20% - Ênfase4 5 15" xfId="43416" xr:uid="{F23F5F2D-AD44-48FA-8C4D-D30C5A1FD2C4}"/>
    <cellStyle name="20% - Ênfase4 5 16" xfId="17542" xr:uid="{2A40B498-5F9D-4A97-97A1-D9F8C3691CE4}"/>
    <cellStyle name="20% - Ênfase4 5 2" xfId="5119" xr:uid="{91E09ACA-4C2C-4E86-85EB-DF190B79D59B}"/>
    <cellStyle name="20% - Ênfase4 5 2 10" xfId="39510" xr:uid="{150C00F5-D9E3-4C6E-8711-BCB0DC9A610A}"/>
    <cellStyle name="20% - Ênfase4 5 2 11" xfId="41457" xr:uid="{D815E66B-04AA-41A8-9CD8-7AD3FEC468EF}"/>
    <cellStyle name="20% - Ênfase4 5 2 12" xfId="43417" xr:uid="{95F5BCF3-8162-4E5C-AAEF-6BF319E39B64}"/>
    <cellStyle name="20% - Ênfase4 5 2 13" xfId="17543" xr:uid="{D85B4778-D6E4-437F-9C75-438A7EC0084D}"/>
    <cellStyle name="20% - Ênfase4 5 2 2" xfId="5120" xr:uid="{B50BFB2F-C108-4560-9C60-BCD5EA55090D}"/>
    <cellStyle name="20% - Ênfase4 5 2 2 10" xfId="43418" xr:uid="{8CD8ABBE-CF6A-472F-9F56-FF51D6919A9F}"/>
    <cellStyle name="20% - Ênfase4 5 2 2 11" xfId="17544" xr:uid="{65D9DA6A-B99C-4356-830B-4182E7254333}"/>
    <cellStyle name="20% - Ênfase4 5 2 2 2" xfId="7184" xr:uid="{F7C84091-1846-479C-9C9E-C8F4DD373247}"/>
    <cellStyle name="20% - Ênfase4 5 2 2 2 10" xfId="18726" xr:uid="{95D9F59D-56B5-460E-A60C-819CD5FA13BC}"/>
    <cellStyle name="20% - Ênfase4 5 2 2 2 2" xfId="9171" xr:uid="{98720E0B-4E30-49F2-A342-5D6C0FA80464}"/>
    <cellStyle name="20% - Ênfase4 5 2 2 2 2 2" xfId="31658" xr:uid="{A8182EB2-866F-4697-BD3E-B19221136F73}"/>
    <cellStyle name="20% - Ênfase4 5 2 2 2 2 3" xfId="20675" xr:uid="{69648E91-8888-4306-A010-DF9748141DC6}"/>
    <cellStyle name="20% - Ênfase4 5 2 2 2 3" xfId="12570" xr:uid="{92D658E8-6DEE-4543-B3AD-8DFB9D55DFAF}"/>
    <cellStyle name="20% - Ênfase4 5 2 2 2 3 2" xfId="34631" xr:uid="{901FA5D9-47E0-4CC6-B9EB-18C27CE54D47}"/>
    <cellStyle name="20% - Ênfase4 5 2 2 2 3 3" xfId="23648" xr:uid="{065745AF-3213-4741-918E-07B803FBC46F}"/>
    <cellStyle name="20% - Ênfase4 5 2 2 2 4" xfId="15012" xr:uid="{D3AC8209-39E3-4BA3-8FC9-59AF1589C4F0}"/>
    <cellStyle name="20% - Ênfase4 5 2 2 2 4 2" xfId="36794" xr:uid="{72A07A1A-4D05-41BD-9A92-1A182D5E3BEE}"/>
    <cellStyle name="20% - Ênfase4 5 2 2 2 4 3" xfId="25811" xr:uid="{05E4A44B-C8C6-4330-88F9-FD36A43537FF}"/>
    <cellStyle name="20% - Ênfase4 5 2 2 2 5" xfId="27761" xr:uid="{6B6C353B-5C74-44DE-AA66-0C5080496324}"/>
    <cellStyle name="20% - Ênfase4 5 2 2 2 5 2" xfId="38744" xr:uid="{ED62AA05-6937-4A18-83E2-804ECD171664}"/>
    <cellStyle name="20% - Ênfase4 5 2 2 2 6" xfId="29709" xr:uid="{3B9568AE-B345-414E-B330-7B6549683304}"/>
    <cellStyle name="20% - Ênfase4 5 2 2 2 7" xfId="40692" xr:uid="{AE559FD8-8323-4314-83AE-44598AF67E66}"/>
    <cellStyle name="20% - Ênfase4 5 2 2 2 8" xfId="42639" xr:uid="{A3E27F0A-1FF6-4E66-B1C1-BE6C0C71D004}"/>
    <cellStyle name="20% - Ênfase4 5 2 2 2 9" xfId="44599" xr:uid="{29B6B499-369A-4EE8-9DA7-AD7BAA556432}"/>
    <cellStyle name="20% - Ênfase4 5 2 2 3" xfId="7989" xr:uid="{1F5C72EC-9410-4294-AA08-791AF91B01C2}"/>
    <cellStyle name="20% - Ênfase4 5 2 2 3 2" xfId="11433" xr:uid="{E6988A02-3A9C-4206-AF23-839E2D68B878}"/>
    <cellStyle name="20% - Ênfase4 5 2 2 3 2 2" xfId="33496" xr:uid="{9A3A23A3-A8FB-4C87-8F03-35B85E519FC8}"/>
    <cellStyle name="20% - Ênfase4 5 2 2 3 2 3" xfId="22513" xr:uid="{75A04FF8-A43D-4CC5-9051-E6300445C70E}"/>
    <cellStyle name="20% - Ênfase4 5 2 2 3 3" xfId="30476" xr:uid="{C8B44D0E-D23A-4D40-BC5A-E1B02F851B03}"/>
    <cellStyle name="20% - Ênfase4 5 2 2 3 4" xfId="19493" xr:uid="{B0C39143-ECBC-4EDC-9DCF-FAA30C1AA714}"/>
    <cellStyle name="20% - Ênfase4 5 2 2 4" xfId="10437" xr:uid="{1912471A-F015-436D-9439-51EF6FFDD68A}"/>
    <cellStyle name="20% - Ênfase4 5 2 2 4 2" xfId="32564" xr:uid="{C6F8B5B5-48DE-4515-B10B-CABC577E3D3E}"/>
    <cellStyle name="20% - Ênfase4 5 2 2 4 3" xfId="21581" xr:uid="{95EEDF51-046E-45E2-9C9A-4D849F5FE745}"/>
    <cellStyle name="20% - Ênfase4 5 2 2 5" xfId="13749" xr:uid="{B7C955F3-B5BE-4E35-907A-2BB40E0FD8FC}"/>
    <cellStyle name="20% - Ênfase4 5 2 2 5 2" xfId="35613" xr:uid="{9A99517F-2465-4E41-BFAF-E7203AD9836B}"/>
    <cellStyle name="20% - Ênfase4 5 2 2 5 3" xfId="24630" xr:uid="{093AA38B-EE58-46FE-8F13-4527DFDC2B0F}"/>
    <cellStyle name="20% - Ênfase4 5 2 2 6" xfId="26580" xr:uid="{AB3C0EFF-C418-42E7-AA01-FFB9BB03B050}"/>
    <cellStyle name="20% - Ênfase4 5 2 2 6 2" xfId="37563" xr:uid="{E4C75B3C-5F3E-4F2D-B6F1-A76E4BB7CB01}"/>
    <cellStyle name="20% - Ênfase4 5 2 2 7" xfId="28528" xr:uid="{3E9FB1E1-EB28-4CDE-AD89-2D3D8E5503CA}"/>
    <cellStyle name="20% - Ênfase4 5 2 2 8" xfId="39511" xr:uid="{386ECBAB-8DBA-4021-A38A-AB63765B0F80}"/>
    <cellStyle name="20% - Ênfase4 5 2 2 9" xfId="41458" xr:uid="{F384C196-6AAB-4D5B-8FD2-33EE215BE3A3}"/>
    <cellStyle name="20% - Ênfase4 5 2 3" xfId="5121" xr:uid="{426FDCBE-6231-4307-BEF2-BD002047DF49}"/>
    <cellStyle name="20% - Ênfase4 5 2 3 10" xfId="43419" xr:uid="{3CD71321-0392-43C5-90A3-3A08FBBB356A}"/>
    <cellStyle name="20% - Ênfase4 5 2 3 11" xfId="17545" xr:uid="{6A1E4E08-0B69-4E23-9AC9-710542E68CCE}"/>
    <cellStyle name="20% - Ênfase4 5 2 3 2" xfId="7466" xr:uid="{4F2E5746-616B-45CA-9CC3-0EA23E2AC6C9}"/>
    <cellStyle name="20% - Ênfase4 5 2 3 2 10" xfId="19008" xr:uid="{C93AB200-961E-42B2-8B46-5A3C0A126D4F}"/>
    <cellStyle name="20% - Ênfase4 5 2 3 2 2" xfId="9453" xr:uid="{BC6B2C13-4B00-4A73-B5E4-2BF6F05436A8}"/>
    <cellStyle name="20% - Ênfase4 5 2 3 2 2 2" xfId="31940" xr:uid="{A7384A87-10C2-4DF7-9FF8-6F40CAAF80C8}"/>
    <cellStyle name="20% - Ênfase4 5 2 3 2 2 3" xfId="20957" xr:uid="{6D9DEC70-1D0B-4991-80C0-066FBCC7542E}"/>
    <cellStyle name="20% - Ênfase4 5 2 3 2 3" xfId="12852" xr:uid="{3BE2DE8C-E084-4AEE-82B9-C78885415EFB}"/>
    <cellStyle name="20% - Ênfase4 5 2 3 2 3 2" xfId="34913" xr:uid="{8F8BEB4E-0A4B-4811-8AB1-E32405E2249A}"/>
    <cellStyle name="20% - Ênfase4 5 2 3 2 3 3" xfId="23930" xr:uid="{F2515D11-17D8-46D1-809C-2EC2F0B2DAF0}"/>
    <cellStyle name="20% - Ênfase4 5 2 3 2 4" xfId="15294" xr:uid="{4BFBB589-7B0B-4FC7-BE0E-BD2EAA9AE2AD}"/>
    <cellStyle name="20% - Ênfase4 5 2 3 2 4 2" xfId="37076" xr:uid="{8224424B-A382-480B-85BD-B071A92CE546}"/>
    <cellStyle name="20% - Ênfase4 5 2 3 2 4 3" xfId="26093" xr:uid="{ECD78FA8-8A8B-4998-B2D2-5C3220FFFF8C}"/>
    <cellStyle name="20% - Ênfase4 5 2 3 2 5" xfId="28043" xr:uid="{06C8CD8C-979B-4900-8C84-9D0D9B86D654}"/>
    <cellStyle name="20% - Ênfase4 5 2 3 2 5 2" xfId="39026" xr:uid="{F69BA86E-97A3-4151-978E-60E07CAAF3C0}"/>
    <cellStyle name="20% - Ênfase4 5 2 3 2 6" xfId="29991" xr:uid="{F3E78ABA-6C49-4376-BFD3-385DD7D206A3}"/>
    <cellStyle name="20% - Ênfase4 5 2 3 2 7" xfId="40974" xr:uid="{113166EF-E1FC-401A-9263-6213341AD3FB}"/>
    <cellStyle name="20% - Ênfase4 5 2 3 2 8" xfId="42921" xr:uid="{0D4381DB-1EA4-4EF2-920F-4D51F3F5AEA7}"/>
    <cellStyle name="20% - Ênfase4 5 2 3 2 9" xfId="44881" xr:uid="{AE03DAC3-D3BC-4AA3-B13B-0F700D479E82}"/>
    <cellStyle name="20% - Ênfase4 5 2 3 3" xfId="7990" xr:uid="{BF570768-8E1A-4E45-8788-3873A26C9960}"/>
    <cellStyle name="20% - Ênfase4 5 2 3 3 2" xfId="11715" xr:uid="{EE24F3C8-6178-4A02-B06E-BD08727535AA}"/>
    <cellStyle name="20% - Ênfase4 5 2 3 3 2 2" xfId="33778" xr:uid="{4A8F8986-19E1-46EF-9656-348A33761394}"/>
    <cellStyle name="20% - Ênfase4 5 2 3 3 2 3" xfId="22795" xr:uid="{543BBE33-7E3C-46D4-BBC1-ED6AD1672F1E}"/>
    <cellStyle name="20% - Ênfase4 5 2 3 3 3" xfId="30477" xr:uid="{9792E3DE-E5FC-454B-B018-F0FA4BC64924}"/>
    <cellStyle name="20% - Ênfase4 5 2 3 3 4" xfId="19494" xr:uid="{DD556F3A-9DB6-4861-A39B-D8B5B8B7AE07}"/>
    <cellStyle name="20% - Ênfase4 5 2 3 4" xfId="10719" xr:uid="{58786D0A-17A1-4416-B769-C1AF049C7933}"/>
    <cellStyle name="20% - Ênfase4 5 2 3 4 2" xfId="32846" xr:uid="{C7BE33A2-AF44-4B93-9F9A-EB862AC95AD4}"/>
    <cellStyle name="20% - Ênfase4 5 2 3 4 3" xfId="21863" xr:uid="{E75D27F9-DEE2-4BF5-A1A0-9EE8FAD831E5}"/>
    <cellStyle name="20% - Ênfase4 5 2 3 5" xfId="13750" xr:uid="{442237D7-30B0-464B-A2FF-F4B9F074B42A}"/>
    <cellStyle name="20% - Ênfase4 5 2 3 5 2" xfId="35614" xr:uid="{5D796224-1EA1-413B-9430-2DE99DB01D4E}"/>
    <cellStyle name="20% - Ênfase4 5 2 3 5 3" xfId="24631" xr:uid="{627F939A-07E8-4DBE-A2EA-190646217732}"/>
    <cellStyle name="20% - Ênfase4 5 2 3 6" xfId="26581" xr:uid="{E1B45B13-D613-4864-BE6A-D19AD9F79D08}"/>
    <cellStyle name="20% - Ênfase4 5 2 3 6 2" xfId="37564" xr:uid="{32D2D892-ECF0-4CD2-B98E-01AD3ECA6CAD}"/>
    <cellStyle name="20% - Ênfase4 5 2 3 7" xfId="28529" xr:uid="{F19DA926-5ED7-45BC-BF2E-00DE3A9CB89F}"/>
    <cellStyle name="20% - Ênfase4 5 2 3 8" xfId="39512" xr:uid="{90204D6F-D1E9-4B13-9017-B9A9BB1AE917}"/>
    <cellStyle name="20% - Ênfase4 5 2 3 9" xfId="41459" xr:uid="{660F22AF-3C90-4373-AB1D-710D77C24854}"/>
    <cellStyle name="20% - Ênfase4 5 2 4" xfId="6900" xr:uid="{D1322E41-C85F-4DB5-BD67-52EE96C56E5D}"/>
    <cellStyle name="20% - Ênfase4 5 2 4 10" xfId="18444" xr:uid="{1C699AE8-4D30-47E8-9EDB-4B030304839E}"/>
    <cellStyle name="20% - Ênfase4 5 2 4 2" xfId="8889" xr:uid="{9402F878-7494-49B2-A8CB-C1B0922463A3}"/>
    <cellStyle name="20% - Ênfase4 5 2 4 2 2" xfId="31376" xr:uid="{97F99B0C-D305-4F3D-AE1E-9EA7831D26CB}"/>
    <cellStyle name="20% - Ênfase4 5 2 4 2 3" xfId="20393" xr:uid="{52D91124-1090-4954-92F3-A9712C6E9DA8}"/>
    <cellStyle name="20% - Ênfase4 5 2 4 3" xfId="12274" xr:uid="{75A609FC-8495-4030-A099-CC811161E469}"/>
    <cellStyle name="20% - Ênfase4 5 2 4 3 2" xfId="34335" xr:uid="{3FC2A568-B4AE-4C14-A413-1BB66C5903F0}"/>
    <cellStyle name="20% - Ênfase4 5 2 4 3 3" xfId="23352" xr:uid="{FAB1FCF0-D9BA-4E16-9235-8E10E95FE4EB}"/>
    <cellStyle name="20% - Ênfase4 5 2 4 4" xfId="14730" xr:uid="{15123695-0B35-4439-82F6-30DD4896B8C7}"/>
    <cellStyle name="20% - Ênfase4 5 2 4 4 2" xfId="36512" xr:uid="{903AD14F-99A2-42AC-8E82-E303271905B3}"/>
    <cellStyle name="20% - Ênfase4 5 2 4 4 3" xfId="25529" xr:uid="{1D414A75-747E-4C5E-AB53-01C340DC7EFB}"/>
    <cellStyle name="20% - Ênfase4 5 2 4 5" xfId="27479" xr:uid="{F0A90D9D-3CD0-4012-8B7B-0589BE72BA6E}"/>
    <cellStyle name="20% - Ênfase4 5 2 4 5 2" xfId="38462" xr:uid="{20F5F567-6B23-4932-B705-DCAA9E8E7CC9}"/>
    <cellStyle name="20% - Ênfase4 5 2 4 6" xfId="29427" xr:uid="{A2D4FB29-D025-4678-9833-55EA8E3E4A2C}"/>
    <cellStyle name="20% - Ênfase4 5 2 4 7" xfId="40410" xr:uid="{EB043A97-6AAD-4060-9464-EB9B47020E72}"/>
    <cellStyle name="20% - Ênfase4 5 2 4 8" xfId="42357" xr:uid="{FC04CCE2-0D58-447B-91C7-99D0E2E925D2}"/>
    <cellStyle name="20% - Ênfase4 5 2 4 9" xfId="44317" xr:uid="{F5A4847D-1A97-4F24-8F45-F3FFB5786144}"/>
    <cellStyle name="20% - Ênfase4 5 2 5" xfId="7988" xr:uid="{1ECF6688-2BC3-4E47-9A13-94CC5E696974}"/>
    <cellStyle name="20% - Ênfase4 5 2 5 2" xfId="11137" xr:uid="{E57F679A-D1B1-47AA-B0C1-D8B59BD6355E}"/>
    <cellStyle name="20% - Ênfase4 5 2 5 2 2" xfId="33200" xr:uid="{DAD3D0D1-DF9C-4CF3-8D84-4874FB0B84EC}"/>
    <cellStyle name="20% - Ênfase4 5 2 5 2 3" xfId="22217" xr:uid="{538CB88C-8D6D-4D46-9E28-9A3A4F18B872}"/>
    <cellStyle name="20% - Ênfase4 5 2 5 3" xfId="30475" xr:uid="{8A0E90D6-A2C0-4311-8D11-BDC37B978D4B}"/>
    <cellStyle name="20% - Ênfase4 5 2 5 4" xfId="19492" xr:uid="{73889D42-97EC-4963-B63A-CF5454B0A2D4}"/>
    <cellStyle name="20% - Ênfase4 5 2 6" xfId="10155" xr:uid="{6EBA76B9-F6AD-49F0-AAAC-D810CD14162C}"/>
    <cellStyle name="20% - Ênfase4 5 2 6 2" xfId="32282" xr:uid="{E868117B-5D33-4B8E-A738-3B3D69FB6537}"/>
    <cellStyle name="20% - Ênfase4 5 2 6 3" xfId="21299" xr:uid="{30C913A2-72F5-4222-8DCA-D8FDEBD5939B}"/>
    <cellStyle name="20% - Ênfase4 5 2 7" xfId="13748" xr:uid="{76CF4EBE-C3D9-4645-A502-D74863FF55B4}"/>
    <cellStyle name="20% - Ênfase4 5 2 7 2" xfId="35612" xr:uid="{BC8627CB-B175-47B6-B1BE-9779373FF938}"/>
    <cellStyle name="20% - Ênfase4 5 2 7 3" xfId="24629" xr:uid="{1678EE56-15B8-443F-A220-406A9B89CA3F}"/>
    <cellStyle name="20% - Ênfase4 5 2 8" xfId="26579" xr:uid="{1ACD0BBB-4EE9-48D3-A95F-D128AF9B4C45}"/>
    <cellStyle name="20% - Ênfase4 5 2 8 2" xfId="37562" xr:uid="{B03609FD-5B84-41A9-8720-F2A58E20BA0D}"/>
    <cellStyle name="20% - Ênfase4 5 2 9" xfId="28527" xr:uid="{56BA9E8E-D0D6-48F1-8EDC-764289A7CED9}"/>
    <cellStyle name="20% - Ênfase4 5 3" xfId="5122" xr:uid="{F524CEF0-5C47-4BDE-A90E-4C682D55BD2B}"/>
    <cellStyle name="20% - Ênfase4 5 3 10" xfId="43420" xr:uid="{6B329209-B913-4FB1-8DCC-08E9098829A6}"/>
    <cellStyle name="20% - Ênfase4 5 3 11" xfId="17546" xr:uid="{28E8C9A4-8C52-45C8-A8B5-410A8A3F8625}"/>
    <cellStyle name="20% - Ênfase4 5 3 2" xfId="7015" xr:uid="{C0C70F25-22FB-42AE-88D2-B973780343C4}"/>
    <cellStyle name="20% - Ênfase4 5 3 2 10" xfId="18557" xr:uid="{0F863479-C340-461F-AC4E-D3B99F3C6522}"/>
    <cellStyle name="20% - Ênfase4 5 3 2 2" xfId="9002" xr:uid="{BC7CBE96-C9C3-4CC3-AD85-E500D1EBCCFA}"/>
    <cellStyle name="20% - Ênfase4 5 3 2 2 2" xfId="31489" xr:uid="{D25EB1DF-2937-4807-8F8D-07187461E707}"/>
    <cellStyle name="20% - Ênfase4 5 3 2 2 3" xfId="20506" xr:uid="{8227E59C-448F-45AA-BE6F-3FF3DF9E93AD}"/>
    <cellStyle name="20% - Ênfase4 5 3 2 3" xfId="12397" xr:uid="{F73BD641-B590-4B8E-89EA-48DC329890CF}"/>
    <cellStyle name="20% - Ênfase4 5 3 2 3 2" xfId="34458" xr:uid="{4C02C298-113E-4FE7-99CB-E19C541D88F7}"/>
    <cellStyle name="20% - Ênfase4 5 3 2 3 3" xfId="23475" xr:uid="{DFD6F2A8-D839-4919-BDC1-384DB99A215F}"/>
    <cellStyle name="20% - Ênfase4 5 3 2 4" xfId="14843" xr:uid="{1BE0F99E-255D-4778-AFB1-D5863DCB72EF}"/>
    <cellStyle name="20% - Ênfase4 5 3 2 4 2" xfId="36625" xr:uid="{CFFC6A81-5A1A-4E1D-91E2-59720C794EB7}"/>
    <cellStyle name="20% - Ênfase4 5 3 2 4 3" xfId="25642" xr:uid="{CCB5CEE9-B6F7-40E6-8390-839994B9F14E}"/>
    <cellStyle name="20% - Ênfase4 5 3 2 5" xfId="27592" xr:uid="{7EB08739-2A8E-4B25-84BE-F86B2049DA00}"/>
    <cellStyle name="20% - Ênfase4 5 3 2 5 2" xfId="38575" xr:uid="{476D8F73-1EF5-4E3A-92CA-73D8DCB9A663}"/>
    <cellStyle name="20% - Ênfase4 5 3 2 6" xfId="29540" xr:uid="{E0134662-52FD-4756-A8EF-8A91118DFED3}"/>
    <cellStyle name="20% - Ênfase4 5 3 2 7" xfId="40523" xr:uid="{E737A41A-7566-4876-AFD5-2E2F0E7436BC}"/>
    <cellStyle name="20% - Ênfase4 5 3 2 8" xfId="42470" xr:uid="{BA70C5DC-F4B8-4C5C-834A-DC9DA1B36525}"/>
    <cellStyle name="20% - Ênfase4 5 3 2 9" xfId="44430" xr:uid="{9A64DE5A-CB34-4070-94A3-2A42E3A1A127}"/>
    <cellStyle name="20% - Ênfase4 5 3 3" xfId="7991" xr:uid="{69B2C7FF-1720-497C-85E2-41C8288F6E5F}"/>
    <cellStyle name="20% - Ênfase4 5 3 3 2" xfId="11260" xr:uid="{4852AA1A-3E2D-4EB1-A935-5A7F597D61B4}"/>
    <cellStyle name="20% - Ênfase4 5 3 3 2 2" xfId="33323" xr:uid="{E6C77716-7B52-4BB8-A2F3-6E50FC59FFCD}"/>
    <cellStyle name="20% - Ênfase4 5 3 3 2 3" xfId="22340" xr:uid="{84F276C1-7DC5-4559-AD74-EBCFE8BD9554}"/>
    <cellStyle name="20% - Ênfase4 5 3 3 3" xfId="30478" xr:uid="{E380BDA1-4FE5-46A9-95E0-692628A7FFBF}"/>
    <cellStyle name="20% - Ênfase4 5 3 3 4" xfId="19495" xr:uid="{0D4C00C6-C57A-4142-BF4F-1E5DE439079B}"/>
    <cellStyle name="20% - Ênfase4 5 3 4" xfId="10268" xr:uid="{46F09C0D-7532-4838-93BA-080442066A57}"/>
    <cellStyle name="20% - Ênfase4 5 3 4 2" xfId="32395" xr:uid="{2BAFCD78-819B-4689-B002-333118A88A1D}"/>
    <cellStyle name="20% - Ênfase4 5 3 4 3" xfId="21412" xr:uid="{615552B4-2FD3-4FDF-A766-847E237C2843}"/>
    <cellStyle name="20% - Ênfase4 5 3 5" xfId="13751" xr:uid="{5476407B-61DA-413B-9BA0-C5096B76978C}"/>
    <cellStyle name="20% - Ênfase4 5 3 5 2" xfId="35615" xr:uid="{AF16A0FF-99A5-440B-9B24-0048CB590A45}"/>
    <cellStyle name="20% - Ênfase4 5 3 5 3" xfId="24632" xr:uid="{BB4A79BA-7EE5-4CDC-A6C4-8644304521BD}"/>
    <cellStyle name="20% - Ênfase4 5 3 6" xfId="26582" xr:uid="{236A2373-8D36-4F53-BD6A-8B46C72E9DF3}"/>
    <cellStyle name="20% - Ênfase4 5 3 6 2" xfId="37565" xr:uid="{17D59A22-B3AA-49CB-B413-471E3945A7A7}"/>
    <cellStyle name="20% - Ênfase4 5 3 7" xfId="28530" xr:uid="{9045BD85-B2E8-47BE-BC87-963EE026A183}"/>
    <cellStyle name="20% - Ênfase4 5 3 8" xfId="39513" xr:uid="{7C485FD4-F089-4A2F-B2B8-44D7EA9C5C10}"/>
    <cellStyle name="20% - Ênfase4 5 3 9" xfId="41460" xr:uid="{6962413A-7D88-4C7C-9376-C947BD33BFD3}"/>
    <cellStyle name="20% - Ênfase4 5 4" xfId="5123" xr:uid="{09F0F7CD-D1E2-4F3A-B0D6-19362D9C185E}"/>
    <cellStyle name="20% - Ênfase4 5 4 10" xfId="43421" xr:uid="{E312A17C-6A36-46BC-86C5-23EF995953AD}"/>
    <cellStyle name="20% - Ênfase4 5 4 11" xfId="17547" xr:uid="{116305E1-F431-4D27-BC12-8A9F612D11D9}"/>
    <cellStyle name="20% - Ênfase4 5 4 2" xfId="7297" xr:uid="{F9F67B26-E16B-4789-90A6-3BFAB9008A3C}"/>
    <cellStyle name="20% - Ênfase4 5 4 2 10" xfId="18839" xr:uid="{9B6F89B6-EC96-40D6-A40B-BFEAB149A979}"/>
    <cellStyle name="20% - Ênfase4 5 4 2 2" xfId="9284" xr:uid="{C6C2270C-CDF8-4C4F-B322-A3D37AFD47D4}"/>
    <cellStyle name="20% - Ênfase4 5 4 2 2 2" xfId="31771" xr:uid="{99775C09-1326-4F62-884C-AA267C6056A3}"/>
    <cellStyle name="20% - Ênfase4 5 4 2 2 3" xfId="20788" xr:uid="{882CE9E0-AF32-4721-A5BD-4BE4629CF13A}"/>
    <cellStyle name="20% - Ênfase4 5 4 2 3" xfId="12683" xr:uid="{C363354F-4A10-4D3D-A99B-690380D88235}"/>
    <cellStyle name="20% - Ênfase4 5 4 2 3 2" xfId="34744" xr:uid="{7E0A3D4B-02FE-4BBD-BAAE-D6D912797B91}"/>
    <cellStyle name="20% - Ênfase4 5 4 2 3 3" xfId="23761" xr:uid="{515B5153-978C-4119-89B6-5C219795508A}"/>
    <cellStyle name="20% - Ênfase4 5 4 2 4" xfId="15125" xr:uid="{DB861819-8501-4241-8CFB-1A53C4B7E47B}"/>
    <cellStyle name="20% - Ênfase4 5 4 2 4 2" xfId="36907" xr:uid="{F0EE334E-66BF-4416-99BE-B3C878B037CD}"/>
    <cellStyle name="20% - Ênfase4 5 4 2 4 3" xfId="25924" xr:uid="{A6247C07-68BF-4A86-A303-F877660ED169}"/>
    <cellStyle name="20% - Ênfase4 5 4 2 5" xfId="27874" xr:uid="{4BC31411-368F-45E8-9330-5184E1F25EE8}"/>
    <cellStyle name="20% - Ênfase4 5 4 2 5 2" xfId="38857" xr:uid="{5BAEEBAA-7EE4-4F38-AEC4-73F6E37C8DCA}"/>
    <cellStyle name="20% - Ênfase4 5 4 2 6" xfId="29822" xr:uid="{C205AEC4-8FEE-4AD6-B9D3-8DFCC48DB39A}"/>
    <cellStyle name="20% - Ênfase4 5 4 2 7" xfId="40805" xr:uid="{6A62426B-D8C5-477B-9982-20DE936FD403}"/>
    <cellStyle name="20% - Ênfase4 5 4 2 8" xfId="42752" xr:uid="{F5456DF6-CE33-44EE-8A6C-1F5E44D4697E}"/>
    <cellStyle name="20% - Ênfase4 5 4 2 9" xfId="44712" xr:uid="{A18AC0BC-3FC0-4FBC-85AA-65383FF791F4}"/>
    <cellStyle name="20% - Ênfase4 5 4 3" xfId="7992" xr:uid="{5E965283-C31B-4B83-811A-67A1F3A37EAF}"/>
    <cellStyle name="20% - Ênfase4 5 4 3 2" xfId="11546" xr:uid="{1942009A-6D8E-4912-AB80-F55F61C45BF7}"/>
    <cellStyle name="20% - Ênfase4 5 4 3 2 2" xfId="33609" xr:uid="{D4B70A79-9BC4-4F93-84B7-2CBB4D7A4C72}"/>
    <cellStyle name="20% - Ênfase4 5 4 3 2 3" xfId="22626" xr:uid="{863AEA9E-072E-4538-9901-7A5294E309EF}"/>
    <cellStyle name="20% - Ênfase4 5 4 3 3" xfId="30479" xr:uid="{236191F8-F786-4FC2-A2FC-DFE742DE85E0}"/>
    <cellStyle name="20% - Ênfase4 5 4 3 4" xfId="19496" xr:uid="{805D1C2D-2A66-4BA3-8FFC-5B497C08C2FC}"/>
    <cellStyle name="20% - Ênfase4 5 4 4" xfId="10550" xr:uid="{5CDDB88D-EA4F-4590-A586-DDD69F67FD20}"/>
    <cellStyle name="20% - Ênfase4 5 4 4 2" xfId="32677" xr:uid="{E0963A6B-3E37-48AE-AC98-8CB7AC606B75}"/>
    <cellStyle name="20% - Ênfase4 5 4 4 3" xfId="21694" xr:uid="{A04551E1-8405-40A9-A4BA-740BFBC9D3BA}"/>
    <cellStyle name="20% - Ênfase4 5 4 5" xfId="13752" xr:uid="{01563D04-C2D4-4A24-BDD2-0196C0630C7E}"/>
    <cellStyle name="20% - Ênfase4 5 4 5 2" xfId="35616" xr:uid="{E2908E30-0476-46EC-B302-927EA5F75502}"/>
    <cellStyle name="20% - Ênfase4 5 4 5 3" xfId="24633" xr:uid="{E511DF9C-8183-45CC-BEDF-5D2E2068AF78}"/>
    <cellStyle name="20% - Ênfase4 5 4 6" xfId="26583" xr:uid="{D3E19F1D-E8F3-482A-AD6F-057894FD69EC}"/>
    <cellStyle name="20% - Ênfase4 5 4 6 2" xfId="37566" xr:uid="{9BF69D14-3595-484E-AF08-5042F4F4442F}"/>
    <cellStyle name="20% - Ênfase4 5 4 7" xfId="28531" xr:uid="{5775E25C-5281-4331-A2F8-687B0F67753E}"/>
    <cellStyle name="20% - Ênfase4 5 4 8" xfId="39514" xr:uid="{B29E1C70-FBFC-4413-8765-92F3E0AA3925}"/>
    <cellStyle name="20% - Ênfase4 5 4 9" xfId="41461" xr:uid="{D485068E-EE3A-4FCC-8541-FA280A6A5A48}"/>
    <cellStyle name="20% - Ênfase4 5 5" xfId="5124" xr:uid="{D9767075-EE93-473F-A583-393460FD5818}"/>
    <cellStyle name="20% - Ênfase4 5 5 10" xfId="43422" xr:uid="{A1F33204-E2C7-4F68-8F1D-CAF282B7D4BB}"/>
    <cellStyle name="20% - Ênfase4 5 5 11" xfId="17548" xr:uid="{FB3E4288-A608-41C7-83EB-124F2A22BF8D}"/>
    <cellStyle name="20% - Ênfase4 5 5 2" xfId="7579" xr:uid="{962B9014-5E50-4F43-AB83-D80CC37B2572}"/>
    <cellStyle name="20% - Ênfase4 5 5 2 10" xfId="19121" xr:uid="{0781CEB7-940C-4F2A-B1DB-854F39B16D78}"/>
    <cellStyle name="20% - Ênfase4 5 5 2 2" xfId="9566" xr:uid="{6607662F-9B46-4ECA-B8F5-85571AA216CD}"/>
    <cellStyle name="20% - Ênfase4 5 5 2 2 2" xfId="32053" xr:uid="{6EF57FB1-D530-4228-8EBD-85B11DB6B300}"/>
    <cellStyle name="20% - Ênfase4 5 5 2 2 3" xfId="21070" xr:uid="{36C11405-D4F4-4F6B-842D-14038A3F3E6E}"/>
    <cellStyle name="20% - Ênfase4 5 5 2 3" xfId="12965" xr:uid="{2A2FFE19-73B0-4A97-B05B-E7801EBC354B}"/>
    <cellStyle name="20% - Ênfase4 5 5 2 3 2" xfId="35026" xr:uid="{9425ED1B-D018-45BB-88A7-B2B560283A88}"/>
    <cellStyle name="20% - Ênfase4 5 5 2 3 3" xfId="24043" xr:uid="{B59497D5-3CD9-4CF0-8FE4-A77E66CD8CDD}"/>
    <cellStyle name="20% - Ênfase4 5 5 2 4" xfId="15407" xr:uid="{4E4F6DA9-8F94-461E-B8A7-B46396AE9C89}"/>
    <cellStyle name="20% - Ênfase4 5 5 2 4 2" xfId="37189" xr:uid="{022DF0AD-0AF7-48FB-AD3C-30ED047B0331}"/>
    <cellStyle name="20% - Ênfase4 5 5 2 4 3" xfId="26206" xr:uid="{3E203C86-136F-4117-9032-AC930132C4C2}"/>
    <cellStyle name="20% - Ênfase4 5 5 2 5" xfId="28156" xr:uid="{1F855488-0F8F-4AC8-AF68-6A8383478558}"/>
    <cellStyle name="20% - Ênfase4 5 5 2 5 2" xfId="39139" xr:uid="{565D09CD-7CD0-4F3A-93E4-2685E00EF23A}"/>
    <cellStyle name="20% - Ênfase4 5 5 2 6" xfId="30104" xr:uid="{0BD8FB27-162C-4F23-A90F-2F98677097B2}"/>
    <cellStyle name="20% - Ênfase4 5 5 2 7" xfId="41087" xr:uid="{F22D0DA7-A08C-4E25-9A2C-54A13E86042B}"/>
    <cellStyle name="20% - Ênfase4 5 5 2 8" xfId="43034" xr:uid="{A1B5DA12-EFFE-4650-83D6-AC5AE6E3F190}"/>
    <cellStyle name="20% - Ênfase4 5 5 2 9" xfId="44994" xr:uid="{E15E0074-3A72-4AB1-A647-17D2253C3548}"/>
    <cellStyle name="20% - Ênfase4 5 5 3" xfId="7993" xr:uid="{17EB8C50-1371-40C0-A8AD-9958C9E04487}"/>
    <cellStyle name="20% - Ênfase4 5 5 3 2" xfId="11828" xr:uid="{ED7D73D1-BB36-4221-826B-EAB964E9A8EB}"/>
    <cellStyle name="20% - Ênfase4 5 5 3 2 2" xfId="33891" xr:uid="{E52DF744-9D25-4514-907D-853A6CE7806E}"/>
    <cellStyle name="20% - Ênfase4 5 5 3 2 3" xfId="22908" xr:uid="{E8537322-03AC-432E-968A-87515AA65F95}"/>
    <cellStyle name="20% - Ênfase4 5 5 3 3" xfId="30480" xr:uid="{A206AF8E-F843-47D7-B4FF-0D5D383B06C5}"/>
    <cellStyle name="20% - Ênfase4 5 5 3 4" xfId="19497" xr:uid="{CC0560CE-EC1D-4610-8F77-ADAC5E7F45C6}"/>
    <cellStyle name="20% - Ênfase4 5 5 4" xfId="10832" xr:uid="{73AB57AD-BABA-4E39-9080-E1B22770A1C1}"/>
    <cellStyle name="20% - Ênfase4 5 5 4 2" xfId="32959" xr:uid="{543D6217-D4F5-412D-91C7-9D77C4AF3E4E}"/>
    <cellStyle name="20% - Ênfase4 5 5 4 3" xfId="21976" xr:uid="{637EBDE2-1985-413F-BDFC-5B1B11119D47}"/>
    <cellStyle name="20% - Ênfase4 5 5 5" xfId="13753" xr:uid="{886BB283-C86A-4809-900A-C417935F52EE}"/>
    <cellStyle name="20% - Ênfase4 5 5 5 2" xfId="35617" xr:uid="{927FC3D2-A70A-41E2-973E-F9196CE4B2C4}"/>
    <cellStyle name="20% - Ênfase4 5 5 5 3" xfId="24634" xr:uid="{2A42B211-0C22-49C4-B968-E024D90C7AB4}"/>
    <cellStyle name="20% - Ênfase4 5 5 6" xfId="26584" xr:uid="{2FCAA5BB-CCE9-49D6-928D-79814DA2B48F}"/>
    <cellStyle name="20% - Ênfase4 5 5 6 2" xfId="37567" xr:uid="{F99840B9-9FD7-4207-A3D0-9590C1BCDE89}"/>
    <cellStyle name="20% - Ênfase4 5 5 7" xfId="28532" xr:uid="{C4ADC761-6136-4794-91E3-FC5862771FF2}"/>
    <cellStyle name="20% - Ênfase4 5 5 8" xfId="39515" xr:uid="{6A4A8C6E-187C-47F1-A985-1BF6B966D74A}"/>
    <cellStyle name="20% - Ênfase4 5 5 9" xfId="41462" xr:uid="{F249361F-D9C3-41A3-AF79-2CCD26C03E1D}"/>
    <cellStyle name="20% - Ênfase4 5 6" xfId="6730" xr:uid="{DBC21C4D-D93D-4783-B4E7-677A2FAAAF87}"/>
    <cellStyle name="20% - Ênfase4 5 6 10" xfId="18275" xr:uid="{2CDE0A6F-EBF3-410B-A4A1-36B1DF76C750}"/>
    <cellStyle name="20% - Ênfase4 5 6 2" xfId="8720" xr:uid="{37B8F715-CDEE-493C-B20B-747012644319}"/>
    <cellStyle name="20% - Ênfase4 5 6 2 2" xfId="13164" xr:uid="{0FB6F3EF-55CE-46E7-912A-BEE253BE20CB}"/>
    <cellStyle name="20% - Ênfase4 5 6 2 2 2" xfId="35173" xr:uid="{BF3ECEAF-3AF9-47A2-B4B8-13E0D4A3E8AC}"/>
    <cellStyle name="20% - Ênfase4 5 6 2 2 3" xfId="24190" xr:uid="{842A30C4-0D32-48FB-90CF-1F159438F3AB}"/>
    <cellStyle name="20% - Ênfase4 5 6 2 3" xfId="31207" xr:uid="{03A7BF01-33E1-4ADA-9FAB-7540BCC61DC9}"/>
    <cellStyle name="20% - Ênfase4 5 6 2 4" xfId="20224" xr:uid="{4375504A-CB7B-4338-B0D4-EB2D3161BCA9}"/>
    <cellStyle name="20% - Ênfase4 5 6 3" xfId="11977" xr:uid="{0DBCF735-8AD7-4CAE-B379-534C35D8D9AA}"/>
    <cellStyle name="20% - Ênfase4 5 6 3 2" xfId="34038" xr:uid="{56CEE8E0-1388-432B-AA84-527AECDD376C}"/>
    <cellStyle name="20% - Ênfase4 5 6 3 3" xfId="23055" xr:uid="{45AB804A-C0B2-45A2-97F2-182A55C486AE}"/>
    <cellStyle name="20% - Ênfase4 5 6 4" xfId="14561" xr:uid="{6E02577D-30F2-4E29-8EA4-62EEF95E178D}"/>
    <cellStyle name="20% - Ênfase4 5 6 4 2" xfId="36343" xr:uid="{C226FEF3-3113-4833-A39F-3A5776A473DA}"/>
    <cellStyle name="20% - Ênfase4 5 6 4 3" xfId="25360" xr:uid="{688B0C52-8782-4D97-A8B9-922342672BEC}"/>
    <cellStyle name="20% - Ênfase4 5 6 5" xfId="27310" xr:uid="{3A8FABC1-3A52-4926-A241-2C051DA85E7B}"/>
    <cellStyle name="20% - Ênfase4 5 6 5 2" xfId="38293" xr:uid="{B6F705F2-F457-4F1C-8668-EC0C0919C7EB}"/>
    <cellStyle name="20% - Ênfase4 5 6 6" xfId="29258" xr:uid="{1D799B09-2207-428D-964C-622B2FF10AF7}"/>
    <cellStyle name="20% - Ênfase4 5 6 7" xfId="40241" xr:uid="{C0E1084C-2825-4D48-8ECD-9CE1E28E952F}"/>
    <cellStyle name="20% - Ênfase4 5 6 8" xfId="42188" xr:uid="{AC04EF63-E156-4D6E-9F1D-AF6DCD42D9D7}"/>
    <cellStyle name="20% - Ênfase4 5 6 9" xfId="44148" xr:uid="{866C24C9-B0EB-4494-842E-83F4BF8567E9}"/>
    <cellStyle name="20% - Ênfase4 5 7" xfId="7987" xr:uid="{139235D3-ECD4-4F9F-8E5E-D78FC46A81ED}"/>
    <cellStyle name="20% - Ênfase4 5 7 2" xfId="12101" xr:uid="{5D76A04C-99AE-4B6C-8BBC-D0B0C533261C}"/>
    <cellStyle name="20% - Ênfase4 5 7 2 2" xfId="34162" xr:uid="{461284F6-B1BD-45FA-A298-CE93DC459E0B}"/>
    <cellStyle name="20% - Ênfase4 5 7 2 3" xfId="23179" xr:uid="{90752D22-0894-415A-B58C-9DFD9C2C34E6}"/>
    <cellStyle name="20% - Ênfase4 5 7 3" xfId="30474" xr:uid="{C30964E4-B2E5-48BB-ADF9-A50E8CAFB219}"/>
    <cellStyle name="20% - Ênfase4 5 7 4" xfId="19491" xr:uid="{629673D4-7FD2-4E78-B956-EF84C4A2BFAF}"/>
    <cellStyle name="20% - Ênfase4 5 8" xfId="10962" xr:uid="{11E0C5E7-4525-441A-91A3-89CD53F28F02}"/>
    <cellStyle name="20% - Ênfase4 5 8 2" xfId="33027" xr:uid="{A6314FF7-3722-4496-A2F2-91696104750E}"/>
    <cellStyle name="20% - Ênfase4 5 8 3" xfId="22044" xr:uid="{4EF3D5CE-3C4D-4479-809D-114DC79F8D3B}"/>
    <cellStyle name="20% - Ênfase4 5 9" xfId="9905" xr:uid="{BBCB22D2-F149-47BA-83E3-218583B3DDCE}"/>
    <cellStyle name="20% - Ênfase4 5 9 2" xfId="32113" xr:uid="{5CC28863-D78D-47C2-BD42-7502C477FCA9}"/>
    <cellStyle name="20% - Ênfase4 5 9 3" xfId="21130" xr:uid="{652832EC-E340-40B1-99F2-AAC09FDF8ECB}"/>
    <cellStyle name="20% - Ênfase4 6" xfId="5125" xr:uid="{F317C4A3-A7B8-4C1A-AB6E-526043EA3FBB}"/>
    <cellStyle name="20% - Ênfase4 6 10" xfId="26585" xr:uid="{22264C3F-1926-4CB6-99FD-A7BF3FB872BE}"/>
    <cellStyle name="20% - Ênfase4 6 10 2" xfId="37568" xr:uid="{7E807EF1-84EC-4237-BD59-48DA9139179B}"/>
    <cellStyle name="20% - Ênfase4 6 11" xfId="28533" xr:uid="{E13ED1F8-F69C-4CEF-9396-0116A1FEE992}"/>
    <cellStyle name="20% - Ênfase4 6 12" xfId="39516" xr:uid="{BBCC954D-348A-42CD-B3BD-B00126E53278}"/>
    <cellStyle name="20% - Ênfase4 6 13" xfId="41463" xr:uid="{B9908D4F-61CC-4674-8B64-84EB2967E675}"/>
    <cellStyle name="20% - Ênfase4 6 14" xfId="43423" xr:uid="{E81C4968-1657-4E48-8BAC-A4A6B248D6C4}"/>
    <cellStyle name="20% - Ênfase4 6 15" xfId="17549" xr:uid="{3175205C-CB16-4852-8E98-9F9956F7CE3C}"/>
    <cellStyle name="20% - Ênfase4 6 2" xfId="5126" xr:uid="{A692D2D2-0CB3-4CBF-B8C3-76B66DBD9BF5}"/>
    <cellStyle name="20% - Ênfase4 6 2 10" xfId="39517" xr:uid="{0620E649-71CA-47E6-80D3-8DD76D0444BF}"/>
    <cellStyle name="20% - Ênfase4 6 2 11" xfId="41464" xr:uid="{3D639F98-BE87-465C-9933-D86E66954145}"/>
    <cellStyle name="20% - Ênfase4 6 2 12" xfId="43424" xr:uid="{6AC35264-25DE-4190-BCB4-54A7C7FD8E0B}"/>
    <cellStyle name="20% - Ênfase4 6 2 13" xfId="17550" xr:uid="{9ED1A5BB-DB32-4C9B-AE01-AB719DD49D18}"/>
    <cellStyle name="20% - Ênfase4 6 2 2" xfId="5127" xr:uid="{73D3EFB2-2E85-48F8-A0DD-AE91E1D756FB}"/>
    <cellStyle name="20% - Ênfase4 6 2 2 10" xfId="43425" xr:uid="{42838C3F-112E-4F9E-9D84-9228DBE7815F}"/>
    <cellStyle name="20% - Ênfase4 6 2 2 11" xfId="17551" xr:uid="{7F254A9F-4500-4A7C-9383-84B84CF8CC84}"/>
    <cellStyle name="20% - Ênfase4 6 2 2 2" xfId="7240" xr:uid="{4078C2D7-1656-4B25-8C8B-7EFC51A06612}"/>
    <cellStyle name="20% - Ênfase4 6 2 2 2 10" xfId="18782" xr:uid="{7E1D5EF4-455B-4896-BBF8-EB13D4E5E7D1}"/>
    <cellStyle name="20% - Ênfase4 6 2 2 2 2" xfId="9227" xr:uid="{757078DB-413B-42A9-B680-36D4133D5B50}"/>
    <cellStyle name="20% - Ênfase4 6 2 2 2 2 2" xfId="31714" xr:uid="{AC3C68FB-23B3-4C7C-AF88-E5B35DF0A18B}"/>
    <cellStyle name="20% - Ênfase4 6 2 2 2 2 3" xfId="20731" xr:uid="{2E66032F-34B5-413B-888A-5CC5024B1CF0}"/>
    <cellStyle name="20% - Ênfase4 6 2 2 2 3" xfId="12626" xr:uid="{F1F3E015-27B9-466B-ADAA-3B8DD00AA986}"/>
    <cellStyle name="20% - Ênfase4 6 2 2 2 3 2" xfId="34687" xr:uid="{334881CC-2F31-4F01-B19E-ECBDE98D4442}"/>
    <cellStyle name="20% - Ênfase4 6 2 2 2 3 3" xfId="23704" xr:uid="{D2438FB2-3502-4DBC-B8BA-F0F45D2EB859}"/>
    <cellStyle name="20% - Ênfase4 6 2 2 2 4" xfId="15068" xr:uid="{AA1B14C9-B74E-4709-AAE5-6AC2DC8A6B95}"/>
    <cellStyle name="20% - Ênfase4 6 2 2 2 4 2" xfId="36850" xr:uid="{68E5BBE2-714F-41FC-9683-22E22583E9EE}"/>
    <cellStyle name="20% - Ênfase4 6 2 2 2 4 3" xfId="25867" xr:uid="{CC4D7C14-3423-4F12-BB20-8217AE9AC58C}"/>
    <cellStyle name="20% - Ênfase4 6 2 2 2 5" xfId="27817" xr:uid="{D33AED9C-5432-485C-8622-BA5CF976B531}"/>
    <cellStyle name="20% - Ênfase4 6 2 2 2 5 2" xfId="38800" xr:uid="{F18A2284-6440-461E-9267-B117BCCE2793}"/>
    <cellStyle name="20% - Ênfase4 6 2 2 2 6" xfId="29765" xr:uid="{617D070E-765B-4BD2-A3BC-E90C672C0C64}"/>
    <cellStyle name="20% - Ênfase4 6 2 2 2 7" xfId="40748" xr:uid="{C892BAEC-595E-4885-9CC7-910DE4113A91}"/>
    <cellStyle name="20% - Ênfase4 6 2 2 2 8" xfId="42695" xr:uid="{08667EF3-E08D-4872-A264-B35722487808}"/>
    <cellStyle name="20% - Ênfase4 6 2 2 2 9" xfId="44655" xr:uid="{5177609B-4A5C-443F-BB13-9C69C444EF1B}"/>
    <cellStyle name="20% - Ênfase4 6 2 2 3" xfId="7996" xr:uid="{31DDB17C-8E7F-4531-A138-085E309A9907}"/>
    <cellStyle name="20% - Ênfase4 6 2 2 3 2" xfId="11489" xr:uid="{960081D0-7E5F-4096-AD92-84D55ED6351F}"/>
    <cellStyle name="20% - Ênfase4 6 2 2 3 2 2" xfId="33552" xr:uid="{3766D886-5698-4EC8-A39C-09FF899058B5}"/>
    <cellStyle name="20% - Ênfase4 6 2 2 3 2 3" xfId="22569" xr:uid="{B7395921-8DC2-47D6-8728-B821AB7D4867}"/>
    <cellStyle name="20% - Ênfase4 6 2 2 3 3" xfId="30483" xr:uid="{6698FB5A-E64D-43A7-B6C3-920AA71428A3}"/>
    <cellStyle name="20% - Ênfase4 6 2 2 3 4" xfId="19500" xr:uid="{DEAA0E5F-C372-42A4-A461-0DC99094BAEB}"/>
    <cellStyle name="20% - Ênfase4 6 2 2 4" xfId="10493" xr:uid="{9E4C5361-6D34-4CCC-BFA9-FD9AA947B476}"/>
    <cellStyle name="20% - Ênfase4 6 2 2 4 2" xfId="32620" xr:uid="{18BED64F-9F41-47D3-8E8A-6F4F97F2383C}"/>
    <cellStyle name="20% - Ênfase4 6 2 2 4 3" xfId="21637" xr:uid="{A9B1CB14-DEA3-42CC-98A3-194E16524DDF}"/>
    <cellStyle name="20% - Ênfase4 6 2 2 5" xfId="13756" xr:uid="{014FE822-6D50-4B25-9079-23300966D4AE}"/>
    <cellStyle name="20% - Ênfase4 6 2 2 5 2" xfId="35620" xr:uid="{5BA24A2A-EFCF-4E21-BFF3-2AD51D04ECFF}"/>
    <cellStyle name="20% - Ênfase4 6 2 2 5 3" xfId="24637" xr:uid="{22EB42F0-004B-46F7-9202-14846FBCA3FD}"/>
    <cellStyle name="20% - Ênfase4 6 2 2 6" xfId="26587" xr:uid="{8515C584-B192-411B-B91B-0CF1F076B4F2}"/>
    <cellStyle name="20% - Ênfase4 6 2 2 6 2" xfId="37570" xr:uid="{2E19BB90-CA16-46F5-B5AD-746A0C369693}"/>
    <cellStyle name="20% - Ênfase4 6 2 2 7" xfId="28535" xr:uid="{3894BA66-F3C5-4B5A-BDDE-938A43CA15F8}"/>
    <cellStyle name="20% - Ênfase4 6 2 2 8" xfId="39518" xr:uid="{1639339C-833A-46CB-BD6F-DE3DB222BE7F}"/>
    <cellStyle name="20% - Ênfase4 6 2 2 9" xfId="41465" xr:uid="{06581D3E-4E36-4707-9F8B-2BED3BEF4A65}"/>
    <cellStyle name="20% - Ênfase4 6 2 3" xfId="5128" xr:uid="{AAB310EB-21ED-4750-AA16-D632049086DA}"/>
    <cellStyle name="20% - Ênfase4 6 2 3 10" xfId="43426" xr:uid="{DC5A3572-441D-48D2-8344-9ED6B505E05B}"/>
    <cellStyle name="20% - Ênfase4 6 2 3 11" xfId="17552" xr:uid="{E9DD02E1-9217-4E8D-B7F3-C041788D95B7}"/>
    <cellStyle name="20% - Ênfase4 6 2 3 2" xfId="7522" xr:uid="{71AD98FF-0AA8-44D5-9EFD-FB1F4ADC0752}"/>
    <cellStyle name="20% - Ênfase4 6 2 3 2 10" xfId="19064" xr:uid="{715CFCBC-080E-46F4-BE4B-AA0F5C59B203}"/>
    <cellStyle name="20% - Ênfase4 6 2 3 2 2" xfId="9509" xr:uid="{B9FDF524-FBB2-4E2D-9B51-B7EF2F706EC5}"/>
    <cellStyle name="20% - Ênfase4 6 2 3 2 2 2" xfId="31996" xr:uid="{D7C53343-2C55-48DB-BF82-CF7CB1C95BE1}"/>
    <cellStyle name="20% - Ênfase4 6 2 3 2 2 3" xfId="21013" xr:uid="{C4F36E68-6058-442B-85BD-D9AD95738377}"/>
    <cellStyle name="20% - Ênfase4 6 2 3 2 3" xfId="12908" xr:uid="{47DA936C-6B0F-4067-9282-AB653811D4E2}"/>
    <cellStyle name="20% - Ênfase4 6 2 3 2 3 2" xfId="34969" xr:uid="{987199A8-D55B-425B-B4FB-D7AD5894B7DF}"/>
    <cellStyle name="20% - Ênfase4 6 2 3 2 3 3" xfId="23986" xr:uid="{34AB9BE6-3D1D-4974-8D12-C11CEB4C37DD}"/>
    <cellStyle name="20% - Ênfase4 6 2 3 2 4" xfId="15350" xr:uid="{EB5A635B-459C-4705-B5EE-903C589DD98F}"/>
    <cellStyle name="20% - Ênfase4 6 2 3 2 4 2" xfId="37132" xr:uid="{5573ACC4-3103-4FEB-BE44-BD65B46BD744}"/>
    <cellStyle name="20% - Ênfase4 6 2 3 2 4 3" xfId="26149" xr:uid="{8D4732DA-8A5B-4C96-81A4-59DB9640F633}"/>
    <cellStyle name="20% - Ênfase4 6 2 3 2 5" xfId="28099" xr:uid="{2D0D105F-D686-4F4E-82EA-2593CBDBE819}"/>
    <cellStyle name="20% - Ênfase4 6 2 3 2 5 2" xfId="39082" xr:uid="{8A021F4A-B67C-4A1D-B88A-3697C870C96D}"/>
    <cellStyle name="20% - Ênfase4 6 2 3 2 6" xfId="30047" xr:uid="{3BE3BB49-1D35-4013-88FA-EBE065639F18}"/>
    <cellStyle name="20% - Ênfase4 6 2 3 2 7" xfId="41030" xr:uid="{45E71C4E-830D-47BD-AE72-B27AC1020130}"/>
    <cellStyle name="20% - Ênfase4 6 2 3 2 8" xfId="42977" xr:uid="{971D1D42-CB31-424B-8333-2F77E99515B0}"/>
    <cellStyle name="20% - Ênfase4 6 2 3 2 9" xfId="44937" xr:uid="{801A08DE-757A-4ACE-A289-BF470747D8A1}"/>
    <cellStyle name="20% - Ênfase4 6 2 3 3" xfId="7997" xr:uid="{16DEA83D-FCE4-4C52-AC00-E982C478963D}"/>
    <cellStyle name="20% - Ênfase4 6 2 3 3 2" xfId="11771" xr:uid="{B5A6B9FB-2C53-4487-922B-76B9EF215216}"/>
    <cellStyle name="20% - Ênfase4 6 2 3 3 2 2" xfId="33834" xr:uid="{F56790E9-1307-4492-8415-83B6A8D607DD}"/>
    <cellStyle name="20% - Ênfase4 6 2 3 3 2 3" xfId="22851" xr:uid="{F19B1330-8A2D-488D-A730-CB1945087140}"/>
    <cellStyle name="20% - Ênfase4 6 2 3 3 3" xfId="30484" xr:uid="{C43E1F0C-96D4-4A1F-BE97-7AE2978BD1DE}"/>
    <cellStyle name="20% - Ênfase4 6 2 3 3 4" xfId="19501" xr:uid="{325411D1-B909-4F14-A1F1-93CF440E3F07}"/>
    <cellStyle name="20% - Ênfase4 6 2 3 4" xfId="10775" xr:uid="{564A2D67-2B09-4313-BA94-188ED2A0187B}"/>
    <cellStyle name="20% - Ênfase4 6 2 3 4 2" xfId="32902" xr:uid="{D9481F87-5A47-4B93-9EC5-A25256E08908}"/>
    <cellStyle name="20% - Ênfase4 6 2 3 4 3" xfId="21919" xr:uid="{3CFA5707-F089-4CCE-BDE9-B5DB3EFFA2F2}"/>
    <cellStyle name="20% - Ênfase4 6 2 3 5" xfId="13757" xr:uid="{83E80EF2-7179-4432-BC3C-26E22AEB615A}"/>
    <cellStyle name="20% - Ênfase4 6 2 3 5 2" xfId="35621" xr:uid="{8B932EC3-59F3-4B32-89FF-E651AA4A42C5}"/>
    <cellStyle name="20% - Ênfase4 6 2 3 5 3" xfId="24638" xr:uid="{0F58516F-3F1C-4C60-A457-0B41761EE080}"/>
    <cellStyle name="20% - Ênfase4 6 2 3 6" xfId="26588" xr:uid="{457BB741-5719-4A73-93B6-588076813BF8}"/>
    <cellStyle name="20% - Ênfase4 6 2 3 6 2" xfId="37571" xr:uid="{F4DF1FC1-D561-4049-A713-34B1CF8B0BAF}"/>
    <cellStyle name="20% - Ênfase4 6 2 3 7" xfId="28536" xr:uid="{729C57EE-E898-493E-BB2F-DA1C076C1CB5}"/>
    <cellStyle name="20% - Ênfase4 6 2 3 8" xfId="39519" xr:uid="{9F81979D-6A2C-4A7F-825F-DB9316E6D385}"/>
    <cellStyle name="20% - Ênfase4 6 2 3 9" xfId="41466" xr:uid="{5A8D8758-B52E-4DD4-A848-CA6228743CDC}"/>
    <cellStyle name="20% - Ênfase4 6 2 4" xfId="6956" xr:uid="{C6ADBB78-090F-4F11-BB60-81267C11A224}"/>
    <cellStyle name="20% - Ênfase4 6 2 4 10" xfId="18500" xr:uid="{7975D0BA-FE1A-4479-B1EA-ABF7996467E1}"/>
    <cellStyle name="20% - Ênfase4 6 2 4 2" xfId="8945" xr:uid="{F725DBB6-8CD1-42B4-8F8B-F557A962279D}"/>
    <cellStyle name="20% - Ênfase4 6 2 4 2 2" xfId="31432" xr:uid="{778DD55F-39F1-469B-8871-6EC60EB13009}"/>
    <cellStyle name="20% - Ênfase4 6 2 4 2 3" xfId="20449" xr:uid="{545D5EFE-667C-44C7-88F4-CD81B631B57C}"/>
    <cellStyle name="20% - Ênfase4 6 2 4 3" xfId="12330" xr:uid="{25932AA7-7FFF-4BE0-95A6-391BB0115FC8}"/>
    <cellStyle name="20% - Ênfase4 6 2 4 3 2" xfId="34391" xr:uid="{10CC26D9-A235-4C1E-9D0F-F7EC3656359E}"/>
    <cellStyle name="20% - Ênfase4 6 2 4 3 3" xfId="23408" xr:uid="{6B8E738A-C4F6-4D0E-BFDB-E3975F59D719}"/>
    <cellStyle name="20% - Ênfase4 6 2 4 4" xfId="14786" xr:uid="{F3D0B8E1-C134-4C76-A172-62432CF8949D}"/>
    <cellStyle name="20% - Ênfase4 6 2 4 4 2" xfId="36568" xr:uid="{13D26B9C-F5E4-44AA-99BE-7197F4CC8F18}"/>
    <cellStyle name="20% - Ênfase4 6 2 4 4 3" xfId="25585" xr:uid="{B2833CBA-7396-427A-ACD1-5526C455153B}"/>
    <cellStyle name="20% - Ênfase4 6 2 4 5" xfId="27535" xr:uid="{5739F537-4B11-4D8F-B72A-A2CF48E93028}"/>
    <cellStyle name="20% - Ênfase4 6 2 4 5 2" xfId="38518" xr:uid="{0FB575E3-F5B2-4028-A8C4-50AC47AF207A}"/>
    <cellStyle name="20% - Ênfase4 6 2 4 6" xfId="29483" xr:uid="{1D362683-09FB-4482-9BCC-3FA49D5A5A93}"/>
    <cellStyle name="20% - Ênfase4 6 2 4 7" xfId="40466" xr:uid="{A2A5B107-66B6-4DEB-992B-1475B2514347}"/>
    <cellStyle name="20% - Ênfase4 6 2 4 8" xfId="42413" xr:uid="{33A648DA-C3CE-4853-8886-A32F96628225}"/>
    <cellStyle name="20% - Ênfase4 6 2 4 9" xfId="44373" xr:uid="{35664DC2-4949-4200-BD74-801408F3189E}"/>
    <cellStyle name="20% - Ênfase4 6 2 5" xfId="7995" xr:uid="{D5FB676C-E8B0-47AF-8FD8-9FE56B386E84}"/>
    <cellStyle name="20% - Ênfase4 6 2 5 2" xfId="11193" xr:uid="{6B47DE7E-000B-406C-A072-07F77FBAA0F4}"/>
    <cellStyle name="20% - Ênfase4 6 2 5 2 2" xfId="33256" xr:uid="{7F8C1788-7A01-49A9-B8D4-6D2103539596}"/>
    <cellStyle name="20% - Ênfase4 6 2 5 2 3" xfId="22273" xr:uid="{52B3C22A-492C-4E8D-A8B7-B34C13C5AC82}"/>
    <cellStyle name="20% - Ênfase4 6 2 5 3" xfId="30482" xr:uid="{D0849922-FCF3-46B7-9E8F-6EF9C9F63F72}"/>
    <cellStyle name="20% - Ênfase4 6 2 5 4" xfId="19499" xr:uid="{D9FD2A83-E86B-445A-A135-AB2D1F74200E}"/>
    <cellStyle name="20% - Ênfase4 6 2 6" xfId="10211" xr:uid="{A13A37C7-F173-498D-BE00-94AD17DAA0C2}"/>
    <cellStyle name="20% - Ênfase4 6 2 6 2" xfId="32338" xr:uid="{41E1EA87-F2BD-4DD5-A1B2-F211E26C0BD5}"/>
    <cellStyle name="20% - Ênfase4 6 2 6 3" xfId="21355" xr:uid="{30D29778-5436-4FF9-91ED-BF4E775249B4}"/>
    <cellStyle name="20% - Ênfase4 6 2 7" xfId="13755" xr:uid="{AC3F7781-D2A7-47F3-B0AC-A8A8EFFBA920}"/>
    <cellStyle name="20% - Ênfase4 6 2 7 2" xfId="35619" xr:uid="{C26C191B-6BB6-4A96-B40C-E31695630DA8}"/>
    <cellStyle name="20% - Ênfase4 6 2 7 3" xfId="24636" xr:uid="{265F3B00-3B78-44CD-A3AD-2AD248BEA899}"/>
    <cellStyle name="20% - Ênfase4 6 2 8" xfId="26586" xr:uid="{44360030-1CA0-40E6-B2F8-A4F992179F94}"/>
    <cellStyle name="20% - Ênfase4 6 2 8 2" xfId="37569" xr:uid="{0A2FB380-0942-415A-8415-F6A71027FF12}"/>
    <cellStyle name="20% - Ênfase4 6 2 9" xfId="28534" xr:uid="{53E1E739-009F-47FC-848C-1EAB1B956587}"/>
    <cellStyle name="20% - Ênfase4 6 3" xfId="5129" xr:uid="{6181F5DC-C5DC-4C0D-8946-BCA323EA6F41}"/>
    <cellStyle name="20% - Ênfase4 6 3 10" xfId="43427" xr:uid="{0847F110-9E8A-45FC-A0F2-6F790C232DFF}"/>
    <cellStyle name="20% - Ênfase4 6 3 11" xfId="17553" xr:uid="{9374E64A-B1B1-4C09-84B5-5B1861DA1E72}"/>
    <cellStyle name="20% - Ênfase4 6 3 2" xfId="7071" xr:uid="{98BEF962-4347-49A3-BCD6-611D1DD5D0DC}"/>
    <cellStyle name="20% - Ênfase4 6 3 2 10" xfId="18613" xr:uid="{9740F4FE-765E-4BF4-8F61-7324C9CACD25}"/>
    <cellStyle name="20% - Ênfase4 6 3 2 2" xfId="9058" xr:uid="{2AC49EDD-EF4C-4921-97B6-5263BBB4E982}"/>
    <cellStyle name="20% - Ênfase4 6 3 2 2 2" xfId="31545" xr:uid="{8882EAE7-624E-4B0C-9773-7FF365681AF5}"/>
    <cellStyle name="20% - Ênfase4 6 3 2 2 3" xfId="20562" xr:uid="{62D1E75A-A2A4-4361-8800-11CC32B050B6}"/>
    <cellStyle name="20% - Ênfase4 6 3 2 3" xfId="12453" xr:uid="{D88EEA6B-2FAC-46B3-94A7-C68AFDD7AA4E}"/>
    <cellStyle name="20% - Ênfase4 6 3 2 3 2" xfId="34514" xr:uid="{EC58985E-78A2-4156-B8B1-B0A124A03603}"/>
    <cellStyle name="20% - Ênfase4 6 3 2 3 3" xfId="23531" xr:uid="{18443722-8DAF-4469-8F56-60531FC5C87C}"/>
    <cellStyle name="20% - Ênfase4 6 3 2 4" xfId="14899" xr:uid="{57AB89EE-1D14-46DC-A080-E0C847994D3D}"/>
    <cellStyle name="20% - Ênfase4 6 3 2 4 2" xfId="36681" xr:uid="{CA6FAF9C-962F-40C6-8C3A-6EE1EDAE6797}"/>
    <cellStyle name="20% - Ênfase4 6 3 2 4 3" xfId="25698" xr:uid="{2452E7C4-43CD-4D3C-8DC2-4E3073587748}"/>
    <cellStyle name="20% - Ênfase4 6 3 2 5" xfId="27648" xr:uid="{E8B7BCF4-BEC2-4802-ADAB-048D7EBA13E2}"/>
    <cellStyle name="20% - Ênfase4 6 3 2 5 2" xfId="38631" xr:uid="{3CF7A652-17E0-40D8-B9D2-63A7F74CF5F2}"/>
    <cellStyle name="20% - Ênfase4 6 3 2 6" xfId="29596" xr:uid="{392539D9-A05C-416E-968E-A193D2AEEB87}"/>
    <cellStyle name="20% - Ênfase4 6 3 2 7" xfId="40579" xr:uid="{034FA63F-FD0E-46AD-AC3E-7837FB28CC44}"/>
    <cellStyle name="20% - Ênfase4 6 3 2 8" xfId="42526" xr:uid="{0EFA3CBD-BB16-4BB4-9E5F-E1D122A2821F}"/>
    <cellStyle name="20% - Ênfase4 6 3 2 9" xfId="44486" xr:uid="{1B43EAD3-79F9-44F0-AB22-D9A3580541AF}"/>
    <cellStyle name="20% - Ênfase4 6 3 3" xfId="7998" xr:uid="{FB21BE8D-1506-41DF-90E4-BA05B9626024}"/>
    <cellStyle name="20% - Ênfase4 6 3 3 2" xfId="11316" xr:uid="{E9590091-0E45-4CE8-AEC5-78077A3047A0}"/>
    <cellStyle name="20% - Ênfase4 6 3 3 2 2" xfId="33379" xr:uid="{E10C342A-EE80-4F39-967D-95B60D71FF7D}"/>
    <cellStyle name="20% - Ênfase4 6 3 3 2 3" xfId="22396" xr:uid="{8FF9F84B-71D3-4AE4-98AD-C218DC4DBCC4}"/>
    <cellStyle name="20% - Ênfase4 6 3 3 3" xfId="30485" xr:uid="{E97FED4C-95E3-4602-A6CC-205FF7B4A991}"/>
    <cellStyle name="20% - Ênfase4 6 3 3 4" xfId="19502" xr:uid="{4953C063-369C-432D-AB49-522F50D5E403}"/>
    <cellStyle name="20% - Ênfase4 6 3 4" xfId="10324" xr:uid="{25A77BDF-446F-484E-9754-244E48814AB8}"/>
    <cellStyle name="20% - Ênfase4 6 3 4 2" xfId="32451" xr:uid="{97FF94A3-4E2B-4832-BE8A-E6CCC0FA35D0}"/>
    <cellStyle name="20% - Ênfase4 6 3 4 3" xfId="21468" xr:uid="{110B8D97-1194-4A89-B149-94BCDC369A46}"/>
    <cellStyle name="20% - Ênfase4 6 3 5" xfId="13758" xr:uid="{69D91727-00D6-416A-A0D0-DA2344A40DC2}"/>
    <cellStyle name="20% - Ênfase4 6 3 5 2" xfId="35622" xr:uid="{690A65BA-2D22-43D0-B0A8-D540DB965E0C}"/>
    <cellStyle name="20% - Ênfase4 6 3 5 3" xfId="24639" xr:uid="{31B548CB-2791-47C0-8C4E-F376E3601366}"/>
    <cellStyle name="20% - Ênfase4 6 3 6" xfId="26589" xr:uid="{A5981BEB-1D58-4E12-BE2B-1AB0C79404FC}"/>
    <cellStyle name="20% - Ênfase4 6 3 6 2" xfId="37572" xr:uid="{72620638-903A-4C2E-979C-A025D70D9720}"/>
    <cellStyle name="20% - Ênfase4 6 3 7" xfId="28537" xr:uid="{908EE1F4-BEFB-4B6C-B684-6527B46B0695}"/>
    <cellStyle name="20% - Ênfase4 6 3 8" xfId="39520" xr:uid="{1D03D141-979E-4850-9CCD-ACB5421B2368}"/>
    <cellStyle name="20% - Ênfase4 6 3 9" xfId="41467" xr:uid="{4282D1DE-FCDB-4707-B3BC-1C226FF51426}"/>
    <cellStyle name="20% - Ênfase4 6 4" xfId="5130" xr:uid="{2BC65F61-FA04-4B27-A668-378431BBC368}"/>
    <cellStyle name="20% - Ênfase4 6 4 10" xfId="43428" xr:uid="{45C17F67-BAEC-46A4-A818-8A30CF724A2A}"/>
    <cellStyle name="20% - Ênfase4 6 4 11" xfId="17554" xr:uid="{71E9E2CB-883B-4299-82CB-1EDD8D7CDA23}"/>
    <cellStyle name="20% - Ênfase4 6 4 2" xfId="7353" xr:uid="{F7BC8382-CF62-4C4F-96A3-394CE2E0A493}"/>
    <cellStyle name="20% - Ênfase4 6 4 2 10" xfId="18895" xr:uid="{83670949-C7F1-4FA1-BE5D-34A63BBD60D8}"/>
    <cellStyle name="20% - Ênfase4 6 4 2 2" xfId="9340" xr:uid="{AD8ED42E-BEBB-4246-AA28-35DFB4505435}"/>
    <cellStyle name="20% - Ênfase4 6 4 2 2 2" xfId="31827" xr:uid="{00AE5674-D899-4865-8AA6-B2270AA4F67B}"/>
    <cellStyle name="20% - Ênfase4 6 4 2 2 3" xfId="20844" xr:uid="{E03FCAD8-BED5-44CF-ADAE-DCA29FEE4A86}"/>
    <cellStyle name="20% - Ênfase4 6 4 2 3" xfId="12739" xr:uid="{1E2F2F56-2B26-44D0-BBCD-CDD8EA556421}"/>
    <cellStyle name="20% - Ênfase4 6 4 2 3 2" xfId="34800" xr:uid="{FB7C3D72-F99D-4FF7-9031-C8923183ED0D}"/>
    <cellStyle name="20% - Ênfase4 6 4 2 3 3" xfId="23817" xr:uid="{556937B4-D5AB-4D0D-99DD-DF1F534F3B57}"/>
    <cellStyle name="20% - Ênfase4 6 4 2 4" xfId="15181" xr:uid="{8D4E78D2-8260-4BFB-B2F6-99AC584DB7EC}"/>
    <cellStyle name="20% - Ênfase4 6 4 2 4 2" xfId="36963" xr:uid="{88106A08-FEB9-4230-B4C5-17CF8B50E99D}"/>
    <cellStyle name="20% - Ênfase4 6 4 2 4 3" xfId="25980" xr:uid="{6B578993-2D0B-4C5E-AF38-50738381EE11}"/>
    <cellStyle name="20% - Ênfase4 6 4 2 5" xfId="27930" xr:uid="{A5956EEC-8F83-41B9-AF81-44F965E541BB}"/>
    <cellStyle name="20% - Ênfase4 6 4 2 5 2" xfId="38913" xr:uid="{F3B2AF4A-E684-41E7-9787-4B0CED2FF88B}"/>
    <cellStyle name="20% - Ênfase4 6 4 2 6" xfId="29878" xr:uid="{0BEB6920-15E6-4DB4-9306-5E31FA0B4BAA}"/>
    <cellStyle name="20% - Ênfase4 6 4 2 7" xfId="40861" xr:uid="{0540F2C3-51E3-4C64-A3C5-645D71B1BBEE}"/>
    <cellStyle name="20% - Ênfase4 6 4 2 8" xfId="42808" xr:uid="{65740F3D-5698-448A-AED9-0493DEB25DCF}"/>
    <cellStyle name="20% - Ênfase4 6 4 2 9" xfId="44768" xr:uid="{9AEE67E2-2F69-4B76-A488-A58118164082}"/>
    <cellStyle name="20% - Ênfase4 6 4 3" xfId="7999" xr:uid="{DA376434-7862-4AE3-8316-E357E9F57C4A}"/>
    <cellStyle name="20% - Ênfase4 6 4 3 2" xfId="11602" xr:uid="{4547AB47-923C-45FB-AC46-4B8F03FB628F}"/>
    <cellStyle name="20% - Ênfase4 6 4 3 2 2" xfId="33665" xr:uid="{6737C5E2-1437-492B-BD2E-400FF5B4AE10}"/>
    <cellStyle name="20% - Ênfase4 6 4 3 2 3" xfId="22682" xr:uid="{A1F8ABD0-5F12-41CB-A0DA-216BB78307BC}"/>
    <cellStyle name="20% - Ênfase4 6 4 3 3" xfId="30486" xr:uid="{B2FCC8AB-A69F-4AAF-A3B9-B8CD6A25478A}"/>
    <cellStyle name="20% - Ênfase4 6 4 3 4" xfId="19503" xr:uid="{4975728E-5D38-48D2-924F-CFAE0D79112F}"/>
    <cellStyle name="20% - Ênfase4 6 4 4" xfId="10606" xr:uid="{8E4BFFDC-516E-4BE2-9A40-575FE8019D44}"/>
    <cellStyle name="20% - Ênfase4 6 4 4 2" xfId="32733" xr:uid="{D051FADA-580D-48B5-9C21-AD36171993BD}"/>
    <cellStyle name="20% - Ênfase4 6 4 4 3" xfId="21750" xr:uid="{20E64BA8-285C-4D76-B8E8-A32B47717E36}"/>
    <cellStyle name="20% - Ênfase4 6 4 5" xfId="13759" xr:uid="{100FDF7D-0EB6-48B3-A061-E990E346BE4E}"/>
    <cellStyle name="20% - Ênfase4 6 4 5 2" xfId="35623" xr:uid="{2190A235-AADD-4126-A7DE-D65184E51CE4}"/>
    <cellStyle name="20% - Ênfase4 6 4 5 3" xfId="24640" xr:uid="{D9EEB91D-4BCA-456E-9DB1-D3C575C0410C}"/>
    <cellStyle name="20% - Ênfase4 6 4 6" xfId="26590" xr:uid="{FB61416F-FC6E-4642-8D20-C0CC61D9C32D}"/>
    <cellStyle name="20% - Ênfase4 6 4 6 2" xfId="37573" xr:uid="{BF06B25A-C79B-4663-A842-68EAE2C20121}"/>
    <cellStyle name="20% - Ênfase4 6 4 7" xfId="28538" xr:uid="{273AE4E0-E791-4CAB-B3EB-BCE32D25C650}"/>
    <cellStyle name="20% - Ênfase4 6 4 8" xfId="39521" xr:uid="{968AC983-0383-4EB8-8557-7BF0157E49B7}"/>
    <cellStyle name="20% - Ênfase4 6 4 9" xfId="41468" xr:uid="{79AD9E65-927F-4815-87D0-1867BD7F6FE6}"/>
    <cellStyle name="20% - Ênfase4 6 5" xfId="6786" xr:uid="{6D9EA71C-0FD2-49CE-9A65-A26EE617ED13}"/>
    <cellStyle name="20% - Ênfase4 6 5 10" xfId="18331" xr:uid="{FFEF02DC-BFC9-4CCD-AE4A-1415A88F917E}"/>
    <cellStyle name="20% - Ênfase4 6 5 2" xfId="8776" xr:uid="{52126D60-CCDE-4750-948A-D4F0216D383D}"/>
    <cellStyle name="20% - Ênfase4 6 5 2 2" xfId="13220" xr:uid="{2136EEA5-A387-4F6B-9843-A4131B5B3976}"/>
    <cellStyle name="20% - Ênfase4 6 5 2 2 2" xfId="35229" xr:uid="{152B878E-BE0B-47D1-B666-FC223C1E27D8}"/>
    <cellStyle name="20% - Ênfase4 6 5 2 2 3" xfId="24246" xr:uid="{F447E151-A3B1-4684-8E76-C7A62453B2E8}"/>
    <cellStyle name="20% - Ênfase4 6 5 2 3" xfId="31263" xr:uid="{51F8FAAE-54B1-4D3B-B1CF-B823DB6E09F0}"/>
    <cellStyle name="20% - Ênfase4 6 5 2 4" xfId="20280" xr:uid="{A908BCA7-5387-4820-AF6E-EA916A86C58E}"/>
    <cellStyle name="20% - Ênfase4 6 5 3" xfId="12033" xr:uid="{1758D41D-221D-4A0F-B4D5-DD7FD0BEFDFA}"/>
    <cellStyle name="20% - Ênfase4 6 5 3 2" xfId="34094" xr:uid="{BD3BF0DE-BF12-46B9-B282-0F7C1C079435}"/>
    <cellStyle name="20% - Ênfase4 6 5 3 3" xfId="23111" xr:uid="{F05E4DAB-E0BE-41DF-8A35-BF6F4E4F3790}"/>
    <cellStyle name="20% - Ênfase4 6 5 4" xfId="14617" xr:uid="{63B16A41-704A-4A54-8B1C-13EC5D84D7A5}"/>
    <cellStyle name="20% - Ênfase4 6 5 4 2" xfId="36399" xr:uid="{7BF8CB44-DCB7-4A0B-AC36-AC1A2F7A2548}"/>
    <cellStyle name="20% - Ênfase4 6 5 4 3" xfId="25416" xr:uid="{32415B55-7045-48CA-88B3-BFBBB9674E32}"/>
    <cellStyle name="20% - Ênfase4 6 5 5" xfId="27366" xr:uid="{663EE61E-DDC6-40AC-90CE-E0B5C75A1B0F}"/>
    <cellStyle name="20% - Ênfase4 6 5 5 2" xfId="38349" xr:uid="{AF5933A4-CBDD-4014-A4CC-CF46B3CAEF20}"/>
    <cellStyle name="20% - Ênfase4 6 5 6" xfId="29314" xr:uid="{F8F292A2-24D0-4BDA-AEE9-00999808F292}"/>
    <cellStyle name="20% - Ênfase4 6 5 7" xfId="40297" xr:uid="{095DAF29-94DA-4405-A866-474E6DBE61F3}"/>
    <cellStyle name="20% - Ênfase4 6 5 8" xfId="42244" xr:uid="{30D8FAF6-F4CF-4A60-90DD-131C50B29F46}"/>
    <cellStyle name="20% - Ênfase4 6 5 9" xfId="44204" xr:uid="{5C45A5F4-3721-419E-94CB-78FE18718247}"/>
    <cellStyle name="20% - Ênfase4 6 6" xfId="7994" xr:uid="{8EEAE0DB-E8C0-488E-BA90-A51F34011D47}"/>
    <cellStyle name="20% - Ênfase4 6 6 2" xfId="12157" xr:uid="{717899DC-A266-459C-BA55-B5917650C6D8}"/>
    <cellStyle name="20% - Ênfase4 6 6 2 2" xfId="34218" xr:uid="{2C862FE8-8AB3-4AFB-862D-E88AED3071E4}"/>
    <cellStyle name="20% - Ênfase4 6 6 2 3" xfId="23235" xr:uid="{5C72BEA2-A894-43A9-A53B-B2B2F0EF66DF}"/>
    <cellStyle name="20% - Ênfase4 6 6 3" xfId="30481" xr:uid="{02E665B3-D8A7-40D2-841D-45F889C09C70}"/>
    <cellStyle name="20% - Ênfase4 6 6 4" xfId="19498" xr:uid="{2F1B87E5-04E3-426A-A72F-1BADDFE0A325}"/>
    <cellStyle name="20% - Ênfase4 6 7" xfId="11019" xr:uid="{47417379-81CD-49A5-A68E-2E4F7C05CD7F}"/>
    <cellStyle name="20% - Ênfase4 6 7 2" xfId="33083" xr:uid="{F69B6CFB-01B7-406C-91EF-C3EF4B9AD491}"/>
    <cellStyle name="20% - Ênfase4 6 7 3" xfId="22100" xr:uid="{C711FD1D-7D78-4472-BDF9-1828B8E0F4AC}"/>
    <cellStyle name="20% - Ênfase4 6 8" xfId="9982" xr:uid="{76C53277-BB9C-4C80-904E-1D1F2D697A57}"/>
    <cellStyle name="20% - Ênfase4 6 8 2" xfId="32169" xr:uid="{601974AD-F8B5-4972-8DB6-9D4D3E6DD6F1}"/>
    <cellStyle name="20% - Ênfase4 6 8 3" xfId="21186" xr:uid="{EA2DD969-39EB-44B1-B13C-BA57E57F089F}"/>
    <cellStyle name="20% - Ênfase4 6 9" xfId="13754" xr:uid="{5C5DA853-334B-4FA9-905C-AD9FFB0C49D3}"/>
    <cellStyle name="20% - Ênfase4 6 9 2" xfId="35618" xr:uid="{8C5C6AC7-54A9-42FD-935B-A2D08D597B8F}"/>
    <cellStyle name="20% - Ênfase4 6 9 3" xfId="24635" xr:uid="{2C8C684C-C0E7-4345-BC38-A0F1CE329915}"/>
    <cellStyle name="20% - Ênfase4 7" xfId="5131" xr:uid="{5639F148-3F9E-4C8A-B45E-D672C37C8AB5}"/>
    <cellStyle name="20% - Ênfase4 8" xfId="5132" xr:uid="{D7E9F1BF-4603-4C8E-A953-E5CE88B853E4}"/>
    <cellStyle name="20% - Ênfase4 8 10" xfId="39522" xr:uid="{720196FD-3BC3-4F17-9B36-AFDCC894D25D}"/>
    <cellStyle name="20% - Ênfase4 8 11" xfId="41469" xr:uid="{CE433EF0-FD8D-47B6-8B64-5009FCD6FDFA}"/>
    <cellStyle name="20% - Ênfase4 8 12" xfId="43429" xr:uid="{7E672E0D-75B7-47D4-AD24-F5C1D633530D}"/>
    <cellStyle name="20% - Ênfase4 8 13" xfId="17555" xr:uid="{CDAA64E0-C3E2-43F4-A955-2E34E01E94BE}"/>
    <cellStyle name="20% - Ênfase4 8 2" xfId="5133" xr:uid="{90D7169B-B28A-446C-B29C-D3C98E55E463}"/>
    <cellStyle name="20% - Ênfase4 8 2 10" xfId="43430" xr:uid="{C2AE9DEC-E223-4C68-B315-C144D5A83166}"/>
    <cellStyle name="20% - Ênfase4 8 2 11" xfId="17556" xr:uid="{A7DD1A9A-1761-4ED4-AB26-2EC2252B19EA}"/>
    <cellStyle name="20% - Ênfase4 8 2 2" xfId="7127" xr:uid="{1B66BCB4-1633-426E-8D06-FE0FDFF4170A}"/>
    <cellStyle name="20% - Ênfase4 8 2 2 10" xfId="18669" xr:uid="{09C9DD33-C36E-4C2A-A8EE-5274889F39E0}"/>
    <cellStyle name="20% - Ênfase4 8 2 2 2" xfId="9114" xr:uid="{EC3F6E7B-3E98-43DF-B8FC-D916B6931272}"/>
    <cellStyle name="20% - Ênfase4 8 2 2 2 2" xfId="31601" xr:uid="{17441CE6-EAFC-4791-AD55-40B33C5701CD}"/>
    <cellStyle name="20% - Ênfase4 8 2 2 2 3" xfId="20618" xr:uid="{2E1148BA-AA72-4C40-ACBF-27DE65731B86}"/>
    <cellStyle name="20% - Ênfase4 8 2 2 3" xfId="12509" xr:uid="{74665B93-373B-40F2-8CB3-ADD4C07C2424}"/>
    <cellStyle name="20% - Ênfase4 8 2 2 3 2" xfId="34570" xr:uid="{AA6FA31C-8B0F-49A7-A4DA-F8A2CF7E04F4}"/>
    <cellStyle name="20% - Ênfase4 8 2 2 3 3" xfId="23587" xr:uid="{D8FA14D6-B614-4EDF-98D9-7569B992E949}"/>
    <cellStyle name="20% - Ênfase4 8 2 2 4" xfId="14955" xr:uid="{3A229169-4591-481B-85DF-93C1FEA3D4D0}"/>
    <cellStyle name="20% - Ênfase4 8 2 2 4 2" xfId="36737" xr:uid="{0140BB03-BCA3-4F73-8331-7FA9915B3929}"/>
    <cellStyle name="20% - Ênfase4 8 2 2 4 3" xfId="25754" xr:uid="{0D9DD064-04CB-4EF2-BA01-79A2B04606BA}"/>
    <cellStyle name="20% - Ênfase4 8 2 2 5" xfId="27704" xr:uid="{8B9DC991-E5F6-47D2-BAD6-E63A53760F94}"/>
    <cellStyle name="20% - Ênfase4 8 2 2 5 2" xfId="38687" xr:uid="{4EC358FA-39EB-47E3-B5C4-7FA173D531FC}"/>
    <cellStyle name="20% - Ênfase4 8 2 2 6" xfId="29652" xr:uid="{DBE5E39C-0CBC-4F50-A790-90CE765A9359}"/>
    <cellStyle name="20% - Ênfase4 8 2 2 7" xfId="40635" xr:uid="{8E00D141-F50F-4CF7-97C5-836F78C7D864}"/>
    <cellStyle name="20% - Ênfase4 8 2 2 8" xfId="42582" xr:uid="{ADB49830-4A4C-4B11-B07F-1E102CB45ABA}"/>
    <cellStyle name="20% - Ênfase4 8 2 2 9" xfId="44542" xr:uid="{8C7288C8-9622-40E6-9C11-608D9E491F65}"/>
    <cellStyle name="20% - Ênfase4 8 2 3" xfId="8001" xr:uid="{DA1E20BC-9325-4783-A18D-ABE7AE342A35}"/>
    <cellStyle name="20% - Ênfase4 8 2 3 2" xfId="11372" xr:uid="{6E928B83-F689-47F1-B87D-DC2F55675CBC}"/>
    <cellStyle name="20% - Ênfase4 8 2 3 2 2" xfId="33435" xr:uid="{F1E7C75C-B72A-45D8-BFF9-F0B237353C9F}"/>
    <cellStyle name="20% - Ênfase4 8 2 3 2 3" xfId="22452" xr:uid="{CF1EF766-6F5C-4222-AD58-762C192D34B7}"/>
    <cellStyle name="20% - Ênfase4 8 2 3 3" xfId="30488" xr:uid="{153A984F-9A8C-4D98-98C9-3F988D492943}"/>
    <cellStyle name="20% - Ênfase4 8 2 3 4" xfId="19505" xr:uid="{8DD606B3-35C2-4166-9D4E-5503DAC6235F}"/>
    <cellStyle name="20% - Ênfase4 8 2 4" xfId="10380" xr:uid="{B9EFF711-FE69-4827-BE07-BCA94BB54D3B}"/>
    <cellStyle name="20% - Ênfase4 8 2 4 2" xfId="32507" xr:uid="{75C27E34-D0DB-4E45-B190-36028325F6AC}"/>
    <cellStyle name="20% - Ênfase4 8 2 4 3" xfId="21524" xr:uid="{5FD68E9A-F447-40FD-99B7-F3D8AF416F95}"/>
    <cellStyle name="20% - Ênfase4 8 2 5" xfId="13761" xr:uid="{116D95A8-5387-4543-87D3-E67535BF4581}"/>
    <cellStyle name="20% - Ênfase4 8 2 5 2" xfId="35625" xr:uid="{F5C79222-4963-4117-87C6-54BBEF91D065}"/>
    <cellStyle name="20% - Ênfase4 8 2 5 3" xfId="24642" xr:uid="{C4A72C4B-2F1E-4BD7-82EA-9220095E9F24}"/>
    <cellStyle name="20% - Ênfase4 8 2 6" xfId="26592" xr:uid="{89EF45BB-8251-4CC2-A29A-17B2C1A12E79}"/>
    <cellStyle name="20% - Ênfase4 8 2 6 2" xfId="37575" xr:uid="{C57E24B8-24EE-4433-85AB-2599B3F003D9}"/>
    <cellStyle name="20% - Ênfase4 8 2 7" xfId="28540" xr:uid="{71D5386C-486E-488B-BEAC-9B7B96CD19BE}"/>
    <cellStyle name="20% - Ênfase4 8 2 8" xfId="39523" xr:uid="{45E75209-FA45-4860-BD42-1696707AD881}"/>
    <cellStyle name="20% - Ênfase4 8 2 9" xfId="41470" xr:uid="{0D2734D1-739A-4957-A211-2424565C7ED8}"/>
    <cellStyle name="20% - Ênfase4 8 3" xfId="5134" xr:uid="{7F043F18-C00B-4833-8BEE-2A29118A3C85}"/>
    <cellStyle name="20% - Ênfase4 8 3 10" xfId="43431" xr:uid="{8C35B4BB-4242-4684-98FB-9620B09F8A81}"/>
    <cellStyle name="20% - Ênfase4 8 3 11" xfId="17557" xr:uid="{350C3888-0472-43E3-8937-0C39D138F98B}"/>
    <cellStyle name="20% - Ênfase4 8 3 2" xfId="7409" xr:uid="{E4C2C066-01AC-4158-9290-65D614419D92}"/>
    <cellStyle name="20% - Ênfase4 8 3 2 10" xfId="18951" xr:uid="{DA036DA6-6355-43AF-9316-53E6770D513F}"/>
    <cellStyle name="20% - Ênfase4 8 3 2 2" xfId="9396" xr:uid="{6AC30A4F-9D43-426A-9B6A-CF16209832EA}"/>
    <cellStyle name="20% - Ênfase4 8 3 2 2 2" xfId="31883" xr:uid="{26AD023C-7FBD-4890-B8DD-758CBCFD7186}"/>
    <cellStyle name="20% - Ênfase4 8 3 2 2 3" xfId="20900" xr:uid="{97CB40DC-2F19-408C-A47D-43DEF6DCEBE0}"/>
    <cellStyle name="20% - Ênfase4 8 3 2 3" xfId="12795" xr:uid="{F56307C5-9F40-4706-8BEB-968132B073F3}"/>
    <cellStyle name="20% - Ênfase4 8 3 2 3 2" xfId="34856" xr:uid="{5BCD5B52-5830-484B-B5E6-45DEA2F24E7D}"/>
    <cellStyle name="20% - Ênfase4 8 3 2 3 3" xfId="23873" xr:uid="{6D672C18-2E1E-4A82-AA84-D9053DACD3DF}"/>
    <cellStyle name="20% - Ênfase4 8 3 2 4" xfId="15237" xr:uid="{FD932C09-2224-43E3-9E44-C093097ACF9A}"/>
    <cellStyle name="20% - Ênfase4 8 3 2 4 2" xfId="37019" xr:uid="{821713D7-0512-49C9-91EF-03CAB2069516}"/>
    <cellStyle name="20% - Ênfase4 8 3 2 4 3" xfId="26036" xr:uid="{3532705B-68E7-4B32-8CD6-A694D7A07802}"/>
    <cellStyle name="20% - Ênfase4 8 3 2 5" xfId="27986" xr:uid="{E498CF28-A5DD-4956-8201-5BE61F16DC44}"/>
    <cellStyle name="20% - Ênfase4 8 3 2 5 2" xfId="38969" xr:uid="{7FB2B66D-0B2B-4F13-A09F-87951F06D4B2}"/>
    <cellStyle name="20% - Ênfase4 8 3 2 6" xfId="29934" xr:uid="{E7B12CFC-096D-444F-AEBD-474E808DDF37}"/>
    <cellStyle name="20% - Ênfase4 8 3 2 7" xfId="40917" xr:uid="{D632AEB8-CE0E-4D11-934A-D936EDCAD050}"/>
    <cellStyle name="20% - Ênfase4 8 3 2 8" xfId="42864" xr:uid="{37072A43-5586-4362-9C05-4794E8BD541C}"/>
    <cellStyle name="20% - Ênfase4 8 3 2 9" xfId="44824" xr:uid="{B7E1889F-CC56-4AC2-935B-DBA4A43C1900}"/>
    <cellStyle name="20% - Ênfase4 8 3 3" xfId="8002" xr:uid="{B3342474-0A29-4984-B39C-15FDE39A0E01}"/>
    <cellStyle name="20% - Ênfase4 8 3 3 2" xfId="11658" xr:uid="{1093F9B2-4554-49AC-B1F0-FF94F1FBAD59}"/>
    <cellStyle name="20% - Ênfase4 8 3 3 2 2" xfId="33721" xr:uid="{87502952-1204-4679-9E3B-03D2BCC8F403}"/>
    <cellStyle name="20% - Ênfase4 8 3 3 2 3" xfId="22738" xr:uid="{70906A20-B4CE-4E73-8A36-13594BF4E119}"/>
    <cellStyle name="20% - Ênfase4 8 3 3 3" xfId="30489" xr:uid="{5F594403-6184-4195-AB8B-0BB9028BB9A6}"/>
    <cellStyle name="20% - Ênfase4 8 3 3 4" xfId="19506" xr:uid="{05D048D1-3E11-4DF0-85A7-71247F9BA010}"/>
    <cellStyle name="20% - Ênfase4 8 3 4" xfId="10662" xr:uid="{90BE5B66-459E-4154-91EA-92115E53C492}"/>
    <cellStyle name="20% - Ênfase4 8 3 4 2" xfId="32789" xr:uid="{FCAA4C2C-30E1-4B10-A2D9-35B1CA594720}"/>
    <cellStyle name="20% - Ênfase4 8 3 4 3" xfId="21806" xr:uid="{6B24055E-A027-4984-9EAA-F993B18266E6}"/>
    <cellStyle name="20% - Ênfase4 8 3 5" xfId="13762" xr:uid="{989BD0BD-737D-45AF-9563-CEF4279A5C41}"/>
    <cellStyle name="20% - Ênfase4 8 3 5 2" xfId="35626" xr:uid="{10A8BCA8-6F50-4C4A-8256-112026501455}"/>
    <cellStyle name="20% - Ênfase4 8 3 5 3" xfId="24643" xr:uid="{D17EDF89-A26D-4334-9F64-9BEBD1DB8B30}"/>
    <cellStyle name="20% - Ênfase4 8 3 6" xfId="26593" xr:uid="{6DEDB668-A5F3-4FA2-B15F-95DE247C1AC6}"/>
    <cellStyle name="20% - Ênfase4 8 3 6 2" xfId="37576" xr:uid="{9A1535D8-8205-49BC-8190-119EB2DEB2FD}"/>
    <cellStyle name="20% - Ênfase4 8 3 7" xfId="28541" xr:uid="{58633980-1829-465D-A6DC-9455685F42F9}"/>
    <cellStyle name="20% - Ênfase4 8 3 8" xfId="39524" xr:uid="{99ED7D1E-0001-4274-B50C-7FBC47B73FA0}"/>
    <cellStyle name="20% - Ênfase4 8 3 9" xfId="41471" xr:uid="{3B5F3ED0-62B3-4219-B9A9-165EE3E66402}"/>
    <cellStyle name="20% - Ênfase4 8 4" xfId="6842" xr:uid="{B4452A05-98E4-4D7C-B592-DC188CDFF032}"/>
    <cellStyle name="20% - Ênfase4 8 4 10" xfId="18387" xr:uid="{180B8337-9AE7-4C56-973F-5D91AA5195D2}"/>
    <cellStyle name="20% - Ênfase4 8 4 2" xfId="8832" xr:uid="{5288B2DF-AAB7-4D61-B4ED-3BDF4D2BBA0F}"/>
    <cellStyle name="20% - Ênfase4 8 4 2 2" xfId="31319" xr:uid="{60885C85-2F87-46C3-85AD-6D50D121B564}"/>
    <cellStyle name="20% - Ênfase4 8 4 2 3" xfId="20336" xr:uid="{093CECBD-8C90-4BF6-810D-C0B1A30C680A}"/>
    <cellStyle name="20% - Ênfase4 8 4 3" xfId="12213" xr:uid="{32C7715E-FADC-44D7-98B2-DCB60E8F4650}"/>
    <cellStyle name="20% - Ênfase4 8 4 3 2" xfId="34274" xr:uid="{03488DD9-835F-4EE9-986F-2B64FEBDE83B}"/>
    <cellStyle name="20% - Ênfase4 8 4 3 3" xfId="23291" xr:uid="{78D4809D-8698-443B-9E30-8DCDC4A0A578}"/>
    <cellStyle name="20% - Ênfase4 8 4 4" xfId="14673" xr:uid="{00222DF7-70E4-4862-87FD-533ABE272069}"/>
    <cellStyle name="20% - Ênfase4 8 4 4 2" xfId="36455" xr:uid="{2DA59AED-202A-44DD-8FF6-8359BAECE07E}"/>
    <cellStyle name="20% - Ênfase4 8 4 4 3" xfId="25472" xr:uid="{664DACE6-B8AE-4ACC-BC29-21FA92AB6DED}"/>
    <cellStyle name="20% - Ênfase4 8 4 5" xfId="27422" xr:uid="{2F817DFC-3465-40D0-8219-929C1E81CC08}"/>
    <cellStyle name="20% - Ênfase4 8 4 5 2" xfId="38405" xr:uid="{CADC6EB9-109E-439E-9AE1-F5505D3D4D04}"/>
    <cellStyle name="20% - Ênfase4 8 4 6" xfId="29370" xr:uid="{79F11277-AF1C-4DCE-A928-786A2C84B28F}"/>
    <cellStyle name="20% - Ênfase4 8 4 7" xfId="40353" xr:uid="{41D9AA4F-AE7C-4ADB-880F-4D595E6649FB}"/>
    <cellStyle name="20% - Ênfase4 8 4 8" xfId="42300" xr:uid="{253FC228-7647-4C2E-B78F-E29BB27D5A4B}"/>
    <cellStyle name="20% - Ênfase4 8 4 9" xfId="44260" xr:uid="{0086831F-E730-4778-8858-DDF5D3D9F6A8}"/>
    <cellStyle name="20% - Ênfase4 8 5" xfId="8000" xr:uid="{070DA246-58DB-4A49-9FFF-2FE0A64C41DE}"/>
    <cellStyle name="20% - Ênfase4 8 5 2" xfId="11075" xr:uid="{08AAFD7A-BB90-4216-97FB-0713F665F0E2}"/>
    <cellStyle name="20% - Ênfase4 8 5 2 2" xfId="33139" xr:uid="{713152A6-2BF8-49D9-AF08-CD64C4F900A9}"/>
    <cellStyle name="20% - Ênfase4 8 5 2 3" xfId="22156" xr:uid="{9D356694-0403-45BF-8A51-068AF8E9D1E6}"/>
    <cellStyle name="20% - Ênfase4 8 5 3" xfId="30487" xr:uid="{BBF2E2BE-877B-41C3-8A35-6F464F48B829}"/>
    <cellStyle name="20% - Ênfase4 8 5 4" xfId="19504" xr:uid="{0224E456-3003-4AF9-9E4F-FD069B6344F2}"/>
    <cellStyle name="20% - Ênfase4 8 6" xfId="10038" xr:uid="{192EA2FE-739C-4961-8423-7397D54FD91D}"/>
    <cellStyle name="20% - Ênfase4 8 6 2" xfId="32225" xr:uid="{D14EC6C5-BBCF-4D8B-B05D-D470587DBCBF}"/>
    <cellStyle name="20% - Ênfase4 8 6 3" xfId="21242" xr:uid="{665ACEDB-D4A0-48D1-AEA8-B1591FEC6333}"/>
    <cellStyle name="20% - Ênfase4 8 7" xfId="13760" xr:uid="{78F2651A-EEE8-49DF-A703-D1AF5D515751}"/>
    <cellStyle name="20% - Ênfase4 8 7 2" xfId="35624" xr:uid="{D1C20B68-ACF4-4A6E-9787-0E29EF21D139}"/>
    <cellStyle name="20% - Ênfase4 8 7 3" xfId="24641" xr:uid="{3D75F7ED-3371-43B1-8C2B-EE5E6D6027B4}"/>
    <cellStyle name="20% - Ênfase4 8 8" xfId="26591" xr:uid="{0EE0ABA6-1A14-474F-BED5-916CB572A519}"/>
    <cellStyle name="20% - Ênfase4 8 8 2" xfId="37574" xr:uid="{1EB2962D-3232-4D3B-9252-1B6307D853FD}"/>
    <cellStyle name="20% - Ênfase4 8 9" xfId="28539" xr:uid="{7598038A-04C1-4E83-9372-B9A82A14624A}"/>
    <cellStyle name="20% - Ênfase4 9" xfId="11909" xr:uid="{C1954638-07EA-4208-B5EA-FFC53479B5F8}"/>
    <cellStyle name="20% - Ênfase4 9 2" xfId="13095" xr:uid="{4E038990-8FB1-4E67-916B-04591D762A93}"/>
    <cellStyle name="20% - Ênfase4 9 2 2" xfId="35105" xr:uid="{8B89B622-1926-4BD5-8CA2-8C021DC0403B}"/>
    <cellStyle name="20% - Ênfase4 9 2 3" xfId="24122" xr:uid="{5A020148-0ABE-449A-98D1-6CBEC0E67B1A}"/>
    <cellStyle name="20% - Ênfase4 9 3" xfId="33970" xr:uid="{654B62B9-6619-47E1-8FAB-0AED2EF9710F}"/>
    <cellStyle name="20% - Ênfase4 9 4" xfId="22987" xr:uid="{F0FA4C29-870D-4BAF-8C93-394395984783}"/>
    <cellStyle name="20% - Ênfase5" xfId="2143" builtinId="46" customBuiltin="1"/>
    <cellStyle name="20% - Ênfase5 2" xfId="3367" xr:uid="{00000000-0005-0000-0000-000066080000}"/>
    <cellStyle name="20% - Ênfase5 2 2" xfId="5135" xr:uid="{671D74BC-763D-4F38-ACC2-7C8A11372885}"/>
    <cellStyle name="20% - Ênfase5 2 2 10" xfId="13763" xr:uid="{3678CB04-BDAD-4E90-9876-B39DFB0E79AB}"/>
    <cellStyle name="20% - Ênfase5 2 2 10 2" xfId="35627" xr:uid="{C3AF838F-B692-434D-84C3-92FA8DD5D53E}"/>
    <cellStyle name="20% - Ênfase5 2 2 10 3" xfId="24644" xr:uid="{1C9F615F-8932-4F4F-9A2C-5AAF144EBCCB}"/>
    <cellStyle name="20% - Ênfase5 2 2 11" xfId="26594" xr:uid="{F5A1598A-493C-4A39-8D12-C46792714D7F}"/>
    <cellStyle name="20% - Ênfase5 2 2 11 2" xfId="37577" xr:uid="{50EB31A7-FADF-44D6-AE76-C7022E765C1D}"/>
    <cellStyle name="20% - Ênfase5 2 2 12" xfId="28542" xr:uid="{9C156715-AE8E-4800-836B-E34C723BE451}"/>
    <cellStyle name="20% - Ênfase5 2 2 13" xfId="39525" xr:uid="{D52A1C3B-82C3-47E7-99A8-66CF285D463A}"/>
    <cellStyle name="20% - Ênfase5 2 2 14" xfId="41472" xr:uid="{61FE846C-EBC8-4AAF-953F-FFE45653E092}"/>
    <cellStyle name="20% - Ênfase5 2 2 15" xfId="43432" xr:uid="{66E5D707-6D39-4383-9A24-9BD99E069FA3}"/>
    <cellStyle name="20% - Ênfase5 2 2 16" xfId="17558" xr:uid="{F8BED23A-210E-46C0-98F0-40CA42ADDFE9}"/>
    <cellStyle name="20% - Ênfase5 2 2 2" xfId="5136" xr:uid="{43A83861-87F0-4963-A577-2B8CACA56C72}"/>
    <cellStyle name="20% - Ênfase5 2 2 2 10" xfId="39526" xr:uid="{C9540945-469D-41B4-9BCC-21F91888EC22}"/>
    <cellStyle name="20% - Ênfase5 2 2 2 11" xfId="41473" xr:uid="{08096511-135B-4343-82D1-B9F78CAB6543}"/>
    <cellStyle name="20% - Ênfase5 2 2 2 12" xfId="43433" xr:uid="{DE5C26FC-1162-463C-977D-5AAE4FD4EFAC}"/>
    <cellStyle name="20% - Ênfase5 2 2 2 13" xfId="17559" xr:uid="{179E881B-5F95-4736-B5E8-2714CAADDF62}"/>
    <cellStyle name="20% - Ênfase5 2 2 2 2" xfId="5137" xr:uid="{11D2999B-D264-4D97-BE65-AE7886D5C6C4}"/>
    <cellStyle name="20% - Ênfase5 2 2 2 2 10" xfId="43434" xr:uid="{FAF41308-67B2-40C7-A98F-A416941FA635}"/>
    <cellStyle name="20% - Ênfase5 2 2 2 2 11" xfId="17560" xr:uid="{63B56BF1-6D47-4FEE-A391-0B92968CB36F}"/>
    <cellStyle name="20% - Ênfase5 2 2 2 2 2" xfId="7202" xr:uid="{52D4EBC4-C102-4C45-9FF2-F59B28E8F9C1}"/>
    <cellStyle name="20% - Ênfase5 2 2 2 2 2 10" xfId="18744" xr:uid="{3F32D929-7FC5-4F2D-B145-A2DB574474FC}"/>
    <cellStyle name="20% - Ênfase5 2 2 2 2 2 2" xfId="9189" xr:uid="{56AA03AB-2A49-4B62-A786-00BD3C4A98DF}"/>
    <cellStyle name="20% - Ênfase5 2 2 2 2 2 2 2" xfId="31676" xr:uid="{FD0C9B61-C59D-4928-B70B-A55F6450CB22}"/>
    <cellStyle name="20% - Ênfase5 2 2 2 2 2 2 3" xfId="20693" xr:uid="{E69231DF-1442-4E68-9C02-7ABE1EB3DE01}"/>
    <cellStyle name="20% - Ênfase5 2 2 2 2 2 3" xfId="12588" xr:uid="{78EC0AE7-6392-448E-B772-15CFE0E4A403}"/>
    <cellStyle name="20% - Ênfase5 2 2 2 2 2 3 2" xfId="34649" xr:uid="{EE92E006-75D5-4BA6-8CD5-79B3A48F8C56}"/>
    <cellStyle name="20% - Ênfase5 2 2 2 2 2 3 3" xfId="23666" xr:uid="{D7436F03-2777-4AA5-9A14-8466225BC358}"/>
    <cellStyle name="20% - Ênfase5 2 2 2 2 2 4" xfId="15030" xr:uid="{5F7387DC-034A-4BFF-95E4-1A5D3B599716}"/>
    <cellStyle name="20% - Ênfase5 2 2 2 2 2 4 2" xfId="36812" xr:uid="{01BC775E-588B-4185-9DD1-34EA2BC93EB9}"/>
    <cellStyle name="20% - Ênfase5 2 2 2 2 2 4 3" xfId="25829" xr:uid="{CC2C57A8-5A05-4546-ABA7-0B0D3D6449A9}"/>
    <cellStyle name="20% - Ênfase5 2 2 2 2 2 5" xfId="27779" xr:uid="{52F869B5-CF2F-44AE-A2EA-56D63A68EBD4}"/>
    <cellStyle name="20% - Ênfase5 2 2 2 2 2 5 2" xfId="38762" xr:uid="{EA4C8F6A-C3FA-4F62-A8D4-B2D7FA85D080}"/>
    <cellStyle name="20% - Ênfase5 2 2 2 2 2 6" xfId="29727" xr:uid="{F46CE1C0-8397-4306-A5C1-B35CDD1B0229}"/>
    <cellStyle name="20% - Ênfase5 2 2 2 2 2 7" xfId="40710" xr:uid="{7AE195EB-8A18-4928-AB76-5B46904DC4C3}"/>
    <cellStyle name="20% - Ênfase5 2 2 2 2 2 8" xfId="42657" xr:uid="{C40415C7-F8FA-4781-A4E1-F30B6DA2CE46}"/>
    <cellStyle name="20% - Ênfase5 2 2 2 2 2 9" xfId="44617" xr:uid="{983EC722-26DE-4F7A-8197-9C996F287EF5}"/>
    <cellStyle name="20% - Ênfase5 2 2 2 2 3" xfId="8005" xr:uid="{281726C1-0D7E-4957-A744-341A9B520E31}"/>
    <cellStyle name="20% - Ênfase5 2 2 2 2 3 2" xfId="11451" xr:uid="{E9726244-FB22-4D79-9DFD-1E6EB59CE9C6}"/>
    <cellStyle name="20% - Ênfase5 2 2 2 2 3 2 2" xfId="33514" xr:uid="{7D7880C3-00C3-44EC-A058-FE1C7E3BBFAA}"/>
    <cellStyle name="20% - Ênfase5 2 2 2 2 3 2 3" xfId="22531" xr:uid="{6B99D7F6-6153-4B85-9F4A-4C3FE4DCDD51}"/>
    <cellStyle name="20% - Ênfase5 2 2 2 2 3 3" xfId="30492" xr:uid="{C2C54098-14E2-4FBD-9286-DE44195D2D9E}"/>
    <cellStyle name="20% - Ênfase5 2 2 2 2 3 4" xfId="19509" xr:uid="{23990A28-E5D0-47AE-9AF4-21074EDF778D}"/>
    <cellStyle name="20% - Ênfase5 2 2 2 2 4" xfId="10455" xr:uid="{C9195E80-E591-4515-9FE5-AF9C44AE1942}"/>
    <cellStyle name="20% - Ênfase5 2 2 2 2 4 2" xfId="32582" xr:uid="{A6D7FF43-4070-4739-9C63-4D62D43B49EC}"/>
    <cellStyle name="20% - Ênfase5 2 2 2 2 4 3" xfId="21599" xr:uid="{83E6A8B4-E26C-4B5C-A3F7-7CF3C1FBCF3C}"/>
    <cellStyle name="20% - Ênfase5 2 2 2 2 5" xfId="13765" xr:uid="{0141801A-89AD-4BDC-88EB-C404260AFB74}"/>
    <cellStyle name="20% - Ênfase5 2 2 2 2 5 2" xfId="35629" xr:uid="{A165948B-D948-4B32-8D97-E2189A0E2EC3}"/>
    <cellStyle name="20% - Ênfase5 2 2 2 2 5 3" xfId="24646" xr:uid="{970FCBC5-182F-4DE5-831A-1EB155BD59B2}"/>
    <cellStyle name="20% - Ênfase5 2 2 2 2 6" xfId="26596" xr:uid="{BA9265C4-100C-4367-8A13-7D1597BFC1A8}"/>
    <cellStyle name="20% - Ênfase5 2 2 2 2 6 2" xfId="37579" xr:uid="{637BE220-AFD7-4E40-B240-AB953572149A}"/>
    <cellStyle name="20% - Ênfase5 2 2 2 2 7" xfId="28544" xr:uid="{B094108D-D649-4ED7-9AE9-CA9BDF697797}"/>
    <cellStyle name="20% - Ênfase5 2 2 2 2 8" xfId="39527" xr:uid="{0FD4AF54-00EC-4858-B8AC-760FA615A268}"/>
    <cellStyle name="20% - Ênfase5 2 2 2 2 9" xfId="41474" xr:uid="{02E21134-0EB5-47F6-BB76-76617788CECA}"/>
    <cellStyle name="20% - Ênfase5 2 2 2 3" xfId="5138" xr:uid="{A4130C10-5C98-4672-B3F4-094AD722855B}"/>
    <cellStyle name="20% - Ênfase5 2 2 2 3 10" xfId="43435" xr:uid="{86BBFB17-AB9C-4BDF-B5AE-1D254A109043}"/>
    <cellStyle name="20% - Ênfase5 2 2 2 3 11" xfId="17561" xr:uid="{A8DEF170-12FB-4780-84C6-82D820116B93}"/>
    <cellStyle name="20% - Ênfase5 2 2 2 3 2" xfId="7484" xr:uid="{549F8D95-6DAB-41CC-BAC8-24E4A7405F22}"/>
    <cellStyle name="20% - Ênfase5 2 2 2 3 2 10" xfId="19026" xr:uid="{7DC84318-E17D-46C5-B3A3-0F7FCF89A8DE}"/>
    <cellStyle name="20% - Ênfase5 2 2 2 3 2 2" xfId="9471" xr:uid="{D8273F29-1289-4736-9587-298C72AB3CCB}"/>
    <cellStyle name="20% - Ênfase5 2 2 2 3 2 2 2" xfId="31958" xr:uid="{BD3344E0-89CD-481C-BB11-61486BC447F8}"/>
    <cellStyle name="20% - Ênfase5 2 2 2 3 2 2 3" xfId="20975" xr:uid="{D56428DA-CF0C-4FE7-8B04-8BA87D395BF5}"/>
    <cellStyle name="20% - Ênfase5 2 2 2 3 2 3" xfId="12870" xr:uid="{77FD21A4-35D1-4191-8285-B3279493F340}"/>
    <cellStyle name="20% - Ênfase5 2 2 2 3 2 3 2" xfId="34931" xr:uid="{1F50A584-CF54-420F-A9E2-658D7D60FA6A}"/>
    <cellStyle name="20% - Ênfase5 2 2 2 3 2 3 3" xfId="23948" xr:uid="{F8A44E4F-4CF6-451C-A593-B741A28AB90E}"/>
    <cellStyle name="20% - Ênfase5 2 2 2 3 2 4" xfId="15312" xr:uid="{DCFD4E3B-6AA1-4497-8054-5F96C440E2F2}"/>
    <cellStyle name="20% - Ênfase5 2 2 2 3 2 4 2" xfId="37094" xr:uid="{AA0D424C-4485-4BDA-A72C-6202FF25EBD2}"/>
    <cellStyle name="20% - Ênfase5 2 2 2 3 2 4 3" xfId="26111" xr:uid="{B4E4C9B2-41BD-4D07-86DD-CFB584E225E2}"/>
    <cellStyle name="20% - Ênfase5 2 2 2 3 2 5" xfId="28061" xr:uid="{483C5766-B283-40CE-AF7B-66CEAF445E81}"/>
    <cellStyle name="20% - Ênfase5 2 2 2 3 2 5 2" xfId="39044" xr:uid="{3B2C71E5-1F9C-4359-AB72-82BC7F53505E}"/>
    <cellStyle name="20% - Ênfase5 2 2 2 3 2 6" xfId="30009" xr:uid="{AC4AD862-DF97-4249-BD2F-F440A81D044E}"/>
    <cellStyle name="20% - Ênfase5 2 2 2 3 2 7" xfId="40992" xr:uid="{9AB719E2-4012-4C1F-B355-19801DFA1086}"/>
    <cellStyle name="20% - Ênfase5 2 2 2 3 2 8" xfId="42939" xr:uid="{8FF2765D-D15D-4D7B-B895-317A45138687}"/>
    <cellStyle name="20% - Ênfase5 2 2 2 3 2 9" xfId="44899" xr:uid="{16C88381-DEC7-4449-82F7-3F32528741F6}"/>
    <cellStyle name="20% - Ênfase5 2 2 2 3 3" xfId="8006" xr:uid="{0195E9D9-C7BA-4640-9C65-9A9D08AD0710}"/>
    <cellStyle name="20% - Ênfase5 2 2 2 3 3 2" xfId="11733" xr:uid="{EC31FF5C-0591-43E2-9201-5690F9613964}"/>
    <cellStyle name="20% - Ênfase5 2 2 2 3 3 2 2" xfId="33796" xr:uid="{9F90B3AA-2A02-406D-8C6D-26F651381BE2}"/>
    <cellStyle name="20% - Ênfase5 2 2 2 3 3 2 3" xfId="22813" xr:uid="{3E5115BE-2E2E-4607-B86C-9B93CC98A13C}"/>
    <cellStyle name="20% - Ênfase5 2 2 2 3 3 3" xfId="30493" xr:uid="{0F3C352B-F531-4C5F-826C-F3A40818EEB9}"/>
    <cellStyle name="20% - Ênfase5 2 2 2 3 3 4" xfId="19510" xr:uid="{1A844DA5-BDEF-4C64-BEC9-814B4EF4208A}"/>
    <cellStyle name="20% - Ênfase5 2 2 2 3 4" xfId="10737" xr:uid="{82FCCD72-3C92-4764-862B-56F106737C98}"/>
    <cellStyle name="20% - Ênfase5 2 2 2 3 4 2" xfId="32864" xr:uid="{EFA76F06-F88E-4D06-9464-CFC76B59028C}"/>
    <cellStyle name="20% - Ênfase5 2 2 2 3 4 3" xfId="21881" xr:uid="{7C36D30B-9D2E-4ADE-8EE8-D785FEC61F46}"/>
    <cellStyle name="20% - Ênfase5 2 2 2 3 5" xfId="13766" xr:uid="{7F9FF861-5F41-4A7E-8D8C-F9A9DD008968}"/>
    <cellStyle name="20% - Ênfase5 2 2 2 3 5 2" xfId="35630" xr:uid="{2EA1C243-E633-4395-9451-088B7AFEB35B}"/>
    <cellStyle name="20% - Ênfase5 2 2 2 3 5 3" xfId="24647" xr:uid="{3533FBBA-4237-45C6-AF45-F014902D06D3}"/>
    <cellStyle name="20% - Ênfase5 2 2 2 3 6" xfId="26597" xr:uid="{0CE8CE7F-02C2-4C35-B34D-3C74199C7B5B}"/>
    <cellStyle name="20% - Ênfase5 2 2 2 3 6 2" xfId="37580" xr:uid="{8DD2FA40-4878-405C-9A2F-7948EAFCD735}"/>
    <cellStyle name="20% - Ênfase5 2 2 2 3 7" xfId="28545" xr:uid="{C17AD9F1-D4F1-4C20-A156-68CE93EE947E}"/>
    <cellStyle name="20% - Ênfase5 2 2 2 3 8" xfId="39528" xr:uid="{CC51C546-8895-410C-A9AA-CF7864B75E6C}"/>
    <cellStyle name="20% - Ênfase5 2 2 2 3 9" xfId="41475" xr:uid="{697F74A1-C735-4481-ADD2-8385AF11DCEF}"/>
    <cellStyle name="20% - Ênfase5 2 2 2 4" xfId="6918" xr:uid="{0EA98235-D1A7-46F7-897B-CCC405D59C65}"/>
    <cellStyle name="20% - Ênfase5 2 2 2 4 10" xfId="18462" xr:uid="{0F45EAC8-3854-4D54-A232-CF7A01B44933}"/>
    <cellStyle name="20% - Ênfase5 2 2 2 4 2" xfId="8907" xr:uid="{ACCDA472-FFC4-4788-9B52-F4084E151CFB}"/>
    <cellStyle name="20% - Ênfase5 2 2 2 4 2 2" xfId="31394" xr:uid="{7195030A-4E50-455D-AF7F-244E87F00CBF}"/>
    <cellStyle name="20% - Ênfase5 2 2 2 4 2 3" xfId="20411" xr:uid="{FB5CF024-6AC9-415F-83EB-4DC13B574423}"/>
    <cellStyle name="20% - Ênfase5 2 2 2 4 3" xfId="12292" xr:uid="{5D0C0A3F-5270-4763-9C00-A01ACD2DB6C3}"/>
    <cellStyle name="20% - Ênfase5 2 2 2 4 3 2" xfId="34353" xr:uid="{1E93C4B1-7452-470B-9A80-8CB2AE3EFFBB}"/>
    <cellStyle name="20% - Ênfase5 2 2 2 4 3 3" xfId="23370" xr:uid="{290B720D-30F6-4EBC-B488-6B8DD80750DA}"/>
    <cellStyle name="20% - Ênfase5 2 2 2 4 4" xfId="14748" xr:uid="{0563CB10-CD2F-4F8E-9796-D19D125734B3}"/>
    <cellStyle name="20% - Ênfase5 2 2 2 4 4 2" xfId="36530" xr:uid="{8F5ADCED-42DE-411D-9C81-891C1FF2040E}"/>
    <cellStyle name="20% - Ênfase5 2 2 2 4 4 3" xfId="25547" xr:uid="{7639F47E-4D63-4D9A-8DD3-7227A4624F4C}"/>
    <cellStyle name="20% - Ênfase5 2 2 2 4 5" xfId="27497" xr:uid="{823DAA73-14A7-40CA-BFE9-66BFB697E0E2}"/>
    <cellStyle name="20% - Ênfase5 2 2 2 4 5 2" xfId="38480" xr:uid="{DDB943CA-4006-4C6A-847D-9CD7FADBA2B7}"/>
    <cellStyle name="20% - Ênfase5 2 2 2 4 6" xfId="29445" xr:uid="{5A4B11D4-3A9E-49FB-A381-DC4B5E3EA0FA}"/>
    <cellStyle name="20% - Ênfase5 2 2 2 4 7" xfId="40428" xr:uid="{2D259A8C-B1C3-4C2B-838D-FCB850FEEC24}"/>
    <cellStyle name="20% - Ênfase5 2 2 2 4 8" xfId="42375" xr:uid="{6D8DF0F4-E694-494F-BEA8-3583ECC1E462}"/>
    <cellStyle name="20% - Ênfase5 2 2 2 4 9" xfId="44335" xr:uid="{2B2CD74A-7BBD-4078-B9CA-7FA0464AB60F}"/>
    <cellStyle name="20% - Ênfase5 2 2 2 5" xfId="8004" xr:uid="{CB46F275-EF8D-4820-A9E1-B975BDE4775A}"/>
    <cellStyle name="20% - Ênfase5 2 2 2 5 2" xfId="11155" xr:uid="{68CDBC34-A18C-409D-81A2-D93D4205EF5A}"/>
    <cellStyle name="20% - Ênfase5 2 2 2 5 2 2" xfId="33218" xr:uid="{C83EB520-41FE-4D2E-BF9C-2EB6742FBBA5}"/>
    <cellStyle name="20% - Ênfase5 2 2 2 5 2 3" xfId="22235" xr:uid="{E572EF89-59DE-4CBF-A17F-F94209011BF4}"/>
    <cellStyle name="20% - Ênfase5 2 2 2 5 3" xfId="30491" xr:uid="{FD86CEE1-CCAA-434E-87EA-CBB42AE52F8D}"/>
    <cellStyle name="20% - Ênfase5 2 2 2 5 4" xfId="19508" xr:uid="{D7F98D8C-3C14-44A2-8E3A-F0250B4285A5}"/>
    <cellStyle name="20% - Ênfase5 2 2 2 6" xfId="10173" xr:uid="{C3274B99-FCFD-462E-8DB0-356388BFAF59}"/>
    <cellStyle name="20% - Ênfase5 2 2 2 6 2" xfId="32300" xr:uid="{14FEE9DC-7FBA-40CB-A2F5-5BC9E4C8EB9B}"/>
    <cellStyle name="20% - Ênfase5 2 2 2 6 3" xfId="21317" xr:uid="{CBDD260E-1060-4B26-A9EB-B201C6D34241}"/>
    <cellStyle name="20% - Ênfase5 2 2 2 7" xfId="13764" xr:uid="{49FD6AA2-D583-4FE7-B2B7-EE951CC18929}"/>
    <cellStyle name="20% - Ênfase5 2 2 2 7 2" xfId="35628" xr:uid="{4F28BA3F-A144-47C7-B63A-04B7B89CF3AA}"/>
    <cellStyle name="20% - Ênfase5 2 2 2 7 3" xfId="24645" xr:uid="{8A8308DF-8D9F-48EC-8906-7EC79148E676}"/>
    <cellStyle name="20% - Ênfase5 2 2 2 8" xfId="26595" xr:uid="{00A7D9BD-2167-4D92-AC28-722504C6338E}"/>
    <cellStyle name="20% - Ênfase5 2 2 2 8 2" xfId="37578" xr:uid="{15A4CB15-1F7F-4666-93D2-3AD4E6F1136C}"/>
    <cellStyle name="20% - Ênfase5 2 2 2 9" xfId="28543" xr:uid="{1FE319E1-4518-4AC3-A0EB-0F92A7A3A094}"/>
    <cellStyle name="20% - Ênfase5 2 2 3" xfId="5139" xr:uid="{A8B2EEC6-46B2-4000-B201-03AA95F1F634}"/>
    <cellStyle name="20% - Ênfase5 2 2 3 10" xfId="43436" xr:uid="{07EFA881-02AD-4AE6-B172-22DF573911F2}"/>
    <cellStyle name="20% - Ênfase5 2 2 3 11" xfId="17562" xr:uid="{2EBAC765-9717-4414-AEE7-CAAF4035A3A9}"/>
    <cellStyle name="20% - Ênfase5 2 2 3 2" xfId="7033" xr:uid="{1B083974-7B18-4F69-BF39-62F3003634FB}"/>
    <cellStyle name="20% - Ênfase5 2 2 3 2 10" xfId="18575" xr:uid="{62BCE139-CB62-4084-9CE7-6D867CD069EC}"/>
    <cellStyle name="20% - Ênfase5 2 2 3 2 2" xfId="9020" xr:uid="{D2F3A799-50B9-442D-B4C6-E76EA00787DA}"/>
    <cellStyle name="20% - Ênfase5 2 2 3 2 2 2" xfId="31507" xr:uid="{18FB2C85-FB0F-4CD7-A880-1CD4D8E1A6BA}"/>
    <cellStyle name="20% - Ênfase5 2 2 3 2 2 3" xfId="20524" xr:uid="{DCA37CE3-0B87-4A9F-916E-A80D194C41E7}"/>
    <cellStyle name="20% - Ênfase5 2 2 3 2 3" xfId="12415" xr:uid="{169965C0-63E9-4204-9360-6F7042C22F90}"/>
    <cellStyle name="20% - Ênfase5 2 2 3 2 3 2" xfId="34476" xr:uid="{FF660CDB-3A19-4D8A-8572-2DCCB4BC74C4}"/>
    <cellStyle name="20% - Ênfase5 2 2 3 2 3 3" xfId="23493" xr:uid="{DBE02CBC-0E3C-4BAA-98B8-18E7D386C800}"/>
    <cellStyle name="20% - Ênfase5 2 2 3 2 4" xfId="14861" xr:uid="{DBB9882E-C5AD-49E2-B43A-C47183F65E78}"/>
    <cellStyle name="20% - Ênfase5 2 2 3 2 4 2" xfId="36643" xr:uid="{D2DD4AFC-EB6C-43AC-85C4-4313024B5000}"/>
    <cellStyle name="20% - Ênfase5 2 2 3 2 4 3" xfId="25660" xr:uid="{DFA77424-D639-4536-9670-5BE241EA50C7}"/>
    <cellStyle name="20% - Ênfase5 2 2 3 2 5" xfId="27610" xr:uid="{F0431C32-136B-4190-9029-58552780E28A}"/>
    <cellStyle name="20% - Ênfase5 2 2 3 2 5 2" xfId="38593" xr:uid="{8CF8B0EE-539F-4741-8EAD-B534F53B4690}"/>
    <cellStyle name="20% - Ênfase5 2 2 3 2 6" xfId="29558" xr:uid="{98E7A2E5-9C39-476A-8705-7563B9D93526}"/>
    <cellStyle name="20% - Ênfase5 2 2 3 2 7" xfId="40541" xr:uid="{47DA81D6-2AC9-4C87-98DB-0D68D16810CC}"/>
    <cellStyle name="20% - Ênfase5 2 2 3 2 8" xfId="42488" xr:uid="{0BC82DA7-9828-4256-B7C7-70B9FE52F576}"/>
    <cellStyle name="20% - Ênfase5 2 2 3 2 9" xfId="44448" xr:uid="{827D6F8D-BFA6-4062-A680-8A424756E9E0}"/>
    <cellStyle name="20% - Ênfase5 2 2 3 3" xfId="8007" xr:uid="{9ABFF8BF-CD06-477F-90FA-A954CDAE00FA}"/>
    <cellStyle name="20% - Ênfase5 2 2 3 3 2" xfId="11278" xr:uid="{D9B1B7AA-BA94-4440-BE83-7DA8093B681E}"/>
    <cellStyle name="20% - Ênfase5 2 2 3 3 2 2" xfId="33341" xr:uid="{E32CEBDE-3124-443C-B031-F4358403E0EF}"/>
    <cellStyle name="20% - Ênfase5 2 2 3 3 2 3" xfId="22358" xr:uid="{0A391774-5214-4CAD-9334-C2F05982FDA6}"/>
    <cellStyle name="20% - Ênfase5 2 2 3 3 3" xfId="30494" xr:uid="{1C31D57C-C275-4D37-9C23-C016A3EDE94F}"/>
    <cellStyle name="20% - Ênfase5 2 2 3 3 4" xfId="19511" xr:uid="{8948077E-FB7C-443F-AAD5-7A96AA808C83}"/>
    <cellStyle name="20% - Ênfase5 2 2 3 4" xfId="10286" xr:uid="{8322F502-9C7B-486E-9A80-AA1B0E6C8651}"/>
    <cellStyle name="20% - Ênfase5 2 2 3 4 2" xfId="32413" xr:uid="{7548C75E-A92D-4E41-B913-A9F2DA124073}"/>
    <cellStyle name="20% - Ênfase5 2 2 3 4 3" xfId="21430" xr:uid="{74936128-348B-4F72-8AD2-F5203410E4A8}"/>
    <cellStyle name="20% - Ênfase5 2 2 3 5" xfId="13767" xr:uid="{0D9875CF-D0E2-4591-8A89-C42C7085557B}"/>
    <cellStyle name="20% - Ênfase5 2 2 3 5 2" xfId="35631" xr:uid="{7DAFAFF7-3C44-4CCF-AA34-6FCB9F581845}"/>
    <cellStyle name="20% - Ênfase5 2 2 3 5 3" xfId="24648" xr:uid="{05ED2410-CB7F-42D6-B265-B13E422AF43B}"/>
    <cellStyle name="20% - Ênfase5 2 2 3 6" xfId="26598" xr:uid="{B070C967-C4D6-4A74-B21B-B845CB77D381}"/>
    <cellStyle name="20% - Ênfase5 2 2 3 6 2" xfId="37581" xr:uid="{544E4AC0-B24C-4BC1-9846-42DCBDB894FA}"/>
    <cellStyle name="20% - Ênfase5 2 2 3 7" xfId="28546" xr:uid="{BC8CE8C2-A193-4950-94F0-1C9478C339E6}"/>
    <cellStyle name="20% - Ênfase5 2 2 3 8" xfId="39529" xr:uid="{5BB370AE-C656-4A2B-9CA0-D96A0A77B47D}"/>
    <cellStyle name="20% - Ênfase5 2 2 3 9" xfId="41476" xr:uid="{70062DC7-8F98-4119-BB73-8397028E7E89}"/>
    <cellStyle name="20% - Ênfase5 2 2 4" xfId="5140" xr:uid="{22E1730C-1ACE-466A-83C4-70617DB436FC}"/>
    <cellStyle name="20% - Ênfase5 2 2 4 10" xfId="43437" xr:uid="{5767FC99-4DDD-47DE-BCBC-A1B92FC864B3}"/>
    <cellStyle name="20% - Ênfase5 2 2 4 11" xfId="17563" xr:uid="{6D1F486D-6A9A-41F1-A058-604B0F5EE026}"/>
    <cellStyle name="20% - Ênfase5 2 2 4 2" xfId="7315" xr:uid="{29DE57EE-EF82-421F-B685-7F704C7AF7A0}"/>
    <cellStyle name="20% - Ênfase5 2 2 4 2 10" xfId="18857" xr:uid="{7ACA624F-BB26-4119-ACEA-AE2F80CD266C}"/>
    <cellStyle name="20% - Ênfase5 2 2 4 2 2" xfId="9302" xr:uid="{97967994-2C5A-4004-B05E-684F5EDA3860}"/>
    <cellStyle name="20% - Ênfase5 2 2 4 2 2 2" xfId="31789" xr:uid="{6C15CB28-C1EA-4094-A5AB-3EEA060EE73D}"/>
    <cellStyle name="20% - Ênfase5 2 2 4 2 2 3" xfId="20806" xr:uid="{066F6F47-AAF5-4238-8A32-ED8DA99F51E6}"/>
    <cellStyle name="20% - Ênfase5 2 2 4 2 3" xfId="12701" xr:uid="{A2B87677-7F35-4F98-84DE-C805958498B8}"/>
    <cellStyle name="20% - Ênfase5 2 2 4 2 3 2" xfId="34762" xr:uid="{7EF977ED-1C76-4C2B-94C5-D4C32FA7CCA2}"/>
    <cellStyle name="20% - Ênfase5 2 2 4 2 3 3" xfId="23779" xr:uid="{93F1D92E-97AF-4E64-A678-B378FB67C57D}"/>
    <cellStyle name="20% - Ênfase5 2 2 4 2 4" xfId="15143" xr:uid="{372BD3D4-C26C-4824-98D9-E2BD94C7DE0B}"/>
    <cellStyle name="20% - Ênfase5 2 2 4 2 4 2" xfId="36925" xr:uid="{148A21E5-7A20-4C06-A508-9F250F2E3C19}"/>
    <cellStyle name="20% - Ênfase5 2 2 4 2 4 3" xfId="25942" xr:uid="{89CCA05A-DCF4-4AF3-8CD4-3A6C59B39049}"/>
    <cellStyle name="20% - Ênfase5 2 2 4 2 5" xfId="27892" xr:uid="{922614EA-4635-4D54-9CB5-F6373983F448}"/>
    <cellStyle name="20% - Ênfase5 2 2 4 2 5 2" xfId="38875" xr:uid="{A963FE4C-C672-44AD-AABC-154CECF2D302}"/>
    <cellStyle name="20% - Ênfase5 2 2 4 2 6" xfId="29840" xr:uid="{FEDC944B-7602-4550-852B-BFFB7107F02E}"/>
    <cellStyle name="20% - Ênfase5 2 2 4 2 7" xfId="40823" xr:uid="{9DB7C4B5-8B5C-4743-952B-97BB3725E2DB}"/>
    <cellStyle name="20% - Ênfase5 2 2 4 2 8" xfId="42770" xr:uid="{D47E07C8-7AB2-4CDB-98AE-A8F16CD06D2C}"/>
    <cellStyle name="20% - Ênfase5 2 2 4 2 9" xfId="44730" xr:uid="{76F40C92-63EB-42E6-83A9-6F8B3A271F95}"/>
    <cellStyle name="20% - Ênfase5 2 2 4 3" xfId="8008" xr:uid="{55F8DE08-8F50-4BDD-B383-A08C9B76FBD1}"/>
    <cellStyle name="20% - Ênfase5 2 2 4 3 2" xfId="11564" xr:uid="{991E61AE-D131-4FFF-945A-9F8AF4B0F648}"/>
    <cellStyle name="20% - Ênfase5 2 2 4 3 2 2" xfId="33627" xr:uid="{41D1EDFE-EF7A-457E-98A9-BC19C7088A5C}"/>
    <cellStyle name="20% - Ênfase5 2 2 4 3 2 3" xfId="22644" xr:uid="{F8D8D92C-AF1F-4A48-AC29-9B453BC151E9}"/>
    <cellStyle name="20% - Ênfase5 2 2 4 3 3" xfId="30495" xr:uid="{48E591D9-C390-491C-A30F-B61931395D99}"/>
    <cellStyle name="20% - Ênfase5 2 2 4 3 4" xfId="19512" xr:uid="{F8698967-0E91-47D1-A41D-798D999BA2FE}"/>
    <cellStyle name="20% - Ênfase5 2 2 4 4" xfId="10568" xr:uid="{7F09F9F2-94EC-44E6-8703-5054EFB80300}"/>
    <cellStyle name="20% - Ênfase5 2 2 4 4 2" xfId="32695" xr:uid="{BF343998-1155-42F2-A8EA-2A8ADEC6C589}"/>
    <cellStyle name="20% - Ênfase5 2 2 4 4 3" xfId="21712" xr:uid="{EE990524-E395-43A3-AD1C-190534B7208B}"/>
    <cellStyle name="20% - Ênfase5 2 2 4 5" xfId="13768" xr:uid="{8EEDD23F-C903-4EB0-88D2-5DE24F24C721}"/>
    <cellStyle name="20% - Ênfase5 2 2 4 5 2" xfId="35632" xr:uid="{030E1BB9-A348-420E-B761-39469D025464}"/>
    <cellStyle name="20% - Ênfase5 2 2 4 5 3" xfId="24649" xr:uid="{8B1D6407-2EA9-486B-9C13-522E7064741A}"/>
    <cellStyle name="20% - Ênfase5 2 2 4 6" xfId="26599" xr:uid="{BF15757F-48C2-4D58-823B-ECAE175C718C}"/>
    <cellStyle name="20% - Ênfase5 2 2 4 6 2" xfId="37582" xr:uid="{FE76B3C2-D69D-4AED-917A-09005770D508}"/>
    <cellStyle name="20% - Ênfase5 2 2 4 7" xfId="28547" xr:uid="{F6A7B8C3-AB6A-407F-8F13-2C1F5B9A8C4D}"/>
    <cellStyle name="20% - Ênfase5 2 2 4 8" xfId="39530" xr:uid="{E54BDC49-2A98-44FB-BF1E-09A0675B72EF}"/>
    <cellStyle name="20% - Ênfase5 2 2 4 9" xfId="41477" xr:uid="{72FDA7DD-E284-4F7F-BAE2-710167DE2BC6}"/>
    <cellStyle name="20% - Ênfase5 2 2 5" xfId="5141" xr:uid="{F3CFBDCF-5EEF-4932-8105-96C6E50E6F37}"/>
    <cellStyle name="20% - Ênfase5 2 2 5 10" xfId="43438" xr:uid="{AB6FA708-D6B7-4F3C-B06D-3444C45259D6}"/>
    <cellStyle name="20% - Ênfase5 2 2 5 11" xfId="17564" xr:uid="{1CA8B50D-983B-4C7B-AEC0-D9A62063EB7B}"/>
    <cellStyle name="20% - Ênfase5 2 2 5 2" xfId="7597" xr:uid="{69B787BD-0568-4651-97BF-C86F06FD858B}"/>
    <cellStyle name="20% - Ênfase5 2 2 5 2 10" xfId="19139" xr:uid="{78107803-D0F2-488E-AD4F-8CDA988BE048}"/>
    <cellStyle name="20% - Ênfase5 2 2 5 2 2" xfId="9584" xr:uid="{B73FAE2A-5CAC-4A79-8756-F9F845F5FF1F}"/>
    <cellStyle name="20% - Ênfase5 2 2 5 2 2 2" xfId="32071" xr:uid="{AA372408-F6AB-4093-AA6B-2B04D74374BC}"/>
    <cellStyle name="20% - Ênfase5 2 2 5 2 2 3" xfId="21088" xr:uid="{F297724C-BD9C-4A61-8A51-6A22EEB7C6E5}"/>
    <cellStyle name="20% - Ênfase5 2 2 5 2 3" xfId="12983" xr:uid="{04AC8096-D131-48AF-B870-6556394E8E2D}"/>
    <cellStyle name="20% - Ênfase5 2 2 5 2 3 2" xfId="35044" xr:uid="{CED4C8A1-9FFD-4A65-B839-063E001111CA}"/>
    <cellStyle name="20% - Ênfase5 2 2 5 2 3 3" xfId="24061" xr:uid="{05D8AEBA-94D1-4674-AA30-7685EEE1FBE7}"/>
    <cellStyle name="20% - Ênfase5 2 2 5 2 4" xfId="15425" xr:uid="{D9A0657A-9FCE-4E9C-90F6-760B3D255871}"/>
    <cellStyle name="20% - Ênfase5 2 2 5 2 4 2" xfId="37207" xr:uid="{E8F9F924-38A4-41D1-AC80-B05981BA594D}"/>
    <cellStyle name="20% - Ênfase5 2 2 5 2 4 3" xfId="26224" xr:uid="{B2BBA78F-49EB-405C-8D25-9F428D95D1CE}"/>
    <cellStyle name="20% - Ênfase5 2 2 5 2 5" xfId="28174" xr:uid="{6FCAC309-7463-49F2-AC94-A9CC1A7D7B75}"/>
    <cellStyle name="20% - Ênfase5 2 2 5 2 5 2" xfId="39157" xr:uid="{8D7AABE0-DD0C-45DE-8CFF-3B17D4E12180}"/>
    <cellStyle name="20% - Ênfase5 2 2 5 2 6" xfId="30122" xr:uid="{6BA90E9A-89DC-46C1-8C3F-4998F984BBB6}"/>
    <cellStyle name="20% - Ênfase5 2 2 5 2 7" xfId="41105" xr:uid="{893FCBF1-3AE5-4D3C-90A9-BC897656021B}"/>
    <cellStyle name="20% - Ênfase5 2 2 5 2 8" xfId="43052" xr:uid="{136502AF-0058-4E0A-A3B2-CE5DD1BB2AEC}"/>
    <cellStyle name="20% - Ênfase5 2 2 5 2 9" xfId="45012" xr:uid="{0191D19F-0346-4FEF-BCAA-66D98D2A0A3C}"/>
    <cellStyle name="20% - Ênfase5 2 2 5 3" xfId="8009" xr:uid="{B122C2A1-A494-4862-A787-B45C389800A8}"/>
    <cellStyle name="20% - Ênfase5 2 2 5 3 2" xfId="11846" xr:uid="{70992886-0BA7-4A49-83F3-8BC2E1B8008F}"/>
    <cellStyle name="20% - Ênfase5 2 2 5 3 2 2" xfId="33909" xr:uid="{1C18F8FA-CC2E-4AAC-B208-0E5DCF4669FB}"/>
    <cellStyle name="20% - Ênfase5 2 2 5 3 2 3" xfId="22926" xr:uid="{2471DF7F-D2FF-4755-8D16-69D1C9C6A44B}"/>
    <cellStyle name="20% - Ênfase5 2 2 5 3 3" xfId="30496" xr:uid="{854EF6DF-D522-4679-B467-DC185F883FB9}"/>
    <cellStyle name="20% - Ênfase5 2 2 5 3 4" xfId="19513" xr:uid="{B22007B4-EA7E-4728-9A81-855695195A1C}"/>
    <cellStyle name="20% - Ênfase5 2 2 5 4" xfId="10850" xr:uid="{CAD9ACA2-A5D0-4C20-B925-30CB4F54B6D3}"/>
    <cellStyle name="20% - Ênfase5 2 2 5 4 2" xfId="32977" xr:uid="{164DBF34-0A54-4EB4-8842-950E5F9E213A}"/>
    <cellStyle name="20% - Ênfase5 2 2 5 4 3" xfId="21994" xr:uid="{AC5FCAB5-D4CC-4113-ACF0-E8EE54398514}"/>
    <cellStyle name="20% - Ênfase5 2 2 5 5" xfId="13769" xr:uid="{A45E4875-1097-475F-954E-21F72BABC2AB}"/>
    <cellStyle name="20% - Ênfase5 2 2 5 5 2" xfId="35633" xr:uid="{51838D36-B29C-4578-AF61-28437970602E}"/>
    <cellStyle name="20% - Ênfase5 2 2 5 5 3" xfId="24650" xr:uid="{19B7A6DE-E249-4480-A6E3-F4CF50367722}"/>
    <cellStyle name="20% - Ênfase5 2 2 5 6" xfId="26600" xr:uid="{E42DEC08-6006-4149-9FB1-1049396EF87F}"/>
    <cellStyle name="20% - Ênfase5 2 2 5 6 2" xfId="37583" xr:uid="{7ABADF2C-81B6-4B3F-8EF4-27E1E1D56AEA}"/>
    <cellStyle name="20% - Ênfase5 2 2 5 7" xfId="28548" xr:uid="{9276F374-9F48-407D-A3D9-064C09073108}"/>
    <cellStyle name="20% - Ênfase5 2 2 5 8" xfId="39531" xr:uid="{07D61130-D8A3-4A6C-97D2-E2D54220FE5A}"/>
    <cellStyle name="20% - Ênfase5 2 2 5 9" xfId="41478" xr:uid="{2577D964-D684-4DD3-B22F-EA20483026C3}"/>
    <cellStyle name="20% - Ênfase5 2 2 6" xfId="6748" xr:uid="{F6A90AC8-ABBB-47EA-8D24-31489EB5F2B5}"/>
    <cellStyle name="20% - Ênfase5 2 2 6 10" xfId="18293" xr:uid="{368D1CFD-F7D1-452E-A40B-311478251B77}"/>
    <cellStyle name="20% - Ênfase5 2 2 6 2" xfId="8738" xr:uid="{D4D5D163-47B7-4C43-9765-B718E9501111}"/>
    <cellStyle name="20% - Ênfase5 2 2 6 2 2" xfId="13182" xr:uid="{EA69A8EC-3E82-496A-93A9-3444487B6752}"/>
    <cellStyle name="20% - Ênfase5 2 2 6 2 2 2" xfId="35191" xr:uid="{516A5AFB-6778-4AC7-A416-2C0728B1B741}"/>
    <cellStyle name="20% - Ênfase5 2 2 6 2 2 3" xfId="24208" xr:uid="{0D748C43-DE2C-471F-927E-40EC208A2713}"/>
    <cellStyle name="20% - Ênfase5 2 2 6 2 3" xfId="31225" xr:uid="{D0C8F3F9-7D2F-4648-A601-927581E8BAA9}"/>
    <cellStyle name="20% - Ênfase5 2 2 6 2 4" xfId="20242" xr:uid="{11B503C5-04BA-4301-9A3C-71B559D2B776}"/>
    <cellStyle name="20% - Ênfase5 2 2 6 3" xfId="11995" xr:uid="{465433A8-0EDB-401B-B9FD-A08DE3E06D01}"/>
    <cellStyle name="20% - Ênfase5 2 2 6 3 2" xfId="34056" xr:uid="{0B6DD2ED-F989-4810-B372-5A473039864A}"/>
    <cellStyle name="20% - Ênfase5 2 2 6 3 3" xfId="23073" xr:uid="{5EEF9A67-4730-405C-B97C-0C43B2164997}"/>
    <cellStyle name="20% - Ênfase5 2 2 6 4" xfId="14579" xr:uid="{5421A444-DFC7-4C3F-A01C-34E0124EBA79}"/>
    <cellStyle name="20% - Ênfase5 2 2 6 4 2" xfId="36361" xr:uid="{D39E01BB-61B9-41E2-8452-3F27BE3B8A45}"/>
    <cellStyle name="20% - Ênfase5 2 2 6 4 3" xfId="25378" xr:uid="{88BC843A-DED8-4862-975D-8CCE1A5894F3}"/>
    <cellStyle name="20% - Ênfase5 2 2 6 5" xfId="27328" xr:uid="{93D55106-FCA4-4C83-800C-EA3BDB541D9A}"/>
    <cellStyle name="20% - Ênfase5 2 2 6 5 2" xfId="38311" xr:uid="{FF20F3CE-5A49-4CA5-B0FA-DC2C5BC70010}"/>
    <cellStyle name="20% - Ênfase5 2 2 6 6" xfId="29276" xr:uid="{6D737021-9153-4F11-B6B4-7A7875E5600F}"/>
    <cellStyle name="20% - Ênfase5 2 2 6 7" xfId="40259" xr:uid="{5E9A317B-A28C-44E0-89B7-53B0AFCC884E}"/>
    <cellStyle name="20% - Ênfase5 2 2 6 8" xfId="42206" xr:uid="{6ED2F8C6-68FA-4EFC-9DC8-D13B6041E9B0}"/>
    <cellStyle name="20% - Ênfase5 2 2 6 9" xfId="44166" xr:uid="{75BBFFD1-94AE-4469-83F1-137F21632532}"/>
    <cellStyle name="20% - Ênfase5 2 2 7" xfId="8003" xr:uid="{C29EAC32-CCB3-4F97-8D78-8076E9465E7D}"/>
    <cellStyle name="20% - Ênfase5 2 2 7 2" xfId="12119" xr:uid="{8B15CB6F-2700-4DBB-B5FB-8B1DB14E5767}"/>
    <cellStyle name="20% - Ênfase5 2 2 7 2 2" xfId="34180" xr:uid="{8D96DE71-94D9-4BC7-903D-5729398EC25D}"/>
    <cellStyle name="20% - Ênfase5 2 2 7 2 3" xfId="23197" xr:uid="{DE354243-3C65-4E4D-8DDC-1BBD46D0AE53}"/>
    <cellStyle name="20% - Ênfase5 2 2 7 3" xfId="30490" xr:uid="{23D3F206-3F87-4AC7-A1FA-B2BAED03A09E}"/>
    <cellStyle name="20% - Ênfase5 2 2 7 4" xfId="19507" xr:uid="{F79CD2DD-DEC4-49F1-B8A5-9DE3C77721AF}"/>
    <cellStyle name="20% - Ênfase5 2 2 8" xfId="10980" xr:uid="{C4122E4D-41D8-4FEA-92C7-943A17606D38}"/>
    <cellStyle name="20% - Ênfase5 2 2 8 2" xfId="33045" xr:uid="{B4116CCB-EB3C-49F7-ABE5-629947BE55AC}"/>
    <cellStyle name="20% - Ênfase5 2 2 8 3" xfId="22062" xr:uid="{DF6B1D74-5274-4620-92DA-25359E16A06A}"/>
    <cellStyle name="20% - Ênfase5 2 2 9" xfId="9923" xr:uid="{DA1EED42-F2B3-4C12-8934-74337BD3B8BA}"/>
    <cellStyle name="20% - Ênfase5 2 2 9 2" xfId="32131" xr:uid="{8A1520C7-4755-4C58-8626-5CA80B6A4D5E}"/>
    <cellStyle name="20% - Ênfase5 2 2 9 3" xfId="21148" xr:uid="{D4694B23-BB9F-4464-8031-3F2292190715}"/>
    <cellStyle name="20% - Ênfase5 2 3" xfId="5142" xr:uid="{768FAB25-94DB-4E68-9AF4-1D556FF1E397}"/>
    <cellStyle name="20% - Ênfase5 2 3 10" xfId="26601" xr:uid="{1BDD91DF-E654-4C21-8BDD-59C8311C5045}"/>
    <cellStyle name="20% - Ênfase5 2 3 10 2" xfId="37584" xr:uid="{3CBB4C40-F68F-446C-9F67-AE96B3AD8DD0}"/>
    <cellStyle name="20% - Ênfase5 2 3 11" xfId="28549" xr:uid="{B2ADC745-9CAB-48D7-A84A-02E1BD69E83E}"/>
    <cellStyle name="20% - Ênfase5 2 3 12" xfId="39532" xr:uid="{6ADC5DAA-AAB3-4D38-9974-AD16E2FE6C68}"/>
    <cellStyle name="20% - Ênfase5 2 3 13" xfId="41479" xr:uid="{5B1079F5-4613-463C-A730-4973B8C9117B}"/>
    <cellStyle name="20% - Ênfase5 2 3 14" xfId="43439" xr:uid="{A2389217-B046-4DCE-B347-B6F666FAADBA}"/>
    <cellStyle name="20% - Ênfase5 2 3 15" xfId="17565" xr:uid="{BCE2B029-2460-41BB-B23C-2E9D28DF2173}"/>
    <cellStyle name="20% - Ênfase5 2 3 2" xfId="5143" xr:uid="{EC5BA9D2-AA12-4877-A22C-2C9E37905AB8}"/>
    <cellStyle name="20% - Ênfase5 2 3 2 10" xfId="39533" xr:uid="{352F7A7D-7F26-419E-9208-712EFCEB5A4A}"/>
    <cellStyle name="20% - Ênfase5 2 3 2 11" xfId="41480" xr:uid="{C62F3F53-7C90-4E69-887B-5FA7C5000C48}"/>
    <cellStyle name="20% - Ênfase5 2 3 2 12" xfId="43440" xr:uid="{7DB383EA-4110-4FB3-A807-11EC65FB8759}"/>
    <cellStyle name="20% - Ênfase5 2 3 2 13" xfId="17566" xr:uid="{7631CC06-282C-4161-B095-25C81F294D97}"/>
    <cellStyle name="20% - Ênfase5 2 3 2 2" xfId="5144" xr:uid="{C6CBA2D8-28CE-4133-8FC1-01733D932554}"/>
    <cellStyle name="20% - Ênfase5 2 3 2 2 10" xfId="43441" xr:uid="{09A8C3F1-CBB4-466E-96DB-52488ECBEEA3}"/>
    <cellStyle name="20% - Ênfase5 2 3 2 2 11" xfId="17567" xr:uid="{894AA072-27E9-415C-A07A-D1C611CA92AD}"/>
    <cellStyle name="20% - Ênfase5 2 3 2 2 2" xfId="7258" xr:uid="{EA2B5993-39DA-43A7-AF83-395D86C21BA8}"/>
    <cellStyle name="20% - Ênfase5 2 3 2 2 2 10" xfId="18800" xr:uid="{87F70DEE-C0C2-44A0-B1DC-5895B68BFE75}"/>
    <cellStyle name="20% - Ênfase5 2 3 2 2 2 2" xfId="9245" xr:uid="{F1B7474B-21EE-44F9-B477-FD770DE6246F}"/>
    <cellStyle name="20% - Ênfase5 2 3 2 2 2 2 2" xfId="31732" xr:uid="{620AD4EC-4CDA-4347-9458-B58762C8EB59}"/>
    <cellStyle name="20% - Ênfase5 2 3 2 2 2 2 3" xfId="20749" xr:uid="{92AD1AEF-690C-463B-A5E9-7C8EF8C08406}"/>
    <cellStyle name="20% - Ênfase5 2 3 2 2 2 3" xfId="12644" xr:uid="{BA061238-1AEF-4731-9079-39A4E41DE175}"/>
    <cellStyle name="20% - Ênfase5 2 3 2 2 2 3 2" xfId="34705" xr:uid="{25F2A1FE-0F22-4D89-A1DB-65BAE1064CF7}"/>
    <cellStyle name="20% - Ênfase5 2 3 2 2 2 3 3" xfId="23722" xr:uid="{0F303A16-BCEB-4181-9B28-8E876D4EE833}"/>
    <cellStyle name="20% - Ênfase5 2 3 2 2 2 4" xfId="15086" xr:uid="{450DA004-6D40-407C-A276-BDC62AFFF27F}"/>
    <cellStyle name="20% - Ênfase5 2 3 2 2 2 4 2" xfId="36868" xr:uid="{3045A69D-0F76-4327-BC05-A7E0E6713702}"/>
    <cellStyle name="20% - Ênfase5 2 3 2 2 2 4 3" xfId="25885" xr:uid="{A652D507-7140-4D51-9A80-BF14DAE1428A}"/>
    <cellStyle name="20% - Ênfase5 2 3 2 2 2 5" xfId="27835" xr:uid="{D8FA63E7-B228-4CC5-879F-5A254FD08035}"/>
    <cellStyle name="20% - Ênfase5 2 3 2 2 2 5 2" xfId="38818" xr:uid="{E7F86525-F937-4946-81ED-6B09710822F2}"/>
    <cellStyle name="20% - Ênfase5 2 3 2 2 2 6" xfId="29783" xr:uid="{5192BA43-0D6D-43C4-A054-9E5CB973BCAF}"/>
    <cellStyle name="20% - Ênfase5 2 3 2 2 2 7" xfId="40766" xr:uid="{1B4D6EA3-1E64-4354-9E4B-919E68D6102C}"/>
    <cellStyle name="20% - Ênfase5 2 3 2 2 2 8" xfId="42713" xr:uid="{4A89F83D-2A1F-4489-9F44-AB1359ECD7A6}"/>
    <cellStyle name="20% - Ênfase5 2 3 2 2 2 9" xfId="44673" xr:uid="{0C9369F1-4221-4158-B6F2-2100EFDE77FE}"/>
    <cellStyle name="20% - Ênfase5 2 3 2 2 3" xfId="8012" xr:uid="{BD6B958C-9E8B-498C-BF4E-481D6F363183}"/>
    <cellStyle name="20% - Ênfase5 2 3 2 2 3 2" xfId="11507" xr:uid="{52505768-42ED-42E8-8AF2-89FFC95F2797}"/>
    <cellStyle name="20% - Ênfase5 2 3 2 2 3 2 2" xfId="33570" xr:uid="{54A00AD6-7330-4BBE-9B0B-1F71D2A57695}"/>
    <cellStyle name="20% - Ênfase5 2 3 2 2 3 2 3" xfId="22587" xr:uid="{22005D55-A8B2-4409-824D-81DC2158413A}"/>
    <cellStyle name="20% - Ênfase5 2 3 2 2 3 3" xfId="30499" xr:uid="{034DA8E4-30CA-4033-9C13-B410EE745AF2}"/>
    <cellStyle name="20% - Ênfase5 2 3 2 2 3 4" xfId="19516" xr:uid="{57F38E31-0306-471D-B3E3-48774D6BEE11}"/>
    <cellStyle name="20% - Ênfase5 2 3 2 2 4" xfId="10511" xr:uid="{8F016A83-1E85-4F78-ABB1-5E398A637A31}"/>
    <cellStyle name="20% - Ênfase5 2 3 2 2 4 2" xfId="32638" xr:uid="{AD3332B3-CBD9-4E2D-B331-C87555C8FA3B}"/>
    <cellStyle name="20% - Ênfase5 2 3 2 2 4 3" xfId="21655" xr:uid="{49294D4E-3A5F-4A64-A076-E03935F5C8A9}"/>
    <cellStyle name="20% - Ênfase5 2 3 2 2 5" xfId="13772" xr:uid="{4D9F65CD-1780-473A-A1DF-BC131A0F4462}"/>
    <cellStyle name="20% - Ênfase5 2 3 2 2 5 2" xfId="35636" xr:uid="{1FC9F198-CEE8-4166-B098-907703DBEF3C}"/>
    <cellStyle name="20% - Ênfase5 2 3 2 2 5 3" xfId="24653" xr:uid="{13271F93-09D6-4A8E-9C6A-D1F743909655}"/>
    <cellStyle name="20% - Ênfase5 2 3 2 2 6" xfId="26603" xr:uid="{BC15DBBA-264B-4C21-A15A-E3A7283574B8}"/>
    <cellStyle name="20% - Ênfase5 2 3 2 2 6 2" xfId="37586" xr:uid="{D77A70E3-5A07-4A4B-89D2-56CF4454B5ED}"/>
    <cellStyle name="20% - Ênfase5 2 3 2 2 7" xfId="28551" xr:uid="{BCD52B51-5E61-4E35-9282-A96B46C37FB7}"/>
    <cellStyle name="20% - Ênfase5 2 3 2 2 8" xfId="39534" xr:uid="{9EA849F2-B9A8-49FC-A09C-27684C7404EC}"/>
    <cellStyle name="20% - Ênfase5 2 3 2 2 9" xfId="41481" xr:uid="{E9E49B8C-DDE2-4AF4-B628-3CB6BF3C1998}"/>
    <cellStyle name="20% - Ênfase5 2 3 2 3" xfId="5145" xr:uid="{1FE4EA95-9FAF-48D1-8E96-0A43EA262C8C}"/>
    <cellStyle name="20% - Ênfase5 2 3 2 3 10" xfId="43442" xr:uid="{E8D81F92-D0B1-4272-9F49-0952B4A6DD80}"/>
    <cellStyle name="20% - Ênfase5 2 3 2 3 11" xfId="17568" xr:uid="{4E69A133-377D-4A70-BC87-BBFC71F6A846}"/>
    <cellStyle name="20% - Ênfase5 2 3 2 3 2" xfId="7540" xr:uid="{71667A03-9CE0-42B6-AABA-2D4CAEE42A6C}"/>
    <cellStyle name="20% - Ênfase5 2 3 2 3 2 10" xfId="19082" xr:uid="{48837C1A-4282-426D-AAC3-08FF6013C75B}"/>
    <cellStyle name="20% - Ênfase5 2 3 2 3 2 2" xfId="9527" xr:uid="{92E43A72-9AEF-4A25-8EE8-74E01551E3C3}"/>
    <cellStyle name="20% - Ênfase5 2 3 2 3 2 2 2" xfId="32014" xr:uid="{D94E7782-FC4C-41F8-9CE8-E68C43F1112F}"/>
    <cellStyle name="20% - Ênfase5 2 3 2 3 2 2 3" xfId="21031" xr:uid="{BA5C7365-B688-46CB-8B9C-1BC7C25B354F}"/>
    <cellStyle name="20% - Ênfase5 2 3 2 3 2 3" xfId="12926" xr:uid="{AF09C96A-01FC-4A2C-AA84-03D764B98B87}"/>
    <cellStyle name="20% - Ênfase5 2 3 2 3 2 3 2" xfId="34987" xr:uid="{7700D552-349F-4423-BADF-19275C59B9EA}"/>
    <cellStyle name="20% - Ênfase5 2 3 2 3 2 3 3" xfId="24004" xr:uid="{98F8AEFC-D68B-4EC8-BBC8-406A45AE677E}"/>
    <cellStyle name="20% - Ênfase5 2 3 2 3 2 4" xfId="15368" xr:uid="{61A8D85C-BC23-482A-AC5B-BE63173C5DF3}"/>
    <cellStyle name="20% - Ênfase5 2 3 2 3 2 4 2" xfId="37150" xr:uid="{11C84D13-B2B6-43B2-933C-FEE3588280EA}"/>
    <cellStyle name="20% - Ênfase5 2 3 2 3 2 4 3" xfId="26167" xr:uid="{9B849884-AEC6-498F-BAC9-5DE8AA6AF0B6}"/>
    <cellStyle name="20% - Ênfase5 2 3 2 3 2 5" xfId="28117" xr:uid="{57F8A1DC-CF33-4DF3-8F5E-A1664A0C9A2C}"/>
    <cellStyle name="20% - Ênfase5 2 3 2 3 2 5 2" xfId="39100" xr:uid="{2DE9CAB1-0FDC-432A-86C4-74FD53A20C62}"/>
    <cellStyle name="20% - Ênfase5 2 3 2 3 2 6" xfId="30065" xr:uid="{0C6CFC56-73E6-4DC1-A5C6-2F1C75620612}"/>
    <cellStyle name="20% - Ênfase5 2 3 2 3 2 7" xfId="41048" xr:uid="{E8D6F0B3-A4A9-4F14-9830-97CD27DACBE5}"/>
    <cellStyle name="20% - Ênfase5 2 3 2 3 2 8" xfId="42995" xr:uid="{4ADADBC7-DACF-44BD-B7B5-EC88959F3E8F}"/>
    <cellStyle name="20% - Ênfase5 2 3 2 3 2 9" xfId="44955" xr:uid="{8EB9B463-C053-4ABD-B100-74E38EAA82CF}"/>
    <cellStyle name="20% - Ênfase5 2 3 2 3 3" xfId="8013" xr:uid="{52B18443-CB4A-4141-9631-B4CB5F9CAD18}"/>
    <cellStyle name="20% - Ênfase5 2 3 2 3 3 2" xfId="11789" xr:uid="{0C74E5F8-8418-4822-B68A-DF9DF17BB9F9}"/>
    <cellStyle name="20% - Ênfase5 2 3 2 3 3 2 2" xfId="33852" xr:uid="{998F88CD-D3D3-4428-A82F-C4E58EFBAB18}"/>
    <cellStyle name="20% - Ênfase5 2 3 2 3 3 2 3" xfId="22869" xr:uid="{90BE2B0F-7B7E-4A0D-B9A0-A4E2ADD2EC4A}"/>
    <cellStyle name="20% - Ênfase5 2 3 2 3 3 3" xfId="30500" xr:uid="{F497B5E1-E16F-47AF-8DAA-A0CB1F301FB9}"/>
    <cellStyle name="20% - Ênfase5 2 3 2 3 3 4" xfId="19517" xr:uid="{E2D7BEF9-DAC7-4F64-AC04-1CED3BBF9B5D}"/>
    <cellStyle name="20% - Ênfase5 2 3 2 3 4" xfId="10793" xr:uid="{FB486412-A1C0-4DC5-A3BF-FA3C0BCB3A5F}"/>
    <cellStyle name="20% - Ênfase5 2 3 2 3 4 2" xfId="32920" xr:uid="{9A4DDDCC-8C32-4D10-9DFA-BB2898DF9B36}"/>
    <cellStyle name="20% - Ênfase5 2 3 2 3 4 3" xfId="21937" xr:uid="{2253DF55-352D-4941-8E50-689888032542}"/>
    <cellStyle name="20% - Ênfase5 2 3 2 3 5" xfId="13773" xr:uid="{D49E90C7-E05E-4954-B8BD-DCE6D69ED347}"/>
    <cellStyle name="20% - Ênfase5 2 3 2 3 5 2" xfId="35637" xr:uid="{20B26935-BFDA-4076-B040-7248A131CF0D}"/>
    <cellStyle name="20% - Ênfase5 2 3 2 3 5 3" xfId="24654" xr:uid="{550A9017-44B6-43C4-B602-5FC6DA2B3D38}"/>
    <cellStyle name="20% - Ênfase5 2 3 2 3 6" xfId="26604" xr:uid="{A71EB74E-4DDC-4163-872B-308C0EE97119}"/>
    <cellStyle name="20% - Ênfase5 2 3 2 3 6 2" xfId="37587" xr:uid="{18B92AC3-2B79-4B7C-A11C-12B8D524EBEE}"/>
    <cellStyle name="20% - Ênfase5 2 3 2 3 7" xfId="28552" xr:uid="{9DD9F0E0-FC8A-4407-8A75-574B9F493B2D}"/>
    <cellStyle name="20% - Ênfase5 2 3 2 3 8" xfId="39535" xr:uid="{F101FD46-1A51-4A36-852C-081DB78F68C7}"/>
    <cellStyle name="20% - Ênfase5 2 3 2 3 9" xfId="41482" xr:uid="{49092908-4810-4605-B7B4-78B6B74BA4FA}"/>
    <cellStyle name="20% - Ênfase5 2 3 2 4" xfId="6974" xr:uid="{ABA57694-AB10-4F97-A027-BB8718D8F712}"/>
    <cellStyle name="20% - Ênfase5 2 3 2 4 10" xfId="18518" xr:uid="{ADB0B9FC-882F-405B-B116-53C4A7208CF5}"/>
    <cellStyle name="20% - Ênfase5 2 3 2 4 2" xfId="8963" xr:uid="{F2ACAD9B-84AF-436A-A10F-62E74BCF7F72}"/>
    <cellStyle name="20% - Ênfase5 2 3 2 4 2 2" xfId="31450" xr:uid="{B1EEE047-4C47-42C3-B23C-6CC2C59C32F1}"/>
    <cellStyle name="20% - Ênfase5 2 3 2 4 2 3" xfId="20467" xr:uid="{6400F26A-465D-4143-B5E9-B0284D664E4E}"/>
    <cellStyle name="20% - Ênfase5 2 3 2 4 3" xfId="12348" xr:uid="{7B2BC231-F036-423F-9F6F-7524E43774A9}"/>
    <cellStyle name="20% - Ênfase5 2 3 2 4 3 2" xfId="34409" xr:uid="{4CC51B86-C7F9-4801-AD72-F00FBD3510CD}"/>
    <cellStyle name="20% - Ênfase5 2 3 2 4 3 3" xfId="23426" xr:uid="{F3D72615-FAAF-45D1-A034-F363DD7AD194}"/>
    <cellStyle name="20% - Ênfase5 2 3 2 4 4" xfId="14804" xr:uid="{7F2463D5-E47B-4A2A-9D15-DB71E9361739}"/>
    <cellStyle name="20% - Ênfase5 2 3 2 4 4 2" xfId="36586" xr:uid="{759DCB0E-F319-4520-B9D6-2C460095A8AF}"/>
    <cellStyle name="20% - Ênfase5 2 3 2 4 4 3" xfId="25603" xr:uid="{D39F70A5-3081-401F-AFC6-3FE6187331E4}"/>
    <cellStyle name="20% - Ênfase5 2 3 2 4 5" xfId="27553" xr:uid="{DB0B7189-CC6B-4000-B561-AE18A88E3650}"/>
    <cellStyle name="20% - Ênfase5 2 3 2 4 5 2" xfId="38536" xr:uid="{7F957888-0963-438B-B91D-1F3CAEFAF162}"/>
    <cellStyle name="20% - Ênfase5 2 3 2 4 6" xfId="29501" xr:uid="{2F09427C-EDE0-4F85-A554-0EB185ED15A3}"/>
    <cellStyle name="20% - Ênfase5 2 3 2 4 7" xfId="40484" xr:uid="{8AC4E65F-CFB2-49E0-BC36-509E6F52F175}"/>
    <cellStyle name="20% - Ênfase5 2 3 2 4 8" xfId="42431" xr:uid="{3DC82BB6-9266-4E49-9EA4-4CB4278C285B}"/>
    <cellStyle name="20% - Ênfase5 2 3 2 4 9" xfId="44391" xr:uid="{9D9085D9-B9C2-4362-8739-AF138CD1C69D}"/>
    <cellStyle name="20% - Ênfase5 2 3 2 5" xfId="8011" xr:uid="{0D85DD53-B2AA-4C9F-8BEC-5B0936BE7C48}"/>
    <cellStyle name="20% - Ênfase5 2 3 2 5 2" xfId="11211" xr:uid="{628F7F0F-F3A7-4461-9EF0-C8BD50BCAE4B}"/>
    <cellStyle name="20% - Ênfase5 2 3 2 5 2 2" xfId="33274" xr:uid="{7DAAF261-4886-4789-BB73-E722BB9AE03B}"/>
    <cellStyle name="20% - Ênfase5 2 3 2 5 2 3" xfId="22291" xr:uid="{C8C4BAED-693A-45AD-9B5A-E16010653839}"/>
    <cellStyle name="20% - Ênfase5 2 3 2 5 3" xfId="30498" xr:uid="{B27C1D87-3E88-4E5E-8A0C-93A2F4A5096E}"/>
    <cellStyle name="20% - Ênfase5 2 3 2 5 4" xfId="19515" xr:uid="{9DA42D8D-002C-4A93-B87C-DB9CD24FA89F}"/>
    <cellStyle name="20% - Ênfase5 2 3 2 6" xfId="10229" xr:uid="{50B61902-9D2E-4E5F-AEB3-6F3DB030FAA3}"/>
    <cellStyle name="20% - Ênfase5 2 3 2 6 2" xfId="32356" xr:uid="{4C763710-BD53-4E20-B076-EB063A414C1D}"/>
    <cellStyle name="20% - Ênfase5 2 3 2 6 3" xfId="21373" xr:uid="{F6FE0061-29D3-4F70-AB16-4D3BE88F7FBA}"/>
    <cellStyle name="20% - Ênfase5 2 3 2 7" xfId="13771" xr:uid="{7C35A92B-3653-4044-B8F2-77BA2355C56C}"/>
    <cellStyle name="20% - Ênfase5 2 3 2 7 2" xfId="35635" xr:uid="{5D4CDC80-6E0E-4D8B-BA4D-0898D77D6BD6}"/>
    <cellStyle name="20% - Ênfase5 2 3 2 7 3" xfId="24652" xr:uid="{71604E3E-4C81-4E93-9F74-ACBF6E9ECFE7}"/>
    <cellStyle name="20% - Ênfase5 2 3 2 8" xfId="26602" xr:uid="{5E0AF535-D171-4708-B879-6ECA751C0972}"/>
    <cellStyle name="20% - Ênfase5 2 3 2 8 2" xfId="37585" xr:uid="{68A346DE-4861-452E-91C6-365232584A42}"/>
    <cellStyle name="20% - Ênfase5 2 3 2 9" xfId="28550" xr:uid="{0EA355D2-17AA-4ABF-85CE-B74C5C270711}"/>
    <cellStyle name="20% - Ênfase5 2 3 3" xfId="5146" xr:uid="{A27B045D-8615-4744-9E40-304F3C9F4E9B}"/>
    <cellStyle name="20% - Ênfase5 2 3 3 10" xfId="43443" xr:uid="{5D052349-3F3D-49F0-B66E-764C10CC49D5}"/>
    <cellStyle name="20% - Ênfase5 2 3 3 11" xfId="17569" xr:uid="{097D3B67-AB65-4CF3-B038-FBA8DE0F7101}"/>
    <cellStyle name="20% - Ênfase5 2 3 3 2" xfId="7089" xr:uid="{239F462A-0AAB-487B-B094-36241D703CC8}"/>
    <cellStyle name="20% - Ênfase5 2 3 3 2 10" xfId="18631" xr:uid="{719323E7-FD30-40D6-A963-EC550279034B}"/>
    <cellStyle name="20% - Ênfase5 2 3 3 2 2" xfId="9076" xr:uid="{439C4766-2D63-474F-A3B8-50B80BE8AE3F}"/>
    <cellStyle name="20% - Ênfase5 2 3 3 2 2 2" xfId="31563" xr:uid="{885A513E-E114-491A-A5A0-74DA8E406DEB}"/>
    <cellStyle name="20% - Ênfase5 2 3 3 2 2 3" xfId="20580" xr:uid="{DF0805BF-4020-460C-88C0-B17D970451F8}"/>
    <cellStyle name="20% - Ênfase5 2 3 3 2 3" xfId="12471" xr:uid="{5F0B8725-CEBE-4A04-BFD3-ED971DED9962}"/>
    <cellStyle name="20% - Ênfase5 2 3 3 2 3 2" xfId="34532" xr:uid="{9C4F9FB5-D136-42E3-B981-21338C8D5252}"/>
    <cellStyle name="20% - Ênfase5 2 3 3 2 3 3" xfId="23549" xr:uid="{AA3754F7-B279-441C-A240-AFF439EDCAA8}"/>
    <cellStyle name="20% - Ênfase5 2 3 3 2 4" xfId="14917" xr:uid="{48D6A27F-8820-4092-9D8B-BDCFFE61429A}"/>
    <cellStyle name="20% - Ênfase5 2 3 3 2 4 2" xfId="36699" xr:uid="{25AE21B8-3EF6-455C-AD32-7B75E3246195}"/>
    <cellStyle name="20% - Ênfase5 2 3 3 2 4 3" xfId="25716" xr:uid="{CAC80AA5-9E3B-4604-9B1D-E71E0C1649BE}"/>
    <cellStyle name="20% - Ênfase5 2 3 3 2 5" xfId="27666" xr:uid="{D24E9F18-D03E-4D5D-BBFE-DA3083F48F9F}"/>
    <cellStyle name="20% - Ênfase5 2 3 3 2 5 2" xfId="38649" xr:uid="{6876EA49-45E9-4C97-98E1-392D5990891A}"/>
    <cellStyle name="20% - Ênfase5 2 3 3 2 6" xfId="29614" xr:uid="{C567A092-20E6-4E29-89F5-FE9FEB8577C9}"/>
    <cellStyle name="20% - Ênfase5 2 3 3 2 7" xfId="40597" xr:uid="{13233C3C-1FB4-4ACA-BAD3-A0C570756B80}"/>
    <cellStyle name="20% - Ênfase5 2 3 3 2 8" xfId="42544" xr:uid="{AB252DCF-110F-438F-B0AC-5A51A961B735}"/>
    <cellStyle name="20% - Ênfase5 2 3 3 2 9" xfId="44504" xr:uid="{03F4EB6D-B730-4172-AB31-05CCB8055199}"/>
    <cellStyle name="20% - Ênfase5 2 3 3 3" xfId="8014" xr:uid="{BED9F70D-6310-4710-AD54-ED660E4C7CCD}"/>
    <cellStyle name="20% - Ênfase5 2 3 3 3 2" xfId="11334" xr:uid="{E0F2AAA4-C719-4D8D-B38C-07120158C003}"/>
    <cellStyle name="20% - Ênfase5 2 3 3 3 2 2" xfId="33397" xr:uid="{90523AEE-E00E-4C27-A94C-4DB13924B103}"/>
    <cellStyle name="20% - Ênfase5 2 3 3 3 2 3" xfId="22414" xr:uid="{72545522-ED6A-4B0F-863B-83EC94DDEB09}"/>
    <cellStyle name="20% - Ênfase5 2 3 3 3 3" xfId="30501" xr:uid="{C21E949F-F39A-4BAD-90BD-58D6AFD4B38D}"/>
    <cellStyle name="20% - Ênfase5 2 3 3 3 4" xfId="19518" xr:uid="{2E4EA28E-7827-41AD-AD9B-4D158B66A068}"/>
    <cellStyle name="20% - Ênfase5 2 3 3 4" xfId="10342" xr:uid="{B6DB454C-FEA6-4812-94F4-E4D5D2635B85}"/>
    <cellStyle name="20% - Ênfase5 2 3 3 4 2" xfId="32469" xr:uid="{A489641D-5897-40B2-8D7A-5B18B2DE0422}"/>
    <cellStyle name="20% - Ênfase5 2 3 3 4 3" xfId="21486" xr:uid="{C14BE25B-A700-4AAE-8E2F-3BA06D41F8E2}"/>
    <cellStyle name="20% - Ênfase5 2 3 3 5" xfId="13774" xr:uid="{5E84ABA7-8A8B-445B-BF67-A96B7D10641A}"/>
    <cellStyle name="20% - Ênfase5 2 3 3 5 2" xfId="35638" xr:uid="{EBA69F65-557F-4D90-878C-B9030DE397D0}"/>
    <cellStyle name="20% - Ênfase5 2 3 3 5 3" xfId="24655" xr:uid="{FA9DE6B8-E1DA-4E28-B1A8-504D6DC9B94E}"/>
    <cellStyle name="20% - Ênfase5 2 3 3 6" xfId="26605" xr:uid="{0B4EA9B3-753D-4302-B576-5C646A871CBD}"/>
    <cellStyle name="20% - Ênfase5 2 3 3 6 2" xfId="37588" xr:uid="{E6FE68D7-EECC-479C-BAB7-2C6E41586D9A}"/>
    <cellStyle name="20% - Ênfase5 2 3 3 7" xfId="28553" xr:uid="{B1326DFC-9387-42D1-835B-7567B1B444DE}"/>
    <cellStyle name="20% - Ênfase5 2 3 3 8" xfId="39536" xr:uid="{8AC983DB-9115-4BA1-93DB-68938234AAB4}"/>
    <cellStyle name="20% - Ênfase5 2 3 3 9" xfId="41483" xr:uid="{F17A3CE5-A1F4-4565-81ED-F2EA98DDF693}"/>
    <cellStyle name="20% - Ênfase5 2 3 4" xfId="5147" xr:uid="{AD5F8583-2F02-4F7E-8346-5F704632205B}"/>
    <cellStyle name="20% - Ênfase5 2 3 4 10" xfId="43444" xr:uid="{C7256BF9-2840-49FB-A504-BBE896A1B2A6}"/>
    <cellStyle name="20% - Ênfase5 2 3 4 11" xfId="17570" xr:uid="{CC62F921-E4B6-4759-A4FF-EADA18E0F0F3}"/>
    <cellStyle name="20% - Ênfase5 2 3 4 2" xfId="7371" xr:uid="{F48E4216-DBAD-4DA5-9C9A-EB20EC70F581}"/>
    <cellStyle name="20% - Ênfase5 2 3 4 2 10" xfId="18913" xr:uid="{58B4E49B-7FBA-42C2-832B-981357D62598}"/>
    <cellStyle name="20% - Ênfase5 2 3 4 2 2" xfId="9358" xr:uid="{6B84C521-7CCD-4522-9398-DDABA7E21CE4}"/>
    <cellStyle name="20% - Ênfase5 2 3 4 2 2 2" xfId="31845" xr:uid="{935F53ED-58EF-4409-A9F7-4D8F68C89B6A}"/>
    <cellStyle name="20% - Ênfase5 2 3 4 2 2 3" xfId="20862" xr:uid="{3D902673-1330-482A-8C95-28BF95B9A672}"/>
    <cellStyle name="20% - Ênfase5 2 3 4 2 3" xfId="12757" xr:uid="{9EC2FDCC-5618-4912-BCF5-62C30D98B05B}"/>
    <cellStyle name="20% - Ênfase5 2 3 4 2 3 2" xfId="34818" xr:uid="{BEF24829-CD95-42BE-A6E3-E9520EA0FC3D}"/>
    <cellStyle name="20% - Ênfase5 2 3 4 2 3 3" xfId="23835" xr:uid="{36EADADC-7865-42AD-9564-288B71A18BA3}"/>
    <cellStyle name="20% - Ênfase5 2 3 4 2 4" xfId="15199" xr:uid="{04EE7C51-8B3C-40BE-9574-01FD1EEF4056}"/>
    <cellStyle name="20% - Ênfase5 2 3 4 2 4 2" xfId="36981" xr:uid="{7C9AC7A5-0611-4117-9084-8A2A4F0B0162}"/>
    <cellStyle name="20% - Ênfase5 2 3 4 2 4 3" xfId="25998" xr:uid="{262E7077-CD2A-4D5F-8B21-FA92216CD217}"/>
    <cellStyle name="20% - Ênfase5 2 3 4 2 5" xfId="27948" xr:uid="{04AB38E4-B21C-4953-9F3C-B893A07B565D}"/>
    <cellStyle name="20% - Ênfase5 2 3 4 2 5 2" xfId="38931" xr:uid="{36734FFC-836C-476E-A58A-13D3EE3C56F6}"/>
    <cellStyle name="20% - Ênfase5 2 3 4 2 6" xfId="29896" xr:uid="{BE22AA92-DF02-4B85-986B-5FB2E0F7BE66}"/>
    <cellStyle name="20% - Ênfase5 2 3 4 2 7" xfId="40879" xr:uid="{E47FDAB5-2408-4F3A-9211-356415BCF8A6}"/>
    <cellStyle name="20% - Ênfase5 2 3 4 2 8" xfId="42826" xr:uid="{244C8DBF-F6D9-4ADF-B443-1778C9313C59}"/>
    <cellStyle name="20% - Ênfase5 2 3 4 2 9" xfId="44786" xr:uid="{0F091AD6-DB0F-458F-A347-2A95FB7CF869}"/>
    <cellStyle name="20% - Ênfase5 2 3 4 3" xfId="8015" xr:uid="{74264FBE-2810-48AC-A298-56C828BFDE11}"/>
    <cellStyle name="20% - Ênfase5 2 3 4 3 2" xfId="11620" xr:uid="{3FBA8F64-7E2C-4653-874B-4DC2377BD169}"/>
    <cellStyle name="20% - Ênfase5 2 3 4 3 2 2" xfId="33683" xr:uid="{47509CFF-273E-488B-977B-C8BFB036A8F4}"/>
    <cellStyle name="20% - Ênfase5 2 3 4 3 2 3" xfId="22700" xr:uid="{BA6ABFC8-04CE-4D1D-AED7-3EF8F113EC68}"/>
    <cellStyle name="20% - Ênfase5 2 3 4 3 3" xfId="30502" xr:uid="{5EB9FA02-31CB-4015-ABD0-E477C7462793}"/>
    <cellStyle name="20% - Ênfase5 2 3 4 3 4" xfId="19519" xr:uid="{8824A88B-F84D-4D02-BE14-907DA5938411}"/>
    <cellStyle name="20% - Ênfase5 2 3 4 4" xfId="10624" xr:uid="{40DFDBB3-0957-4EDC-A62A-4EFF2484BE18}"/>
    <cellStyle name="20% - Ênfase5 2 3 4 4 2" xfId="32751" xr:uid="{75020206-BFBF-42E0-8512-1E3517DA013B}"/>
    <cellStyle name="20% - Ênfase5 2 3 4 4 3" xfId="21768" xr:uid="{B41A0261-A51F-4BEB-A217-703061F7EBE0}"/>
    <cellStyle name="20% - Ênfase5 2 3 4 5" xfId="13775" xr:uid="{A0CC28AA-3152-4FD5-BF3E-4C8F416D570A}"/>
    <cellStyle name="20% - Ênfase5 2 3 4 5 2" xfId="35639" xr:uid="{B7980B2B-5AE0-4D77-85C4-5F8E00B6D85E}"/>
    <cellStyle name="20% - Ênfase5 2 3 4 5 3" xfId="24656" xr:uid="{6A176CE2-E694-458D-A834-F20BB3CED518}"/>
    <cellStyle name="20% - Ênfase5 2 3 4 6" xfId="26606" xr:uid="{1FC09878-52CA-4153-93AE-DBB2CF98578B}"/>
    <cellStyle name="20% - Ênfase5 2 3 4 6 2" xfId="37589" xr:uid="{13E1D5AD-2096-4AF3-A8FC-51929F96B9AA}"/>
    <cellStyle name="20% - Ênfase5 2 3 4 7" xfId="28554" xr:uid="{6E24E3B0-2857-488F-AF5E-369998EB459B}"/>
    <cellStyle name="20% - Ênfase5 2 3 4 8" xfId="39537" xr:uid="{9B26551D-998B-419E-84B0-677CADD2AECE}"/>
    <cellStyle name="20% - Ênfase5 2 3 4 9" xfId="41484" xr:uid="{92875479-A749-4CD9-BF6C-E26D38F075B2}"/>
    <cellStyle name="20% - Ênfase5 2 3 5" xfId="6804" xr:uid="{6D7FCCCF-E37E-46C6-9FD8-BEDA79B93C94}"/>
    <cellStyle name="20% - Ênfase5 2 3 5 10" xfId="18349" xr:uid="{B130A8B6-1970-41DD-B259-0BFAFF2DE176}"/>
    <cellStyle name="20% - Ênfase5 2 3 5 2" xfId="8794" xr:uid="{0BC24985-A629-4628-B68F-DF7A60B48558}"/>
    <cellStyle name="20% - Ênfase5 2 3 5 2 2" xfId="13238" xr:uid="{6ABBBA96-3D17-4710-B7FE-73EC4E0CAB07}"/>
    <cellStyle name="20% - Ênfase5 2 3 5 2 2 2" xfId="35247" xr:uid="{709652BD-979B-4F2F-8641-7C5FC0A3AEB0}"/>
    <cellStyle name="20% - Ênfase5 2 3 5 2 2 3" xfId="24264" xr:uid="{D709989B-1F57-4CDE-968B-F27845AE0CBE}"/>
    <cellStyle name="20% - Ênfase5 2 3 5 2 3" xfId="31281" xr:uid="{1BE42847-E3BF-4985-9E2B-BA4E947DD94E}"/>
    <cellStyle name="20% - Ênfase5 2 3 5 2 4" xfId="20298" xr:uid="{E67BD5F8-E494-4598-B66C-F70BAA6E7232}"/>
    <cellStyle name="20% - Ênfase5 2 3 5 3" xfId="12051" xr:uid="{E01F0F6E-BF9C-4BAF-9470-27459481545C}"/>
    <cellStyle name="20% - Ênfase5 2 3 5 3 2" xfId="34112" xr:uid="{90174ED3-4F72-4629-8DB6-D6193E4F6871}"/>
    <cellStyle name="20% - Ênfase5 2 3 5 3 3" xfId="23129" xr:uid="{81490186-602C-4DD7-BB77-43F5AC5CA779}"/>
    <cellStyle name="20% - Ênfase5 2 3 5 4" xfId="14635" xr:uid="{96632DAB-AB05-486D-AE0F-F8BC08319408}"/>
    <cellStyle name="20% - Ênfase5 2 3 5 4 2" xfId="36417" xr:uid="{13FD7A66-595D-46B1-B303-1D77B03887E0}"/>
    <cellStyle name="20% - Ênfase5 2 3 5 4 3" xfId="25434" xr:uid="{C9908DC8-7FAE-4F87-826F-14CA8F64B737}"/>
    <cellStyle name="20% - Ênfase5 2 3 5 5" xfId="27384" xr:uid="{03288756-066F-479A-AA17-808DC26F356B}"/>
    <cellStyle name="20% - Ênfase5 2 3 5 5 2" xfId="38367" xr:uid="{CE56D99D-3649-42E0-8D38-564A6EF9FAEC}"/>
    <cellStyle name="20% - Ênfase5 2 3 5 6" xfId="29332" xr:uid="{313BA5D1-87FD-40AB-8343-3E0B56C18E90}"/>
    <cellStyle name="20% - Ênfase5 2 3 5 7" xfId="40315" xr:uid="{4C130052-0D6E-4A6B-8685-AF6F65E05AB6}"/>
    <cellStyle name="20% - Ênfase5 2 3 5 8" xfId="42262" xr:uid="{D798409D-DDD4-46DC-92C4-9E8B0E9A1CE6}"/>
    <cellStyle name="20% - Ênfase5 2 3 5 9" xfId="44222" xr:uid="{1D79698F-2323-4A7F-B13F-F847279A2A19}"/>
    <cellStyle name="20% - Ênfase5 2 3 6" xfId="8010" xr:uid="{BA286301-E514-41D3-B34D-EEBB2889E9DC}"/>
    <cellStyle name="20% - Ênfase5 2 3 6 2" xfId="12175" xr:uid="{A0E2838F-0287-4C9C-B8C6-14B789239301}"/>
    <cellStyle name="20% - Ênfase5 2 3 6 2 2" xfId="34236" xr:uid="{3A2C3D8B-B896-4FB1-B1C5-05AE71B7CC5C}"/>
    <cellStyle name="20% - Ênfase5 2 3 6 2 3" xfId="23253" xr:uid="{EC30AF11-D90D-4B71-8E65-80A30F2B6AB5}"/>
    <cellStyle name="20% - Ênfase5 2 3 6 3" xfId="30497" xr:uid="{9BAB2E3E-C555-44A3-A860-BC2CF05CD15F}"/>
    <cellStyle name="20% - Ênfase5 2 3 6 4" xfId="19514" xr:uid="{C2B17F13-68B7-4E5F-A24B-AF5380CFF491}"/>
    <cellStyle name="20% - Ênfase5 2 3 7" xfId="11037" xr:uid="{C81FCD21-39B8-441C-B4D6-8D7241C27253}"/>
    <cellStyle name="20% - Ênfase5 2 3 7 2" xfId="33101" xr:uid="{FE3E080C-7158-4538-97DF-DEA02A6ABC47}"/>
    <cellStyle name="20% - Ênfase5 2 3 7 3" xfId="22118" xr:uid="{5548CCEB-4A2A-4C36-9A94-217553938659}"/>
    <cellStyle name="20% - Ênfase5 2 3 8" xfId="10000" xr:uid="{84F99FE1-9549-42EC-9789-B11C84CE87AA}"/>
    <cellStyle name="20% - Ênfase5 2 3 8 2" xfId="32187" xr:uid="{1D7D6FCE-E8A4-4BF0-89F9-95A98B606B42}"/>
    <cellStyle name="20% - Ênfase5 2 3 8 3" xfId="21204" xr:uid="{25788E05-B9BB-4CF1-A053-399DDFFE42FF}"/>
    <cellStyle name="20% - Ênfase5 2 3 9" xfId="13770" xr:uid="{F999B234-4328-4E21-9ED2-7EA649DE35F6}"/>
    <cellStyle name="20% - Ênfase5 2 3 9 2" xfId="35634" xr:uid="{FD3A54A3-133D-45FA-BAC0-677EF1A1DFEF}"/>
    <cellStyle name="20% - Ênfase5 2 3 9 3" xfId="24651" xr:uid="{C1F8DD3B-6479-4AF9-80B4-95244CB28E47}"/>
    <cellStyle name="20% - Ênfase5 2 4" xfId="5148" xr:uid="{E2BFF9A5-3FBD-4FB6-92BF-7FF054261C78}"/>
    <cellStyle name="20% - Ênfase5 2 5" xfId="5149" xr:uid="{113C9CC9-AE02-4C84-8531-930F58521755}"/>
    <cellStyle name="20% - Ênfase5 2 5 10" xfId="39538" xr:uid="{69A7F594-8529-44E7-BA27-9866BE15BE48}"/>
    <cellStyle name="20% - Ênfase5 2 5 11" xfId="41485" xr:uid="{CCC0B7DD-D6E7-4DF5-B3A8-4A7AD450EA7E}"/>
    <cellStyle name="20% - Ênfase5 2 5 12" xfId="43445" xr:uid="{B68DC197-007B-410B-AE6D-2B0760FE2EF8}"/>
    <cellStyle name="20% - Ênfase5 2 5 13" xfId="17571" xr:uid="{33FBF09F-BE70-4F40-9704-D15ABE7E1EAD}"/>
    <cellStyle name="20% - Ênfase5 2 5 2" xfId="5150" xr:uid="{0DBC9748-713E-4933-9266-10647824E159}"/>
    <cellStyle name="20% - Ênfase5 2 5 2 10" xfId="43446" xr:uid="{EF1BE5FC-4D3E-4F52-9C66-9C1359EB871A}"/>
    <cellStyle name="20% - Ênfase5 2 5 2 11" xfId="17572" xr:uid="{1576BF95-938B-4E62-BD7F-CEA5A1156BCC}"/>
    <cellStyle name="20% - Ênfase5 2 5 2 2" xfId="7145" xr:uid="{EDB1BC1C-6560-4542-AAAE-8B209BE1CA54}"/>
    <cellStyle name="20% - Ênfase5 2 5 2 2 10" xfId="18687" xr:uid="{E9827B24-B725-4483-9054-0EBFC4EAB3C2}"/>
    <cellStyle name="20% - Ênfase5 2 5 2 2 2" xfId="9132" xr:uid="{D25A89F4-4E1D-44AD-BA46-71A99FF2DAF8}"/>
    <cellStyle name="20% - Ênfase5 2 5 2 2 2 2" xfId="31619" xr:uid="{90B6D979-9D80-46FC-A6F3-A4785F34E7F1}"/>
    <cellStyle name="20% - Ênfase5 2 5 2 2 2 3" xfId="20636" xr:uid="{C3227B8A-40D5-433A-897B-8EB7A028FB40}"/>
    <cellStyle name="20% - Ênfase5 2 5 2 2 3" xfId="12527" xr:uid="{AF781D23-440C-4E39-A9F1-6DDB8D50BD50}"/>
    <cellStyle name="20% - Ênfase5 2 5 2 2 3 2" xfId="34588" xr:uid="{D918473B-14CD-43EA-968F-04E63A7E4979}"/>
    <cellStyle name="20% - Ênfase5 2 5 2 2 3 3" xfId="23605" xr:uid="{2ECB282A-7293-4DF0-AF49-A7EF3343DAC7}"/>
    <cellStyle name="20% - Ênfase5 2 5 2 2 4" xfId="14973" xr:uid="{A9AD6054-4E21-4C84-8B1D-CE7F40041E87}"/>
    <cellStyle name="20% - Ênfase5 2 5 2 2 4 2" xfId="36755" xr:uid="{4C20404A-E5F2-4F82-83D9-A6B78108AA9A}"/>
    <cellStyle name="20% - Ênfase5 2 5 2 2 4 3" xfId="25772" xr:uid="{072A54EE-967B-4200-AC43-DEDB08CE971F}"/>
    <cellStyle name="20% - Ênfase5 2 5 2 2 5" xfId="27722" xr:uid="{301EB20E-CA02-432E-B1A2-30DD3A01C5EB}"/>
    <cellStyle name="20% - Ênfase5 2 5 2 2 5 2" xfId="38705" xr:uid="{B9AA4324-44B3-4C67-B9DB-62A854190AE6}"/>
    <cellStyle name="20% - Ênfase5 2 5 2 2 6" xfId="29670" xr:uid="{EB4612DB-FB0F-43EC-AF77-9A42AFCD176C}"/>
    <cellStyle name="20% - Ênfase5 2 5 2 2 7" xfId="40653" xr:uid="{84A84D6A-7B7D-475D-A934-A900F6FC760B}"/>
    <cellStyle name="20% - Ênfase5 2 5 2 2 8" xfId="42600" xr:uid="{1BE3DD69-247A-47D1-BED5-F7DE95D976DA}"/>
    <cellStyle name="20% - Ênfase5 2 5 2 2 9" xfId="44560" xr:uid="{24FACC2C-17C4-415A-A99D-A276369FE71B}"/>
    <cellStyle name="20% - Ênfase5 2 5 2 3" xfId="8017" xr:uid="{99732606-0A8A-4DD4-BF61-048DE3E750F4}"/>
    <cellStyle name="20% - Ênfase5 2 5 2 3 2" xfId="11390" xr:uid="{7FC9217B-405C-43FD-B856-4BDF55ED5917}"/>
    <cellStyle name="20% - Ênfase5 2 5 2 3 2 2" xfId="33453" xr:uid="{78E70B6B-E1BB-4C21-9660-419E55958488}"/>
    <cellStyle name="20% - Ênfase5 2 5 2 3 2 3" xfId="22470" xr:uid="{2668B94E-D65B-4731-832E-07E81894BCC0}"/>
    <cellStyle name="20% - Ênfase5 2 5 2 3 3" xfId="30504" xr:uid="{BB65AA4A-E06D-4830-9E56-F06F1EC51B37}"/>
    <cellStyle name="20% - Ênfase5 2 5 2 3 4" xfId="19521" xr:uid="{239D2781-D7FE-4F00-B565-21EC20A8E360}"/>
    <cellStyle name="20% - Ênfase5 2 5 2 4" xfId="10398" xr:uid="{5BFC331E-4609-44EA-A683-B491B6B09C46}"/>
    <cellStyle name="20% - Ênfase5 2 5 2 4 2" xfId="32525" xr:uid="{921018B8-0A8A-460B-AE73-E1943F6ADABA}"/>
    <cellStyle name="20% - Ênfase5 2 5 2 4 3" xfId="21542" xr:uid="{50FF3CB2-4F7B-460F-AB78-6E0CFFB5FA1D}"/>
    <cellStyle name="20% - Ênfase5 2 5 2 5" xfId="13777" xr:uid="{F11F54CB-684C-4BE2-81C6-F377913550D1}"/>
    <cellStyle name="20% - Ênfase5 2 5 2 5 2" xfId="35641" xr:uid="{51F2BF74-1BCD-4999-9808-F37111C0D044}"/>
    <cellStyle name="20% - Ênfase5 2 5 2 5 3" xfId="24658" xr:uid="{105FEF7B-E18D-422F-814F-9BE0C77D526D}"/>
    <cellStyle name="20% - Ênfase5 2 5 2 6" xfId="26608" xr:uid="{B168DB85-8648-4115-99CA-5B2EB9D96F23}"/>
    <cellStyle name="20% - Ênfase5 2 5 2 6 2" xfId="37591" xr:uid="{3E648AD2-FDEE-40F3-B345-815F7B7F47D0}"/>
    <cellStyle name="20% - Ênfase5 2 5 2 7" xfId="28556" xr:uid="{188A8CF8-7CA1-4FE0-8099-D97F5F0AA035}"/>
    <cellStyle name="20% - Ênfase5 2 5 2 8" xfId="39539" xr:uid="{0A072FE5-39A9-43FE-8E60-6BBF6F582241}"/>
    <cellStyle name="20% - Ênfase5 2 5 2 9" xfId="41486" xr:uid="{0FACB034-D140-418A-8B1E-88E1E8865ADC}"/>
    <cellStyle name="20% - Ênfase5 2 5 3" xfId="5151" xr:uid="{4499D37E-F23B-4E8C-8991-778CE7E7BB0D}"/>
    <cellStyle name="20% - Ênfase5 2 5 3 10" xfId="43447" xr:uid="{8EFAABAE-AFB8-4111-9008-820B79306E97}"/>
    <cellStyle name="20% - Ênfase5 2 5 3 11" xfId="17573" xr:uid="{FCA4A602-1D2C-47BB-9538-8B8442DA8548}"/>
    <cellStyle name="20% - Ênfase5 2 5 3 2" xfId="7427" xr:uid="{34FE72AF-6186-4674-986D-3A3949650E3F}"/>
    <cellStyle name="20% - Ênfase5 2 5 3 2 10" xfId="18969" xr:uid="{79DA79BC-3398-45B4-9E2C-1EBD6EBBD69D}"/>
    <cellStyle name="20% - Ênfase5 2 5 3 2 2" xfId="9414" xr:uid="{FF4D8AAA-10DC-4324-85E6-5B1EF65CB1E8}"/>
    <cellStyle name="20% - Ênfase5 2 5 3 2 2 2" xfId="31901" xr:uid="{9364E6FA-041D-434B-9576-E170A91D15C9}"/>
    <cellStyle name="20% - Ênfase5 2 5 3 2 2 3" xfId="20918" xr:uid="{3913C75E-A2E8-46DC-BC5D-16B6CCCB0652}"/>
    <cellStyle name="20% - Ênfase5 2 5 3 2 3" xfId="12813" xr:uid="{4D2A1310-1D99-4CF9-B3B6-C17EF8901366}"/>
    <cellStyle name="20% - Ênfase5 2 5 3 2 3 2" xfId="34874" xr:uid="{58CE2F4C-8958-4D1F-BDE4-19399C9376E8}"/>
    <cellStyle name="20% - Ênfase5 2 5 3 2 3 3" xfId="23891" xr:uid="{BAC22603-FE4B-451E-98E6-9B4CF1ACAA0D}"/>
    <cellStyle name="20% - Ênfase5 2 5 3 2 4" xfId="15255" xr:uid="{7DDC4B46-85EC-4B43-A145-2821C6E49666}"/>
    <cellStyle name="20% - Ênfase5 2 5 3 2 4 2" xfId="37037" xr:uid="{5734913E-1EAA-45DA-966C-FE77C33C385F}"/>
    <cellStyle name="20% - Ênfase5 2 5 3 2 4 3" xfId="26054" xr:uid="{B1AD50C8-B3DC-4802-8A3B-43493378A079}"/>
    <cellStyle name="20% - Ênfase5 2 5 3 2 5" xfId="28004" xr:uid="{4B55CE18-4C6D-4A04-9764-57C051A11A4A}"/>
    <cellStyle name="20% - Ênfase5 2 5 3 2 5 2" xfId="38987" xr:uid="{7221DB37-8892-49E5-A4F5-9D8D142A6F9F}"/>
    <cellStyle name="20% - Ênfase5 2 5 3 2 6" xfId="29952" xr:uid="{92767C2E-430F-455A-82F4-17217A43A25F}"/>
    <cellStyle name="20% - Ênfase5 2 5 3 2 7" xfId="40935" xr:uid="{EEFFF6A9-B328-4DA8-9494-3E1FD838EFC6}"/>
    <cellStyle name="20% - Ênfase5 2 5 3 2 8" xfId="42882" xr:uid="{72E58753-2958-4A7F-AFC7-5AA6757F0789}"/>
    <cellStyle name="20% - Ênfase5 2 5 3 2 9" xfId="44842" xr:uid="{3DDCDB8A-E1F9-4F71-8433-4A24F7DBD967}"/>
    <cellStyle name="20% - Ênfase5 2 5 3 3" xfId="8018" xr:uid="{772A7706-4084-492A-8C2A-6DDAA54DF22D}"/>
    <cellStyle name="20% - Ênfase5 2 5 3 3 2" xfId="11676" xr:uid="{9018D455-546F-4380-9AF8-69F3131F820D}"/>
    <cellStyle name="20% - Ênfase5 2 5 3 3 2 2" xfId="33739" xr:uid="{5B631F93-3A88-4BB4-B707-6C74E3982B73}"/>
    <cellStyle name="20% - Ênfase5 2 5 3 3 2 3" xfId="22756" xr:uid="{F1BD0EB4-EAE6-4846-B049-F5C0EB5E05B8}"/>
    <cellStyle name="20% - Ênfase5 2 5 3 3 3" xfId="30505" xr:uid="{E374F5E7-F0D9-43A9-B15F-1715CE10D89F}"/>
    <cellStyle name="20% - Ênfase5 2 5 3 3 4" xfId="19522" xr:uid="{1588CFF6-A283-4E8F-8650-7E13E790A857}"/>
    <cellStyle name="20% - Ênfase5 2 5 3 4" xfId="10680" xr:uid="{1EB6C1E4-A84D-4679-9769-6D2BA93AD919}"/>
    <cellStyle name="20% - Ênfase5 2 5 3 4 2" xfId="32807" xr:uid="{AB21A0A5-1036-4283-B7FB-B69FBD156FAB}"/>
    <cellStyle name="20% - Ênfase5 2 5 3 4 3" xfId="21824" xr:uid="{54528815-9760-4DC0-BECA-A25CB6CBABC7}"/>
    <cellStyle name="20% - Ênfase5 2 5 3 5" xfId="13778" xr:uid="{4879D54E-D47B-4257-8351-E3DF9B765F2F}"/>
    <cellStyle name="20% - Ênfase5 2 5 3 5 2" xfId="35642" xr:uid="{782DFA05-F9A4-4FE8-9C6D-0E5ACB313915}"/>
    <cellStyle name="20% - Ênfase5 2 5 3 5 3" xfId="24659" xr:uid="{C9884A1D-5E50-484C-88DF-2D3719B0E969}"/>
    <cellStyle name="20% - Ênfase5 2 5 3 6" xfId="26609" xr:uid="{AD1B414D-28B5-4DDF-BEF8-3FBC650372B7}"/>
    <cellStyle name="20% - Ênfase5 2 5 3 6 2" xfId="37592" xr:uid="{EB73E0CD-FF75-4023-9875-EEB1A1DD85E4}"/>
    <cellStyle name="20% - Ênfase5 2 5 3 7" xfId="28557" xr:uid="{80493548-7998-4DE4-A6C2-F73FE8E2C241}"/>
    <cellStyle name="20% - Ênfase5 2 5 3 8" xfId="39540" xr:uid="{9A13B006-2E0D-4336-AFAA-7ABF5DB25500}"/>
    <cellStyle name="20% - Ênfase5 2 5 3 9" xfId="41487" xr:uid="{9B022F8C-6D5F-4AFA-8E72-25B1EF1E1198}"/>
    <cellStyle name="20% - Ênfase5 2 5 4" xfId="6860" xr:uid="{92ACC572-D898-4E9D-848E-D14EE9D38465}"/>
    <cellStyle name="20% - Ênfase5 2 5 4 10" xfId="18405" xr:uid="{5F8693DD-30DF-4FB8-9D85-E0A4945FA6C1}"/>
    <cellStyle name="20% - Ênfase5 2 5 4 2" xfId="8850" xr:uid="{EB27702E-FF4E-4E33-9192-650594478F07}"/>
    <cellStyle name="20% - Ênfase5 2 5 4 2 2" xfId="31337" xr:uid="{368A9A61-8F54-4B96-9208-646FCC8CE36F}"/>
    <cellStyle name="20% - Ênfase5 2 5 4 2 3" xfId="20354" xr:uid="{A00F91E5-B2F3-48E4-8BCE-155342CB4828}"/>
    <cellStyle name="20% - Ênfase5 2 5 4 3" xfId="12231" xr:uid="{7186F4C1-50F7-40BC-A2A3-D3C3BB7AC6A0}"/>
    <cellStyle name="20% - Ênfase5 2 5 4 3 2" xfId="34292" xr:uid="{72673EE1-9812-4256-BF96-DDF6A720D80D}"/>
    <cellStyle name="20% - Ênfase5 2 5 4 3 3" xfId="23309" xr:uid="{64E7E4DB-F3B7-4D89-9766-3BB4062FA416}"/>
    <cellStyle name="20% - Ênfase5 2 5 4 4" xfId="14691" xr:uid="{A53D400C-3C89-4E99-B927-CB8E7C72FD24}"/>
    <cellStyle name="20% - Ênfase5 2 5 4 4 2" xfId="36473" xr:uid="{B52020B1-D4FE-4922-9DC0-0736590B2B95}"/>
    <cellStyle name="20% - Ênfase5 2 5 4 4 3" xfId="25490" xr:uid="{38CBA331-E514-4E5E-AF8D-4C29100068C5}"/>
    <cellStyle name="20% - Ênfase5 2 5 4 5" xfId="27440" xr:uid="{2778DABC-6E32-48BD-AB75-58B501AF0C1F}"/>
    <cellStyle name="20% - Ênfase5 2 5 4 5 2" xfId="38423" xr:uid="{A643B7AF-F914-41CA-9921-9592B2CECFE3}"/>
    <cellStyle name="20% - Ênfase5 2 5 4 6" xfId="29388" xr:uid="{E17B65F0-8B27-4480-AC95-8F4CDABF6A1C}"/>
    <cellStyle name="20% - Ênfase5 2 5 4 7" xfId="40371" xr:uid="{4E471A8B-2783-4597-843B-BFF811D2605C}"/>
    <cellStyle name="20% - Ênfase5 2 5 4 8" xfId="42318" xr:uid="{C38A2606-3538-4A74-B573-5ABE2F57A7DF}"/>
    <cellStyle name="20% - Ênfase5 2 5 4 9" xfId="44278" xr:uid="{7D922501-5B2D-4454-9B2D-F199E0BD8A2A}"/>
    <cellStyle name="20% - Ênfase5 2 5 5" xfId="8016" xr:uid="{98C9E6E3-A5CA-49D2-AE81-828D8FCCCF5A}"/>
    <cellStyle name="20% - Ênfase5 2 5 5 2" xfId="11093" xr:uid="{0A777FFE-74A4-4A5F-B8B7-D9E6E577B30A}"/>
    <cellStyle name="20% - Ênfase5 2 5 5 2 2" xfId="33157" xr:uid="{A576EEBB-C4D2-4C8A-8E93-6BACE8EBAA71}"/>
    <cellStyle name="20% - Ênfase5 2 5 5 2 3" xfId="22174" xr:uid="{72FC1F51-6D82-4D10-B0A6-0CE043548C0F}"/>
    <cellStyle name="20% - Ênfase5 2 5 5 3" xfId="30503" xr:uid="{C17E7327-DD3F-42B3-9A6C-97662E1BE9BA}"/>
    <cellStyle name="20% - Ênfase5 2 5 5 4" xfId="19520" xr:uid="{A38974EB-CD91-474C-B7A7-94F0D77B137A}"/>
    <cellStyle name="20% - Ênfase5 2 5 6" xfId="10056" xr:uid="{25B7B810-A168-4528-B842-5639E7C075C5}"/>
    <cellStyle name="20% - Ênfase5 2 5 6 2" xfId="32243" xr:uid="{0DB809EE-8F59-4957-9A63-3142255E3983}"/>
    <cellStyle name="20% - Ênfase5 2 5 6 3" xfId="21260" xr:uid="{DD561B16-7785-4CB0-97B3-B17B429C76A6}"/>
    <cellStyle name="20% - Ênfase5 2 5 7" xfId="13776" xr:uid="{E9E88CC9-9E7D-4982-A0D4-1484413D1157}"/>
    <cellStyle name="20% - Ênfase5 2 5 7 2" xfId="35640" xr:uid="{5465CD8A-85A7-40E0-B806-076E90AC6004}"/>
    <cellStyle name="20% - Ênfase5 2 5 7 3" xfId="24657" xr:uid="{A42EBC3E-A310-4F54-B590-369F46146109}"/>
    <cellStyle name="20% - Ênfase5 2 5 8" xfId="26607" xr:uid="{828C3B46-B13D-4A73-B2D5-304F9C5D96B2}"/>
    <cellStyle name="20% - Ênfase5 2 5 8 2" xfId="37590" xr:uid="{C360A8ED-EFD3-4361-87EC-99ACA3518523}"/>
    <cellStyle name="20% - Ênfase5 2 5 9" xfId="28555" xr:uid="{EF78085F-7255-45AA-B6B5-9607ED8D023A}"/>
    <cellStyle name="20% - Ênfase5 2 6" xfId="11927" xr:uid="{74391007-B286-4BE2-B8E7-CC0D1E1F4D2A}"/>
    <cellStyle name="20% - Ênfase5 2 6 2" xfId="13113" xr:uid="{79F4514B-E04F-477A-98B5-52907F0C56F0}"/>
    <cellStyle name="20% - Ênfase5 2 6 2 2" xfId="35123" xr:uid="{21CBE771-1FA9-4AB1-8EDC-AF54708B074E}"/>
    <cellStyle name="20% - Ênfase5 2 6 2 3" xfId="24140" xr:uid="{660A84F2-BABD-42BD-90C0-0A952B0A949A}"/>
    <cellStyle name="20% - Ênfase5 2 6 3" xfId="33988" xr:uid="{B0BEEFD9-172C-4ED7-A3ED-DDEF3007E3E7}"/>
    <cellStyle name="20% - Ênfase5 2 6 4" xfId="23005" xr:uid="{344777BC-98E9-404B-A396-B8E77A5F2FAF}"/>
    <cellStyle name="20% - Ênfase5 3" xfId="5152" xr:uid="{5B6F5BBA-896E-4D5F-85FD-1EF8DF6A974F}"/>
    <cellStyle name="20% - Ênfase5 3 10" xfId="10995" xr:uid="{F4EE3843-DC29-4E56-9C05-FD3A448A03DE}"/>
    <cellStyle name="20% - Ênfase5 3 10 2" xfId="33059" xr:uid="{ACB49D80-021F-4B7D-8711-3AAE4D085BFD}"/>
    <cellStyle name="20% - Ênfase5 3 10 3" xfId="22076" xr:uid="{0265396A-41A6-4A24-9D98-9FFF23D1D2BA}"/>
    <cellStyle name="20% - Ênfase5 3 11" xfId="9958" xr:uid="{77151526-2031-41CA-9B9B-3E5E8AE4D2B8}"/>
    <cellStyle name="20% - Ênfase5 3 11 2" xfId="32145" xr:uid="{BD5E13F3-7CD9-4FF1-8A99-1447978DA46C}"/>
    <cellStyle name="20% - Ênfase5 3 11 3" xfId="21162" xr:uid="{D76776B9-D20E-4814-8D44-8C42FA8AC449}"/>
    <cellStyle name="20% - Ênfase5 3 12" xfId="13779" xr:uid="{3BBC07DD-1582-4595-9229-8A6B77EC3BF5}"/>
    <cellStyle name="20% - Ênfase5 3 12 2" xfId="35643" xr:uid="{14949997-65C4-4649-9FA5-1F09B6A62621}"/>
    <cellStyle name="20% - Ênfase5 3 12 3" xfId="24660" xr:uid="{027CE190-D410-43CD-95F1-FD9F07702B73}"/>
    <cellStyle name="20% - Ênfase5 3 13" xfId="26610" xr:uid="{389C25B6-FC98-4958-81AE-B0E6A1857B82}"/>
    <cellStyle name="20% - Ênfase5 3 13 2" xfId="37593" xr:uid="{6CAE3E31-8221-4266-8302-83C1F17A400B}"/>
    <cellStyle name="20% - Ênfase5 3 14" xfId="28558" xr:uid="{7188663A-6846-4A30-A379-AC56548045EC}"/>
    <cellStyle name="20% - Ênfase5 3 15" xfId="39541" xr:uid="{CC15BB25-5D22-4F0A-B91D-4FACD42E975B}"/>
    <cellStyle name="20% - Ênfase5 3 16" xfId="41488" xr:uid="{16739D78-79CE-4664-B3A3-4830CAD6D50D}"/>
    <cellStyle name="20% - Ênfase5 3 17" xfId="43448" xr:uid="{F234FB89-AF1A-403B-BE1B-0E3C2BE74088}"/>
    <cellStyle name="20% - Ênfase5 3 18" xfId="17574" xr:uid="{9F545FDD-9D51-475C-BAA8-9CCDC7A501BB}"/>
    <cellStyle name="20% - Ênfase5 3 2" xfId="5153" xr:uid="{8B60FC66-B071-4918-BC47-D0CFD58C068D}"/>
    <cellStyle name="20% - Ênfase5 3 2 10" xfId="26611" xr:uid="{3B2391D6-AF72-4CF9-8034-68192CACC6D6}"/>
    <cellStyle name="20% - Ênfase5 3 2 10 2" xfId="37594" xr:uid="{4B0568BC-8232-42CC-9961-630DBBD5FF71}"/>
    <cellStyle name="20% - Ênfase5 3 2 11" xfId="28559" xr:uid="{4AB83A27-4D81-472D-A0F2-834089137309}"/>
    <cellStyle name="20% - Ênfase5 3 2 12" xfId="39542" xr:uid="{417AFD70-9DD8-4719-B744-0D34E15F6A4F}"/>
    <cellStyle name="20% - Ênfase5 3 2 13" xfId="41489" xr:uid="{9AF3A6C3-7489-4080-B5E6-1A7142F5CBE0}"/>
    <cellStyle name="20% - Ênfase5 3 2 14" xfId="43449" xr:uid="{2FABCF3F-C6F2-4940-BC72-40A6AFB00F3B}"/>
    <cellStyle name="20% - Ênfase5 3 2 15" xfId="17575" xr:uid="{FE717A71-87E4-4669-BB75-4399CC45FE77}"/>
    <cellStyle name="20% - Ênfase5 3 2 2" xfId="5154" xr:uid="{D88A37F1-2C6C-4471-B702-BEF4F27C4C3F}"/>
    <cellStyle name="20% - Ênfase5 3 2 2 10" xfId="39543" xr:uid="{B5B30200-42BF-4933-834F-1D1FEC04BD7A}"/>
    <cellStyle name="20% - Ênfase5 3 2 2 11" xfId="41490" xr:uid="{C66A45C5-5D79-4146-B170-6B101AB89AA8}"/>
    <cellStyle name="20% - Ênfase5 3 2 2 12" xfId="43450" xr:uid="{3EEB6EF0-57BC-48C3-A9DD-5D810B9AE3E2}"/>
    <cellStyle name="20% - Ênfase5 3 2 2 13" xfId="17576" xr:uid="{1DD29D6D-730D-455E-AB45-791039090010}"/>
    <cellStyle name="20% - Ênfase5 3 2 2 2" xfId="5155" xr:uid="{24406781-75A8-4224-80F0-ED1548A09322}"/>
    <cellStyle name="20% - Ênfase5 3 2 2 2 10" xfId="43451" xr:uid="{4749A6F8-FEE4-40B0-A681-0F1D3D9AD8FD}"/>
    <cellStyle name="20% - Ênfase5 3 2 2 2 11" xfId="17577" xr:uid="{2BB8DF16-BC9A-4F8C-A6D4-DB83805D087D}"/>
    <cellStyle name="20% - Ênfase5 3 2 2 2 2" xfId="7272" xr:uid="{0A76D558-C2E7-4F28-8261-6865794E3094}"/>
    <cellStyle name="20% - Ênfase5 3 2 2 2 2 10" xfId="18814" xr:uid="{42A0D7B3-0FBA-4DD4-ADFB-AA29B4171142}"/>
    <cellStyle name="20% - Ênfase5 3 2 2 2 2 2" xfId="9259" xr:uid="{4A758FE1-2970-4117-A229-F14B18F70596}"/>
    <cellStyle name="20% - Ênfase5 3 2 2 2 2 2 2" xfId="31746" xr:uid="{1CB1A56C-157E-43F8-94A1-19E692E86B7E}"/>
    <cellStyle name="20% - Ênfase5 3 2 2 2 2 2 3" xfId="20763" xr:uid="{A2305264-213C-4BB9-A7C3-3BCD6B60DF63}"/>
    <cellStyle name="20% - Ênfase5 3 2 2 2 2 3" xfId="12658" xr:uid="{744D93B7-00BB-4245-91DC-9B638F3F8BEF}"/>
    <cellStyle name="20% - Ênfase5 3 2 2 2 2 3 2" xfId="34719" xr:uid="{3CB90D9C-3E03-4210-9A54-B50C53159F97}"/>
    <cellStyle name="20% - Ênfase5 3 2 2 2 2 3 3" xfId="23736" xr:uid="{184A2C86-8DC8-4C31-ACA5-F4CD8BB0FB44}"/>
    <cellStyle name="20% - Ênfase5 3 2 2 2 2 4" xfId="15100" xr:uid="{F365DED3-0D9A-49D9-966A-B1D1B9205FE4}"/>
    <cellStyle name="20% - Ênfase5 3 2 2 2 2 4 2" xfId="36882" xr:uid="{44E5751D-48B9-4EF1-B718-614233A2CB6F}"/>
    <cellStyle name="20% - Ênfase5 3 2 2 2 2 4 3" xfId="25899" xr:uid="{12A003AD-D00E-4361-803C-FAD220AA9909}"/>
    <cellStyle name="20% - Ênfase5 3 2 2 2 2 5" xfId="27849" xr:uid="{FC0DAE9E-6EC8-497A-B832-AFA1DC031BE9}"/>
    <cellStyle name="20% - Ênfase5 3 2 2 2 2 5 2" xfId="38832" xr:uid="{DA00AEFB-8DCF-4A1C-9878-71FB4A69A06E}"/>
    <cellStyle name="20% - Ênfase5 3 2 2 2 2 6" xfId="29797" xr:uid="{F1F5C1D0-F5FE-4AB2-8E65-313B633407C5}"/>
    <cellStyle name="20% - Ênfase5 3 2 2 2 2 7" xfId="40780" xr:uid="{B30E25BB-B153-4036-8E09-10F4CB2EB371}"/>
    <cellStyle name="20% - Ênfase5 3 2 2 2 2 8" xfId="42727" xr:uid="{EC54F98C-E159-4347-B5FD-7EB7DC64D3C7}"/>
    <cellStyle name="20% - Ênfase5 3 2 2 2 2 9" xfId="44687" xr:uid="{5A8D6462-22E0-419C-A1C9-2BD0E7E5D9AE}"/>
    <cellStyle name="20% - Ênfase5 3 2 2 2 3" xfId="8022" xr:uid="{27368541-14DA-4E83-8FA0-967B5664FE1F}"/>
    <cellStyle name="20% - Ênfase5 3 2 2 2 3 2" xfId="11521" xr:uid="{24768042-03B6-40F5-97EE-071086502F1E}"/>
    <cellStyle name="20% - Ênfase5 3 2 2 2 3 2 2" xfId="33584" xr:uid="{9FE8AC0A-699E-47B1-8C96-7ECDFB1EB604}"/>
    <cellStyle name="20% - Ênfase5 3 2 2 2 3 2 3" xfId="22601" xr:uid="{4DD573A9-A70F-4A45-A6E6-8A908DA64090}"/>
    <cellStyle name="20% - Ênfase5 3 2 2 2 3 3" xfId="30509" xr:uid="{55368761-2016-4E71-82AB-BF305CFE2B45}"/>
    <cellStyle name="20% - Ênfase5 3 2 2 2 3 4" xfId="19526" xr:uid="{38BFE365-2F8E-40DF-B706-975509DC042F}"/>
    <cellStyle name="20% - Ênfase5 3 2 2 2 4" xfId="10525" xr:uid="{26FE1B95-2CCF-4D49-BEF7-F9F96B71A517}"/>
    <cellStyle name="20% - Ênfase5 3 2 2 2 4 2" xfId="32652" xr:uid="{31B8331E-B03F-492E-AE98-5FFDFE245F97}"/>
    <cellStyle name="20% - Ênfase5 3 2 2 2 4 3" xfId="21669" xr:uid="{9CCCE999-947E-4AF7-9C2A-72A067270E2C}"/>
    <cellStyle name="20% - Ênfase5 3 2 2 2 5" xfId="13782" xr:uid="{2EA394B2-D0B9-44CE-8BBC-FB78B5FC823B}"/>
    <cellStyle name="20% - Ênfase5 3 2 2 2 5 2" xfId="35646" xr:uid="{8BB2A671-BFD7-4A05-8952-8066F1E05D41}"/>
    <cellStyle name="20% - Ênfase5 3 2 2 2 5 3" xfId="24663" xr:uid="{EEC95394-7E62-4231-B05F-FE5B456261C2}"/>
    <cellStyle name="20% - Ênfase5 3 2 2 2 6" xfId="26613" xr:uid="{787D1E69-EBEA-4969-B68D-8F6E68829B28}"/>
    <cellStyle name="20% - Ênfase5 3 2 2 2 6 2" xfId="37596" xr:uid="{26FE73DE-15E3-457D-A09D-6651E6BF87E5}"/>
    <cellStyle name="20% - Ênfase5 3 2 2 2 7" xfId="28561" xr:uid="{A56606C0-CA53-4EAA-8D8E-4B14D83B326E}"/>
    <cellStyle name="20% - Ênfase5 3 2 2 2 8" xfId="39544" xr:uid="{6F3D9855-5B0C-4BD8-A999-5266C6C5F4FF}"/>
    <cellStyle name="20% - Ênfase5 3 2 2 2 9" xfId="41491" xr:uid="{8745CF90-1265-47D9-9DA8-BBA567C913FA}"/>
    <cellStyle name="20% - Ênfase5 3 2 2 3" xfId="5156" xr:uid="{89E32FAF-BE92-4EDD-95F0-FCE30DAEFEE2}"/>
    <cellStyle name="20% - Ênfase5 3 2 2 3 10" xfId="43452" xr:uid="{4614DE22-A3DC-441D-8B8D-7AD97A237523}"/>
    <cellStyle name="20% - Ênfase5 3 2 2 3 11" xfId="17578" xr:uid="{8D5C7D47-D41A-41AC-BC0D-0750ABED0AE5}"/>
    <cellStyle name="20% - Ênfase5 3 2 2 3 2" xfId="7554" xr:uid="{C82480A8-F28C-4E0D-98B2-D04557292983}"/>
    <cellStyle name="20% - Ênfase5 3 2 2 3 2 10" xfId="19096" xr:uid="{24DFF608-9796-45D3-8ADE-9309D3AE89A0}"/>
    <cellStyle name="20% - Ênfase5 3 2 2 3 2 2" xfId="9541" xr:uid="{6B4A35F2-BE9F-4616-8BE1-BDB9E4262B4B}"/>
    <cellStyle name="20% - Ênfase5 3 2 2 3 2 2 2" xfId="32028" xr:uid="{DB566239-33DF-477E-8045-0057B6CCE07C}"/>
    <cellStyle name="20% - Ênfase5 3 2 2 3 2 2 3" xfId="21045" xr:uid="{945F23CC-346C-4DD8-9DBF-1A4F79A1BEFC}"/>
    <cellStyle name="20% - Ênfase5 3 2 2 3 2 3" xfId="12940" xr:uid="{370BA0FD-A6DB-4389-AC32-43659AB69A71}"/>
    <cellStyle name="20% - Ênfase5 3 2 2 3 2 3 2" xfId="35001" xr:uid="{6AC2052A-DE57-4999-8560-B7A77C9F5CEE}"/>
    <cellStyle name="20% - Ênfase5 3 2 2 3 2 3 3" xfId="24018" xr:uid="{C404CC7C-EC29-4DDB-9BEE-E221518ED650}"/>
    <cellStyle name="20% - Ênfase5 3 2 2 3 2 4" xfId="15382" xr:uid="{E0AB27AD-BBCC-40CD-AC05-6F9A11F79C58}"/>
    <cellStyle name="20% - Ênfase5 3 2 2 3 2 4 2" xfId="37164" xr:uid="{56F8AB91-071E-443D-8711-33853B8F8A6D}"/>
    <cellStyle name="20% - Ênfase5 3 2 2 3 2 4 3" xfId="26181" xr:uid="{C81FE0EE-99CB-40AD-896B-FA5AC4DB60C1}"/>
    <cellStyle name="20% - Ênfase5 3 2 2 3 2 5" xfId="28131" xr:uid="{3DA6DEE6-5E33-495E-AC27-2CA15BA7E585}"/>
    <cellStyle name="20% - Ênfase5 3 2 2 3 2 5 2" xfId="39114" xr:uid="{20864155-2BFC-4F0D-862A-FD263FC25576}"/>
    <cellStyle name="20% - Ênfase5 3 2 2 3 2 6" xfId="30079" xr:uid="{FC133822-E739-40CF-A6D6-515FE92E5232}"/>
    <cellStyle name="20% - Ênfase5 3 2 2 3 2 7" xfId="41062" xr:uid="{800E60DB-92B0-4392-A6F2-E58F32B30F33}"/>
    <cellStyle name="20% - Ênfase5 3 2 2 3 2 8" xfId="43009" xr:uid="{1589B9F4-FA87-483F-876B-878AAB6874CE}"/>
    <cellStyle name="20% - Ênfase5 3 2 2 3 2 9" xfId="44969" xr:uid="{E648A4E2-AA18-4303-BBF8-0B154DDC51FC}"/>
    <cellStyle name="20% - Ênfase5 3 2 2 3 3" xfId="8023" xr:uid="{D8739CAB-DAEC-4E94-9147-3F8D9E5ADFF2}"/>
    <cellStyle name="20% - Ênfase5 3 2 2 3 3 2" xfId="11803" xr:uid="{D75F3FAD-38D9-4487-95EC-CF13F4BA2332}"/>
    <cellStyle name="20% - Ênfase5 3 2 2 3 3 2 2" xfId="33866" xr:uid="{F5DDA0A6-2D4E-4D15-9AC6-2AD643FF8331}"/>
    <cellStyle name="20% - Ênfase5 3 2 2 3 3 2 3" xfId="22883" xr:uid="{683D7C45-167D-4A03-AE34-A6EA8212E333}"/>
    <cellStyle name="20% - Ênfase5 3 2 2 3 3 3" xfId="30510" xr:uid="{D69EB213-D147-4E91-BF1C-865D53A3A5E3}"/>
    <cellStyle name="20% - Ênfase5 3 2 2 3 3 4" xfId="19527" xr:uid="{B4545764-DE61-4FCA-A229-22811665047E}"/>
    <cellStyle name="20% - Ênfase5 3 2 2 3 4" xfId="10807" xr:uid="{11EB223E-C86E-48EF-881C-5E91D502BBE3}"/>
    <cellStyle name="20% - Ênfase5 3 2 2 3 4 2" xfId="32934" xr:uid="{D7F17D0C-D83B-492B-BE11-A7175BC29C22}"/>
    <cellStyle name="20% - Ênfase5 3 2 2 3 4 3" xfId="21951" xr:uid="{503F441E-1E85-416F-AE81-6A013DA85139}"/>
    <cellStyle name="20% - Ênfase5 3 2 2 3 5" xfId="13783" xr:uid="{531B6EFC-CF50-445E-B2E1-C1ABFA0F23A0}"/>
    <cellStyle name="20% - Ênfase5 3 2 2 3 5 2" xfId="35647" xr:uid="{D48AD90E-9986-445D-8BE8-019E5885D94A}"/>
    <cellStyle name="20% - Ênfase5 3 2 2 3 5 3" xfId="24664" xr:uid="{5A251B6F-3930-4A39-AC42-43CF8CD5920B}"/>
    <cellStyle name="20% - Ênfase5 3 2 2 3 6" xfId="26614" xr:uid="{8E94961C-275C-4E93-AFD9-26A140D85628}"/>
    <cellStyle name="20% - Ênfase5 3 2 2 3 6 2" xfId="37597" xr:uid="{ACB45A36-EADC-412F-BC79-29CE3BEE5F57}"/>
    <cellStyle name="20% - Ênfase5 3 2 2 3 7" xfId="28562" xr:uid="{6260AEAF-8C63-4348-B4EA-414D0D21FDCC}"/>
    <cellStyle name="20% - Ênfase5 3 2 2 3 8" xfId="39545" xr:uid="{E2336769-F920-4596-A3B0-F6A0454531BD}"/>
    <cellStyle name="20% - Ênfase5 3 2 2 3 9" xfId="41492" xr:uid="{D780F3D3-795E-4446-881F-7C8C5864004E}"/>
    <cellStyle name="20% - Ênfase5 3 2 2 4" xfId="6988" xr:uid="{C8F72139-8046-4498-940D-F7D3A4B939B4}"/>
    <cellStyle name="20% - Ênfase5 3 2 2 4 10" xfId="18532" xr:uid="{66A3FE6B-CD0A-4357-9A8E-499FA60C0FC1}"/>
    <cellStyle name="20% - Ênfase5 3 2 2 4 2" xfId="8977" xr:uid="{5B383747-D26F-4E9E-B05A-C40BC74E2A25}"/>
    <cellStyle name="20% - Ênfase5 3 2 2 4 2 2" xfId="31464" xr:uid="{39814667-E6A7-4835-AB0F-1B09EE8FB34D}"/>
    <cellStyle name="20% - Ênfase5 3 2 2 4 2 3" xfId="20481" xr:uid="{6296B322-6EB7-4AB6-A226-84C39D7336E3}"/>
    <cellStyle name="20% - Ênfase5 3 2 2 4 3" xfId="12362" xr:uid="{2ED2D2CC-B7AD-490E-B57A-ECE744EA1FFA}"/>
    <cellStyle name="20% - Ênfase5 3 2 2 4 3 2" xfId="34423" xr:uid="{07BB733B-90C1-414C-B1FB-20DEBA8E1705}"/>
    <cellStyle name="20% - Ênfase5 3 2 2 4 3 3" xfId="23440" xr:uid="{A0F06AB4-CEBE-4268-81D4-57E774115223}"/>
    <cellStyle name="20% - Ênfase5 3 2 2 4 4" xfId="14818" xr:uid="{57960002-AF75-4038-B938-6C0BA4C842CB}"/>
    <cellStyle name="20% - Ênfase5 3 2 2 4 4 2" xfId="36600" xr:uid="{F073BD37-FA08-4294-9345-8CE39B7D1957}"/>
    <cellStyle name="20% - Ênfase5 3 2 2 4 4 3" xfId="25617" xr:uid="{FF7563A2-8127-47FF-80FB-794B28BD0EC8}"/>
    <cellStyle name="20% - Ênfase5 3 2 2 4 5" xfId="27567" xr:uid="{B192C9FD-6560-4B74-8F8C-E3CCE86D7BC2}"/>
    <cellStyle name="20% - Ênfase5 3 2 2 4 5 2" xfId="38550" xr:uid="{63265522-B90F-4E90-B672-D400D4C0F228}"/>
    <cellStyle name="20% - Ênfase5 3 2 2 4 6" xfId="29515" xr:uid="{A89C25BB-149A-4FEC-81C4-547EB547CBAB}"/>
    <cellStyle name="20% - Ênfase5 3 2 2 4 7" xfId="40498" xr:uid="{4133CCC0-82FF-48B6-981E-AFE5629196D7}"/>
    <cellStyle name="20% - Ênfase5 3 2 2 4 8" xfId="42445" xr:uid="{20D70AB5-ADDB-4470-BD8D-565C9F326186}"/>
    <cellStyle name="20% - Ênfase5 3 2 2 4 9" xfId="44405" xr:uid="{A5B10A22-3BD0-4CF1-855A-6E5BA0C16C29}"/>
    <cellStyle name="20% - Ênfase5 3 2 2 5" xfId="8021" xr:uid="{17C2F32B-271E-4ECA-A683-E6D8863D2A0B}"/>
    <cellStyle name="20% - Ênfase5 3 2 2 5 2" xfId="11225" xr:uid="{95D07B42-BE60-4BB1-955F-6D9500F5EDA9}"/>
    <cellStyle name="20% - Ênfase5 3 2 2 5 2 2" xfId="33288" xr:uid="{CC5EFBBC-7551-471E-BC81-19F3F836B901}"/>
    <cellStyle name="20% - Ênfase5 3 2 2 5 2 3" xfId="22305" xr:uid="{2E3ECFF7-B97F-45CE-BC0A-97290DCE78E6}"/>
    <cellStyle name="20% - Ênfase5 3 2 2 5 3" xfId="30508" xr:uid="{F7F1F1DF-2C74-4B38-A692-FC213B48E3F3}"/>
    <cellStyle name="20% - Ênfase5 3 2 2 5 4" xfId="19525" xr:uid="{1666B85E-073B-4877-98AA-A538056ACA0C}"/>
    <cellStyle name="20% - Ênfase5 3 2 2 6" xfId="10243" xr:uid="{81D72D69-9523-4821-A7EE-D4823EBE5D99}"/>
    <cellStyle name="20% - Ênfase5 3 2 2 6 2" xfId="32370" xr:uid="{B702A29A-3318-40DC-B017-40E867815234}"/>
    <cellStyle name="20% - Ênfase5 3 2 2 6 3" xfId="21387" xr:uid="{BA5229FA-4C52-47CF-A204-5D46ED285061}"/>
    <cellStyle name="20% - Ênfase5 3 2 2 7" xfId="13781" xr:uid="{FDD2EAD4-0947-4669-9CB3-3C4B7D912F0B}"/>
    <cellStyle name="20% - Ênfase5 3 2 2 7 2" xfId="35645" xr:uid="{27336BAA-F7A8-4DFD-8BC7-901469441F30}"/>
    <cellStyle name="20% - Ênfase5 3 2 2 7 3" xfId="24662" xr:uid="{B7BAAEB6-515F-4D22-9379-F980EF4D7E73}"/>
    <cellStyle name="20% - Ênfase5 3 2 2 8" xfId="26612" xr:uid="{FFBA8F13-B9D7-4C8A-BD19-EEFB7D927F8F}"/>
    <cellStyle name="20% - Ênfase5 3 2 2 8 2" xfId="37595" xr:uid="{972B81FD-A4AD-423A-9AD0-D66CEDF1CF46}"/>
    <cellStyle name="20% - Ênfase5 3 2 2 9" xfId="28560" xr:uid="{3B3BBC78-D188-4AB0-942D-912C7F1AA513}"/>
    <cellStyle name="20% - Ênfase5 3 2 3" xfId="5157" xr:uid="{247C150C-C114-4A45-A6C2-44ACCA4067B5}"/>
    <cellStyle name="20% - Ênfase5 3 2 3 10" xfId="43453" xr:uid="{BEEA704E-61DC-409F-9EFE-25DC36AA9D97}"/>
    <cellStyle name="20% - Ênfase5 3 2 3 11" xfId="17579" xr:uid="{135FBB18-1E11-4F98-AEE3-FF16A835316B}"/>
    <cellStyle name="20% - Ênfase5 3 2 3 2" xfId="7103" xr:uid="{5B0B7AE6-DB18-4F8C-9A57-AECB0E963BAF}"/>
    <cellStyle name="20% - Ênfase5 3 2 3 2 10" xfId="18645" xr:uid="{4DC7CCA8-DE75-420C-9560-11812051B8EB}"/>
    <cellStyle name="20% - Ênfase5 3 2 3 2 2" xfId="9090" xr:uid="{16AF5414-59CA-4C10-B851-B6A1F6331574}"/>
    <cellStyle name="20% - Ênfase5 3 2 3 2 2 2" xfId="31577" xr:uid="{6F075976-51E2-4AF1-99E1-B966330C1F0E}"/>
    <cellStyle name="20% - Ênfase5 3 2 3 2 2 3" xfId="20594" xr:uid="{F5B076FB-5630-45B5-9E9D-9A6B5FC42233}"/>
    <cellStyle name="20% - Ênfase5 3 2 3 2 3" xfId="12485" xr:uid="{8AE104C8-3BD5-4E1D-BDDB-F1EC6638F238}"/>
    <cellStyle name="20% - Ênfase5 3 2 3 2 3 2" xfId="34546" xr:uid="{879FC761-32CA-4762-9643-B717B04B4CC7}"/>
    <cellStyle name="20% - Ênfase5 3 2 3 2 3 3" xfId="23563" xr:uid="{E49D301D-C4D2-4476-B532-96DC39BE0B71}"/>
    <cellStyle name="20% - Ênfase5 3 2 3 2 4" xfId="14931" xr:uid="{3E6A1B2D-509D-4474-BBDF-9C1582BD96C9}"/>
    <cellStyle name="20% - Ênfase5 3 2 3 2 4 2" xfId="36713" xr:uid="{8D49387A-3A60-4013-8060-6B62395B7D79}"/>
    <cellStyle name="20% - Ênfase5 3 2 3 2 4 3" xfId="25730" xr:uid="{E47C4F4B-832F-4B1E-A6BA-962EB11E954F}"/>
    <cellStyle name="20% - Ênfase5 3 2 3 2 5" xfId="27680" xr:uid="{F7494C03-2F27-47E2-8BDD-C56758322176}"/>
    <cellStyle name="20% - Ênfase5 3 2 3 2 5 2" xfId="38663" xr:uid="{3BA4D5A0-783C-45DF-8CCD-F43988A662D7}"/>
    <cellStyle name="20% - Ênfase5 3 2 3 2 6" xfId="29628" xr:uid="{DF1891FA-3396-44E3-8C99-17020A4F80A3}"/>
    <cellStyle name="20% - Ênfase5 3 2 3 2 7" xfId="40611" xr:uid="{BD17316B-0360-40D6-AC7F-C1E0E414397D}"/>
    <cellStyle name="20% - Ênfase5 3 2 3 2 8" xfId="42558" xr:uid="{1BB302B5-ADC7-43D5-B831-B2D46994A3D7}"/>
    <cellStyle name="20% - Ênfase5 3 2 3 2 9" xfId="44518" xr:uid="{30D1684E-A397-4FC3-B8A7-D5148A6121C3}"/>
    <cellStyle name="20% - Ênfase5 3 2 3 3" xfId="8024" xr:uid="{2612D89A-DFF1-4731-9723-C25425D806AC}"/>
    <cellStyle name="20% - Ênfase5 3 2 3 3 2" xfId="11348" xr:uid="{B66554C2-BCB1-429A-A8EB-B06ADDAC2CCE}"/>
    <cellStyle name="20% - Ênfase5 3 2 3 3 2 2" xfId="33411" xr:uid="{E1DEEE57-8B85-4467-B418-E9CE0D5D365B}"/>
    <cellStyle name="20% - Ênfase5 3 2 3 3 2 3" xfId="22428" xr:uid="{741EAC6A-2F6D-4408-8C31-D97C7350B04E}"/>
    <cellStyle name="20% - Ênfase5 3 2 3 3 3" xfId="30511" xr:uid="{E7165355-BF97-4813-AEF0-186F8CADFC92}"/>
    <cellStyle name="20% - Ênfase5 3 2 3 3 4" xfId="19528" xr:uid="{D3C86AC8-B2E7-4384-8448-C8B8CB5F62D5}"/>
    <cellStyle name="20% - Ênfase5 3 2 3 4" xfId="10356" xr:uid="{6F56D3EF-226F-4FE0-928D-7B3FBC55818D}"/>
    <cellStyle name="20% - Ênfase5 3 2 3 4 2" xfId="32483" xr:uid="{C2D9212C-DED0-434F-A6B6-70657B4ED26B}"/>
    <cellStyle name="20% - Ênfase5 3 2 3 4 3" xfId="21500" xr:uid="{C24E6DDE-C967-42C4-B061-2B4684B7B4FE}"/>
    <cellStyle name="20% - Ênfase5 3 2 3 5" xfId="13784" xr:uid="{8D4FD31D-4C2F-4151-B0A6-D2BC0DE0EC3B}"/>
    <cellStyle name="20% - Ênfase5 3 2 3 5 2" xfId="35648" xr:uid="{52FE35CD-7052-4DEB-B040-C92D8F6CE2EF}"/>
    <cellStyle name="20% - Ênfase5 3 2 3 5 3" xfId="24665" xr:uid="{F25896E6-FC9B-4636-BCC5-11E0460FA170}"/>
    <cellStyle name="20% - Ênfase5 3 2 3 6" xfId="26615" xr:uid="{64EC8AC9-6A23-4C4E-9193-57856C7EF24B}"/>
    <cellStyle name="20% - Ênfase5 3 2 3 6 2" xfId="37598" xr:uid="{E8E92C21-ACFA-4A63-8FEA-595AE949C31A}"/>
    <cellStyle name="20% - Ênfase5 3 2 3 7" xfId="28563" xr:uid="{87461906-BAC1-4DF0-B978-765561EB6436}"/>
    <cellStyle name="20% - Ênfase5 3 2 3 8" xfId="39546" xr:uid="{55F74783-8DFB-4085-AF49-44B8B32718E0}"/>
    <cellStyle name="20% - Ênfase5 3 2 3 9" xfId="41493" xr:uid="{E9F7B3F2-5F10-49BF-ABB9-CCC895DE182C}"/>
    <cellStyle name="20% - Ênfase5 3 2 4" xfId="5158" xr:uid="{20E2E77D-CD1D-4801-B5C8-F2A3D8664426}"/>
    <cellStyle name="20% - Ênfase5 3 2 4 10" xfId="43454" xr:uid="{ED4815B6-0E27-4B74-8AC4-8F3FE1731311}"/>
    <cellStyle name="20% - Ênfase5 3 2 4 11" xfId="17580" xr:uid="{58AD18DD-7705-4887-AE16-937577E400C0}"/>
    <cellStyle name="20% - Ênfase5 3 2 4 2" xfId="7385" xr:uid="{10819E37-2099-4899-A6BC-A27AF257B0FC}"/>
    <cellStyle name="20% - Ênfase5 3 2 4 2 10" xfId="18927" xr:uid="{B1E76EFB-1922-43CF-944F-6EE99A4949FC}"/>
    <cellStyle name="20% - Ênfase5 3 2 4 2 2" xfId="9372" xr:uid="{B959A41E-0E61-4336-866E-59661CDC4731}"/>
    <cellStyle name="20% - Ênfase5 3 2 4 2 2 2" xfId="31859" xr:uid="{FADFEDA4-A29B-4094-A936-D87E521EE379}"/>
    <cellStyle name="20% - Ênfase5 3 2 4 2 2 3" xfId="20876" xr:uid="{E3E40095-FC0B-4745-B5B1-98D364C21BBF}"/>
    <cellStyle name="20% - Ênfase5 3 2 4 2 3" xfId="12771" xr:uid="{5362F5C0-753F-4BA5-A586-0ADA18BFCE4C}"/>
    <cellStyle name="20% - Ênfase5 3 2 4 2 3 2" xfId="34832" xr:uid="{D9E2FCBB-0B34-4A29-9FA3-05C1EFFEDA62}"/>
    <cellStyle name="20% - Ênfase5 3 2 4 2 3 3" xfId="23849" xr:uid="{B91631E5-88CA-4AF5-928F-2036268A2A72}"/>
    <cellStyle name="20% - Ênfase5 3 2 4 2 4" xfId="15213" xr:uid="{9845FE44-CF88-4FD3-9BE7-D90F5D1AE238}"/>
    <cellStyle name="20% - Ênfase5 3 2 4 2 4 2" xfId="36995" xr:uid="{86D8F458-3785-4FB1-9605-87535893105D}"/>
    <cellStyle name="20% - Ênfase5 3 2 4 2 4 3" xfId="26012" xr:uid="{52F45827-7CCE-43F6-8A89-AC33EEDD37A1}"/>
    <cellStyle name="20% - Ênfase5 3 2 4 2 5" xfId="27962" xr:uid="{4D7FC570-F04A-44B0-BE48-55C610819AB7}"/>
    <cellStyle name="20% - Ênfase5 3 2 4 2 5 2" xfId="38945" xr:uid="{078EF24D-BE13-45C5-9F6C-3AA5C4924022}"/>
    <cellStyle name="20% - Ênfase5 3 2 4 2 6" xfId="29910" xr:uid="{D110272C-6968-431F-91A4-3047E397E71D}"/>
    <cellStyle name="20% - Ênfase5 3 2 4 2 7" xfId="40893" xr:uid="{D3A5CC6B-A683-49D2-96E0-FFEC12185533}"/>
    <cellStyle name="20% - Ênfase5 3 2 4 2 8" xfId="42840" xr:uid="{C44576EE-D56A-44D1-A68B-BF5E9C1527C2}"/>
    <cellStyle name="20% - Ênfase5 3 2 4 2 9" xfId="44800" xr:uid="{C1B6A160-26E6-42F6-850A-FBCBA5133EA4}"/>
    <cellStyle name="20% - Ênfase5 3 2 4 3" xfId="8025" xr:uid="{6939961F-FA0D-4F22-B6FD-95D797A24BFF}"/>
    <cellStyle name="20% - Ênfase5 3 2 4 3 2" xfId="11634" xr:uid="{956F2482-EC38-4046-9C80-1CD033FFB291}"/>
    <cellStyle name="20% - Ênfase5 3 2 4 3 2 2" xfId="33697" xr:uid="{1A3E769F-D237-4650-B7B1-707245175ABD}"/>
    <cellStyle name="20% - Ênfase5 3 2 4 3 2 3" xfId="22714" xr:uid="{9CB2FE96-97A6-4A45-8F95-6546DAE8033E}"/>
    <cellStyle name="20% - Ênfase5 3 2 4 3 3" xfId="30512" xr:uid="{E036C584-A6A6-4ACF-BD53-0AF414013070}"/>
    <cellStyle name="20% - Ênfase5 3 2 4 3 4" xfId="19529" xr:uid="{EF9B40D7-ADFB-42A9-B2B6-430BC10852B5}"/>
    <cellStyle name="20% - Ênfase5 3 2 4 4" xfId="10638" xr:uid="{BF4CFDCA-417D-4562-9E52-7366584740AE}"/>
    <cellStyle name="20% - Ênfase5 3 2 4 4 2" xfId="32765" xr:uid="{9FE9EF8D-D650-4CC8-9777-F704D3D047FC}"/>
    <cellStyle name="20% - Ênfase5 3 2 4 4 3" xfId="21782" xr:uid="{9F77C63D-0F47-490B-BB99-AF53254B0D66}"/>
    <cellStyle name="20% - Ênfase5 3 2 4 5" xfId="13785" xr:uid="{9E17C656-9F98-4818-A899-CC66273DE22E}"/>
    <cellStyle name="20% - Ênfase5 3 2 4 5 2" xfId="35649" xr:uid="{D1C3901C-729D-4D37-B26F-FE51C20486F7}"/>
    <cellStyle name="20% - Ênfase5 3 2 4 5 3" xfId="24666" xr:uid="{E7851A5F-985D-4698-AA60-82B1890BDC4C}"/>
    <cellStyle name="20% - Ênfase5 3 2 4 6" xfId="26616" xr:uid="{B81487F1-4B30-4735-BA58-1A2B6EDADE2B}"/>
    <cellStyle name="20% - Ênfase5 3 2 4 6 2" xfId="37599" xr:uid="{9F3ADA5F-44A7-43C8-939E-0D5820571A84}"/>
    <cellStyle name="20% - Ênfase5 3 2 4 7" xfId="28564" xr:uid="{7922351B-C6BF-4A6C-9BB5-7828C3BF7BC1}"/>
    <cellStyle name="20% - Ênfase5 3 2 4 8" xfId="39547" xr:uid="{1413CE26-6568-4EDD-A49A-BE25635ADB04}"/>
    <cellStyle name="20% - Ênfase5 3 2 4 9" xfId="41494" xr:uid="{3B7DE90A-6A41-453D-BAF7-63465BDF3F7D}"/>
    <cellStyle name="20% - Ênfase5 3 2 5" xfId="6818" xr:uid="{A8A3EB70-B3F6-4B71-88C0-34AE69E79735}"/>
    <cellStyle name="20% - Ênfase5 3 2 5 10" xfId="18363" xr:uid="{2AF134E0-A8BB-4D49-833D-C4BA772924F5}"/>
    <cellStyle name="20% - Ênfase5 3 2 5 2" xfId="8808" xr:uid="{3C2C46CD-03C6-4A8B-9BB5-812C0F8B673B}"/>
    <cellStyle name="20% - Ênfase5 3 2 5 2 2" xfId="13252" xr:uid="{838F4A36-2128-4455-AFD7-10E07527F7B9}"/>
    <cellStyle name="20% - Ênfase5 3 2 5 2 2 2" xfId="35261" xr:uid="{832DB5C6-EAF7-4B03-8991-A0EAE5C89FEC}"/>
    <cellStyle name="20% - Ênfase5 3 2 5 2 2 3" xfId="24278" xr:uid="{787A6864-3AD5-4A5B-A6CC-425FF6E60990}"/>
    <cellStyle name="20% - Ênfase5 3 2 5 2 3" xfId="31295" xr:uid="{3B703913-7CEF-4F2F-863F-48BAF35F0D10}"/>
    <cellStyle name="20% - Ênfase5 3 2 5 2 4" xfId="20312" xr:uid="{77027FF3-7363-40C9-B829-4FB97815946F}"/>
    <cellStyle name="20% - Ênfase5 3 2 5 3" xfId="12065" xr:uid="{93631157-783E-4D52-A59D-EE8F988FF8C4}"/>
    <cellStyle name="20% - Ênfase5 3 2 5 3 2" xfId="34126" xr:uid="{3947CB1D-333B-4F5D-83FB-0723FEAE25D8}"/>
    <cellStyle name="20% - Ênfase5 3 2 5 3 3" xfId="23143" xr:uid="{9EDA1F77-19BE-409A-933D-5AF7F458F1B8}"/>
    <cellStyle name="20% - Ênfase5 3 2 5 4" xfId="14649" xr:uid="{A69CFAD2-9AB3-4211-8F0F-25ADC8602FD2}"/>
    <cellStyle name="20% - Ênfase5 3 2 5 4 2" xfId="36431" xr:uid="{1716E31C-8160-404B-974A-A1ACC251E374}"/>
    <cellStyle name="20% - Ênfase5 3 2 5 4 3" xfId="25448" xr:uid="{9913D07F-5368-4F8D-957B-6C07FA383386}"/>
    <cellStyle name="20% - Ênfase5 3 2 5 5" xfId="27398" xr:uid="{E87116BB-1162-4B6F-B285-ACC663F76838}"/>
    <cellStyle name="20% - Ênfase5 3 2 5 5 2" xfId="38381" xr:uid="{8556D941-7B18-40D6-B56E-06FF0372BF26}"/>
    <cellStyle name="20% - Ênfase5 3 2 5 6" xfId="29346" xr:uid="{3EEAE93E-4372-4F3C-A77E-329B05EDFA56}"/>
    <cellStyle name="20% - Ênfase5 3 2 5 7" xfId="40329" xr:uid="{D783B920-8B43-4F75-857E-3B68130552A5}"/>
    <cellStyle name="20% - Ênfase5 3 2 5 8" xfId="42276" xr:uid="{09DF3F6E-9DA3-423C-97A1-7DC5B1676FFF}"/>
    <cellStyle name="20% - Ênfase5 3 2 5 9" xfId="44236" xr:uid="{8276E6F5-1319-4301-BAD0-D42CD6354060}"/>
    <cellStyle name="20% - Ênfase5 3 2 6" xfId="8020" xr:uid="{CAB97DF9-578D-4740-944E-11CA2B3941A4}"/>
    <cellStyle name="20% - Ênfase5 3 2 6 2" xfId="12189" xr:uid="{12704B42-FE45-4BC9-8BD7-AD02792C81D4}"/>
    <cellStyle name="20% - Ênfase5 3 2 6 2 2" xfId="34250" xr:uid="{11F38323-6A2B-4542-872F-7B05CA2555AE}"/>
    <cellStyle name="20% - Ênfase5 3 2 6 2 3" xfId="23267" xr:uid="{6F94182C-7CA9-45E0-83FF-15389405A6AC}"/>
    <cellStyle name="20% - Ênfase5 3 2 6 3" xfId="30507" xr:uid="{D87CC9BE-FDAD-4ACF-96A9-121645776BE7}"/>
    <cellStyle name="20% - Ênfase5 3 2 6 4" xfId="19524" xr:uid="{EA923C3D-27F1-4E42-B697-9351FE9367F3}"/>
    <cellStyle name="20% - Ênfase5 3 2 7" xfId="11051" xr:uid="{B64D90EE-1559-48BA-8BF9-CA20D005623C}"/>
    <cellStyle name="20% - Ênfase5 3 2 7 2" xfId="33115" xr:uid="{B5EA7366-8222-4CCA-8E5E-C61957997FCA}"/>
    <cellStyle name="20% - Ênfase5 3 2 7 3" xfId="22132" xr:uid="{81F46C5A-40A1-4374-977F-8420FFED6AC9}"/>
    <cellStyle name="20% - Ênfase5 3 2 8" xfId="10014" xr:uid="{C088201F-B59D-48B4-B019-C34957DD4F27}"/>
    <cellStyle name="20% - Ênfase5 3 2 8 2" xfId="32201" xr:uid="{D48C6B01-DBFE-4C6E-B617-7E9C2E7518B1}"/>
    <cellStyle name="20% - Ênfase5 3 2 8 3" xfId="21218" xr:uid="{7748CD0C-2274-49FC-817D-9E858BEDF2B8}"/>
    <cellStyle name="20% - Ênfase5 3 2 9" xfId="13780" xr:uid="{D01626FB-BD59-48F7-A8EB-D431B4FDFBFA}"/>
    <cellStyle name="20% - Ênfase5 3 2 9 2" xfId="35644" xr:uid="{9C922159-7E09-4D0B-9882-3C2FA05C86DE}"/>
    <cellStyle name="20% - Ênfase5 3 2 9 3" xfId="24661" xr:uid="{1D0BA408-0761-4A87-87E2-8AEEE83D181F}"/>
    <cellStyle name="20% - Ênfase5 3 3" xfId="5159" xr:uid="{E82D902A-0994-41E9-8486-05A264D8B796}"/>
    <cellStyle name="20% - Ênfase5 3 3 10" xfId="28565" xr:uid="{8041D75C-F65C-4B67-8B9A-8429219E9B20}"/>
    <cellStyle name="20% - Ênfase5 3 3 11" xfId="39548" xr:uid="{D01FE541-467F-4AB4-8D39-A9774EF966CD}"/>
    <cellStyle name="20% - Ênfase5 3 3 12" xfId="41495" xr:uid="{6CC57E3C-B070-4D04-843D-31650CA74401}"/>
    <cellStyle name="20% - Ênfase5 3 3 13" xfId="43455" xr:uid="{BEFAB840-0D27-487A-8B37-B0BBB994064E}"/>
    <cellStyle name="20% - Ênfase5 3 3 14" xfId="17581" xr:uid="{235D79A7-5BA4-4D24-A7A7-E9E87340086E}"/>
    <cellStyle name="20% - Ênfase5 3 3 2" xfId="5160" xr:uid="{8F6C0EE6-9A6B-418C-96F1-38D6FDACD8D8}"/>
    <cellStyle name="20% - Ênfase5 3 3 2 10" xfId="43456" xr:uid="{CC3091CA-FE1C-425A-9857-10AD4D7423BE}"/>
    <cellStyle name="20% - Ênfase5 3 3 2 11" xfId="17582" xr:uid="{7B40A3BE-0E3C-44E3-893E-16D3165CE91F}"/>
    <cellStyle name="20% - Ênfase5 3 3 2 2" xfId="7216" xr:uid="{6B17736B-0A34-4532-B7BD-70BBE52202AC}"/>
    <cellStyle name="20% - Ênfase5 3 3 2 2 10" xfId="18758" xr:uid="{E27D568D-A094-49FE-9EDC-69594807695C}"/>
    <cellStyle name="20% - Ênfase5 3 3 2 2 2" xfId="9203" xr:uid="{1CED65E8-B2AB-4C50-AFA7-64609DF3CDEA}"/>
    <cellStyle name="20% - Ênfase5 3 3 2 2 2 2" xfId="31690" xr:uid="{597ED8DF-3AA2-4E09-80A2-C21A2BB3C4AB}"/>
    <cellStyle name="20% - Ênfase5 3 3 2 2 2 3" xfId="20707" xr:uid="{12A2FBAE-C00B-4866-B4B7-C38AA9AF4366}"/>
    <cellStyle name="20% - Ênfase5 3 3 2 2 3" xfId="12602" xr:uid="{297A35C7-FFA5-4C3E-834D-8AF5CC263DD9}"/>
    <cellStyle name="20% - Ênfase5 3 3 2 2 3 2" xfId="34663" xr:uid="{986B3047-EDA9-4DA4-B3D0-28E7F35CF4E6}"/>
    <cellStyle name="20% - Ênfase5 3 3 2 2 3 3" xfId="23680" xr:uid="{F81FB008-0096-4C6F-B333-F5F889E4EE6E}"/>
    <cellStyle name="20% - Ênfase5 3 3 2 2 4" xfId="15044" xr:uid="{5C08B520-E66F-41DE-A92B-F76D75C5AF91}"/>
    <cellStyle name="20% - Ênfase5 3 3 2 2 4 2" xfId="36826" xr:uid="{FECD57C6-93E9-4966-AAC0-6C1328129D3F}"/>
    <cellStyle name="20% - Ênfase5 3 3 2 2 4 3" xfId="25843" xr:uid="{B67BC620-A854-4293-BD35-C51CF6F46F4E}"/>
    <cellStyle name="20% - Ênfase5 3 3 2 2 5" xfId="27793" xr:uid="{BF377C48-1528-4E01-9A74-FFE92F453A89}"/>
    <cellStyle name="20% - Ênfase5 3 3 2 2 5 2" xfId="38776" xr:uid="{AD525041-A65A-408D-901E-6990964EBB9C}"/>
    <cellStyle name="20% - Ênfase5 3 3 2 2 6" xfId="29741" xr:uid="{CA8A6DE6-92D7-4AE3-90C7-78150BADA271}"/>
    <cellStyle name="20% - Ênfase5 3 3 2 2 7" xfId="40724" xr:uid="{B18D32DB-2807-4E04-A8BB-C36C98EA7B9F}"/>
    <cellStyle name="20% - Ênfase5 3 3 2 2 8" xfId="42671" xr:uid="{D9B16DFD-3704-4DC6-96AA-43978D0E1D5E}"/>
    <cellStyle name="20% - Ênfase5 3 3 2 2 9" xfId="44631" xr:uid="{173EC509-C370-44F7-BA19-34BFFC3BF9CB}"/>
    <cellStyle name="20% - Ênfase5 3 3 2 3" xfId="8027" xr:uid="{5E31FD3B-758B-47C0-BC91-38A06EECA026}"/>
    <cellStyle name="20% - Ênfase5 3 3 2 3 2" xfId="11465" xr:uid="{261A9C5A-2C44-482E-A6B3-863228529AD8}"/>
    <cellStyle name="20% - Ênfase5 3 3 2 3 2 2" xfId="33528" xr:uid="{58CF27FE-7CB9-4DBF-B55D-8478679680F8}"/>
    <cellStyle name="20% - Ênfase5 3 3 2 3 2 3" xfId="22545" xr:uid="{8C700939-48B4-401A-8EB2-269D397D12D9}"/>
    <cellStyle name="20% - Ênfase5 3 3 2 3 3" xfId="30514" xr:uid="{6D8C47DA-C286-441D-ABAA-BAC47A857B2F}"/>
    <cellStyle name="20% - Ênfase5 3 3 2 3 4" xfId="19531" xr:uid="{733D7976-4288-440C-9F10-189A992B80EF}"/>
    <cellStyle name="20% - Ênfase5 3 3 2 4" xfId="10469" xr:uid="{F83D7C37-2B90-4B32-B647-07657EF82A8D}"/>
    <cellStyle name="20% - Ênfase5 3 3 2 4 2" xfId="32596" xr:uid="{C949E559-38EA-4D27-9E42-48741A9DE022}"/>
    <cellStyle name="20% - Ênfase5 3 3 2 4 3" xfId="21613" xr:uid="{66DFD532-C689-4CCB-8714-AEDBB5BF2686}"/>
    <cellStyle name="20% - Ênfase5 3 3 2 5" xfId="13787" xr:uid="{E6D34213-DF52-4899-A65C-D69FD0F49C91}"/>
    <cellStyle name="20% - Ênfase5 3 3 2 5 2" xfId="35651" xr:uid="{C0322789-D48C-45D5-95F6-3F42154EC2B9}"/>
    <cellStyle name="20% - Ênfase5 3 3 2 5 3" xfId="24668" xr:uid="{CD2D6299-E4A3-43DB-9F91-E95F15BE5F0F}"/>
    <cellStyle name="20% - Ênfase5 3 3 2 6" xfId="26618" xr:uid="{B0A0FD48-B09D-4505-977F-26E4CD834A28}"/>
    <cellStyle name="20% - Ênfase5 3 3 2 6 2" xfId="37601" xr:uid="{D934672F-C5FB-491F-ABBA-ADE9EE422552}"/>
    <cellStyle name="20% - Ênfase5 3 3 2 7" xfId="28566" xr:uid="{725F6E05-4783-4F64-9A84-081B23194EC9}"/>
    <cellStyle name="20% - Ênfase5 3 3 2 8" xfId="39549" xr:uid="{6D732372-FD45-440B-9FA2-3AFE9D8CD747}"/>
    <cellStyle name="20% - Ênfase5 3 3 2 9" xfId="41496" xr:uid="{DDDE5628-F0E7-4784-847E-F18E027D45CD}"/>
    <cellStyle name="20% - Ênfase5 3 3 3" xfId="5161" xr:uid="{B4755D80-CADC-499B-A461-2E74C7BAFAAC}"/>
    <cellStyle name="20% - Ênfase5 3 3 3 10" xfId="43457" xr:uid="{51A38DBD-AB21-40FD-936E-17EEDEE919A8}"/>
    <cellStyle name="20% - Ênfase5 3 3 3 11" xfId="17583" xr:uid="{8BED627B-A0F0-49D0-9064-1F65133080B3}"/>
    <cellStyle name="20% - Ênfase5 3 3 3 2" xfId="7498" xr:uid="{1B15CD4B-5C14-4565-91E6-6C0BA2683B0B}"/>
    <cellStyle name="20% - Ênfase5 3 3 3 2 10" xfId="19040" xr:uid="{DB2B4DCF-A62F-44EC-9563-12B90991EC49}"/>
    <cellStyle name="20% - Ênfase5 3 3 3 2 2" xfId="9485" xr:uid="{5BB50E4D-2C1F-4217-B9B5-82AC4A45A369}"/>
    <cellStyle name="20% - Ênfase5 3 3 3 2 2 2" xfId="31972" xr:uid="{A3AF5C5C-AF60-4BB1-80B5-4464EA02FDE2}"/>
    <cellStyle name="20% - Ênfase5 3 3 3 2 2 3" xfId="20989" xr:uid="{A8A79AB0-0E7F-4F6F-9F59-60D72933801C}"/>
    <cellStyle name="20% - Ênfase5 3 3 3 2 3" xfId="12884" xr:uid="{BB846803-6AD0-4A5D-AEB6-B95967419C96}"/>
    <cellStyle name="20% - Ênfase5 3 3 3 2 3 2" xfId="34945" xr:uid="{E9336E0E-0A27-4B5C-A716-8C4B4770D826}"/>
    <cellStyle name="20% - Ênfase5 3 3 3 2 3 3" xfId="23962" xr:uid="{3A090D67-6742-4C35-8B52-BC64648B445A}"/>
    <cellStyle name="20% - Ênfase5 3 3 3 2 4" xfId="15326" xr:uid="{5D5186A8-540D-4E12-AA1A-438E3E1C23EF}"/>
    <cellStyle name="20% - Ênfase5 3 3 3 2 4 2" xfId="37108" xr:uid="{BBEA45DF-313D-48E6-992F-8482F5C9594F}"/>
    <cellStyle name="20% - Ênfase5 3 3 3 2 4 3" xfId="26125" xr:uid="{94D5E8CB-F891-48BD-8AAE-D8BFDF2EFA62}"/>
    <cellStyle name="20% - Ênfase5 3 3 3 2 5" xfId="28075" xr:uid="{4CD90DC3-2339-490B-8348-207149B79F5A}"/>
    <cellStyle name="20% - Ênfase5 3 3 3 2 5 2" xfId="39058" xr:uid="{3715BCE7-26FB-47C8-BFFF-519A534A746A}"/>
    <cellStyle name="20% - Ênfase5 3 3 3 2 6" xfId="30023" xr:uid="{84AF6C0C-62B5-4A43-A699-E9F005813B76}"/>
    <cellStyle name="20% - Ênfase5 3 3 3 2 7" xfId="41006" xr:uid="{93663EC6-8C15-4759-BFF9-6111977EAE34}"/>
    <cellStyle name="20% - Ênfase5 3 3 3 2 8" xfId="42953" xr:uid="{8AB9F8B7-FB0B-45B3-B76D-73C174E94F81}"/>
    <cellStyle name="20% - Ênfase5 3 3 3 2 9" xfId="44913" xr:uid="{D460B5AD-598B-4C8D-881C-FA1C3AC580F9}"/>
    <cellStyle name="20% - Ênfase5 3 3 3 3" xfId="8028" xr:uid="{C89B42DB-9D3A-4E55-B5CD-AAFB54419E47}"/>
    <cellStyle name="20% - Ênfase5 3 3 3 3 2" xfId="11747" xr:uid="{B5A114B1-BD36-4EB5-BD27-148A337FEB15}"/>
    <cellStyle name="20% - Ênfase5 3 3 3 3 2 2" xfId="33810" xr:uid="{4CFE03C7-7DDC-4BB6-BE6C-688454108EDF}"/>
    <cellStyle name="20% - Ênfase5 3 3 3 3 2 3" xfId="22827" xr:uid="{0607F584-E491-4821-97EA-A8DF9E5D365B}"/>
    <cellStyle name="20% - Ênfase5 3 3 3 3 3" xfId="30515" xr:uid="{46FB128F-8DCD-4381-B82C-BF3B0544CE14}"/>
    <cellStyle name="20% - Ênfase5 3 3 3 3 4" xfId="19532" xr:uid="{EE4E85F7-B2F2-4614-AAEF-8F28727BFAFD}"/>
    <cellStyle name="20% - Ênfase5 3 3 3 4" xfId="10751" xr:uid="{96CD50A7-6E09-4A51-8208-65CCD2756388}"/>
    <cellStyle name="20% - Ênfase5 3 3 3 4 2" xfId="32878" xr:uid="{EA89D014-0676-4089-92AA-EC08168A0452}"/>
    <cellStyle name="20% - Ênfase5 3 3 3 4 3" xfId="21895" xr:uid="{894166B4-0B0C-4297-A2D7-9B880491C8D4}"/>
    <cellStyle name="20% - Ênfase5 3 3 3 5" xfId="13788" xr:uid="{DB399E0B-1476-4CC6-9C6A-A520201A573D}"/>
    <cellStyle name="20% - Ênfase5 3 3 3 5 2" xfId="35652" xr:uid="{33568B5B-9E5A-4C40-9061-8B9389165727}"/>
    <cellStyle name="20% - Ênfase5 3 3 3 5 3" xfId="24669" xr:uid="{6BB80CE7-DBF1-46F2-96EA-19357D75B384}"/>
    <cellStyle name="20% - Ênfase5 3 3 3 6" xfId="26619" xr:uid="{460398BB-4188-4249-BC0C-F862E3565B3F}"/>
    <cellStyle name="20% - Ênfase5 3 3 3 6 2" xfId="37602" xr:uid="{7269F084-5551-4A5C-A097-ADA0EE849F70}"/>
    <cellStyle name="20% - Ênfase5 3 3 3 7" xfId="28567" xr:uid="{01894508-E9F2-4D9E-9186-84B3E9617E45}"/>
    <cellStyle name="20% - Ênfase5 3 3 3 8" xfId="39550" xr:uid="{2A7733D5-1CD1-482D-9E28-413CEB9E29B6}"/>
    <cellStyle name="20% - Ênfase5 3 3 3 9" xfId="41497" xr:uid="{53B6A948-34AC-4005-A172-149B6F326BC5}"/>
    <cellStyle name="20% - Ênfase5 3 3 4" xfId="6932" xr:uid="{E4F3BDB3-4891-409D-B7DF-F7D7EBFB23C8}"/>
    <cellStyle name="20% - Ênfase5 3 3 4 10" xfId="18476" xr:uid="{0B9D4A3C-CCA1-4F45-9D62-9A17D86FD87A}"/>
    <cellStyle name="20% - Ênfase5 3 3 4 2" xfId="8921" xr:uid="{FBE5A908-C0DB-4162-9191-9C3FB8CFFF8F}"/>
    <cellStyle name="20% - Ênfase5 3 3 4 2 2" xfId="13196" xr:uid="{BAFDE72D-6EF3-4610-BAFD-FE68F1976D8C}"/>
    <cellStyle name="20% - Ênfase5 3 3 4 2 2 2" xfId="35205" xr:uid="{B1A5AD01-3DB9-41CF-9084-3B161B42D945}"/>
    <cellStyle name="20% - Ênfase5 3 3 4 2 2 3" xfId="24222" xr:uid="{58B8EF25-60BC-4BF8-81CE-2953B6E83D32}"/>
    <cellStyle name="20% - Ênfase5 3 3 4 2 3" xfId="31408" xr:uid="{D45F3F86-4DE3-42E5-8CD2-F516231C7661}"/>
    <cellStyle name="20% - Ênfase5 3 3 4 2 4" xfId="20425" xr:uid="{9586DF6F-FAC8-4B65-BA62-1B8A2160A4A5}"/>
    <cellStyle name="20% - Ênfase5 3 3 4 3" xfId="12009" xr:uid="{B9DA579D-4655-40B1-A294-BEA396BAAC80}"/>
    <cellStyle name="20% - Ênfase5 3 3 4 3 2" xfId="34070" xr:uid="{5F92F38F-665B-404F-B190-0F71835A6709}"/>
    <cellStyle name="20% - Ênfase5 3 3 4 3 3" xfId="23087" xr:uid="{F50E0ECD-E24F-4DFE-BEC7-4C22D43C6CFC}"/>
    <cellStyle name="20% - Ênfase5 3 3 4 4" xfId="14762" xr:uid="{227C522C-22E0-4353-BF97-667C6601489B}"/>
    <cellStyle name="20% - Ênfase5 3 3 4 4 2" xfId="36544" xr:uid="{1351E8AF-B80F-4984-B430-F80FC61DB96A}"/>
    <cellStyle name="20% - Ênfase5 3 3 4 4 3" xfId="25561" xr:uid="{59949519-7D66-4E01-80D7-1BB765B9F0D5}"/>
    <cellStyle name="20% - Ênfase5 3 3 4 5" xfId="27511" xr:uid="{68364828-F69D-4435-8573-367742DBE1C3}"/>
    <cellStyle name="20% - Ênfase5 3 3 4 5 2" xfId="38494" xr:uid="{34DA8595-ADDD-4AD5-8724-A4AF28969A03}"/>
    <cellStyle name="20% - Ênfase5 3 3 4 6" xfId="29459" xr:uid="{F731D931-5F52-4C27-A3EA-6026219E63FC}"/>
    <cellStyle name="20% - Ênfase5 3 3 4 7" xfId="40442" xr:uid="{D4677B30-6DE0-4AEF-9F6A-A60E8FA8C4EE}"/>
    <cellStyle name="20% - Ênfase5 3 3 4 8" xfId="42389" xr:uid="{8C88D4FE-AE91-4BB6-9BC6-D708F4A587F6}"/>
    <cellStyle name="20% - Ênfase5 3 3 4 9" xfId="44349" xr:uid="{C435D3C0-B422-42A4-8AD9-9FB08B3B088C}"/>
    <cellStyle name="20% - Ênfase5 3 3 5" xfId="8026" xr:uid="{79699128-FA2E-4BD3-81C3-AD6D4E482EFD}"/>
    <cellStyle name="20% - Ênfase5 3 3 5 2" xfId="12306" xr:uid="{E8B3BB0E-1C51-4366-A45A-E6AD82EAB1DC}"/>
    <cellStyle name="20% - Ênfase5 3 3 5 2 2" xfId="34367" xr:uid="{B6590AF0-374F-4646-9AC1-C8ECABF8FCD5}"/>
    <cellStyle name="20% - Ênfase5 3 3 5 2 3" xfId="23384" xr:uid="{E25CF3DC-DDCE-4CBE-A154-2F8ADEB8A65C}"/>
    <cellStyle name="20% - Ênfase5 3 3 5 3" xfId="30513" xr:uid="{966430F1-A69C-4D02-B2E1-F88015E57966}"/>
    <cellStyle name="20% - Ênfase5 3 3 5 4" xfId="19530" xr:uid="{ABDED82F-2EB9-42EB-A270-3C2E78BC2B69}"/>
    <cellStyle name="20% - Ênfase5 3 3 6" xfId="11169" xr:uid="{C24AD814-6378-46BE-BA8B-8C58A7FC86DD}"/>
    <cellStyle name="20% - Ênfase5 3 3 6 2" xfId="33232" xr:uid="{F1066988-8E57-4741-AD9C-D298F9F2286B}"/>
    <cellStyle name="20% - Ênfase5 3 3 6 3" xfId="22249" xr:uid="{31F550DE-E13E-40FF-B453-92BD543FFC06}"/>
    <cellStyle name="20% - Ênfase5 3 3 7" xfId="10187" xr:uid="{21F5D640-533E-445D-9864-CBA0362EB0FC}"/>
    <cellStyle name="20% - Ênfase5 3 3 7 2" xfId="32314" xr:uid="{E7D8984E-C660-4F0E-86D4-457648CB860D}"/>
    <cellStyle name="20% - Ênfase5 3 3 7 3" xfId="21331" xr:uid="{925C9D4C-19F4-42CC-9252-A346EA4BCE1A}"/>
    <cellStyle name="20% - Ênfase5 3 3 8" xfId="13786" xr:uid="{40C461DD-8273-48F6-A45E-8C23AE427DF9}"/>
    <cellStyle name="20% - Ênfase5 3 3 8 2" xfId="35650" xr:uid="{8D89E4F7-3D89-41C4-8F4A-B2B21EDD45E6}"/>
    <cellStyle name="20% - Ênfase5 3 3 8 3" xfId="24667" xr:uid="{90BCF6DA-D4A5-4BB8-B6F6-0632D697D47A}"/>
    <cellStyle name="20% - Ênfase5 3 3 9" xfId="26617" xr:uid="{76F25655-5675-4643-AB1D-BF291B9FE93D}"/>
    <cellStyle name="20% - Ênfase5 3 3 9 2" xfId="37600" xr:uid="{CF578CBF-7B2A-47B4-AFF9-78FD8264A83F}"/>
    <cellStyle name="20% - Ênfase5 3 4" xfId="5162" xr:uid="{02ABBF75-4F83-4636-B3F2-3AB185379F92}"/>
    <cellStyle name="20% - Ênfase5 3 4 10" xfId="39551" xr:uid="{0F983703-AFF0-4C3F-A12C-F6CA346A6E26}"/>
    <cellStyle name="20% - Ênfase5 3 4 11" xfId="41498" xr:uid="{13F906B1-071B-4589-823E-EC451850697C}"/>
    <cellStyle name="20% - Ênfase5 3 4 12" xfId="43458" xr:uid="{F9A2E47A-0C66-4E04-AA09-D81B364A7A45}"/>
    <cellStyle name="20% - Ênfase5 3 4 13" xfId="17584" xr:uid="{61FDD318-3E60-40C6-AE74-EC0B194E9DEC}"/>
    <cellStyle name="20% - Ênfase5 3 4 2" xfId="5163" xr:uid="{0D0BA2ED-6D2B-4D7E-984B-839B76C4EF1B}"/>
    <cellStyle name="20% - Ênfase5 3 4 2 10" xfId="43459" xr:uid="{6229C082-0439-4B72-BB6E-DCC97AD8FADE}"/>
    <cellStyle name="20% - Ênfase5 3 4 2 11" xfId="17585" xr:uid="{A22988F9-090F-49DA-B090-3EE5B417707C}"/>
    <cellStyle name="20% - Ênfase5 3 4 2 2" xfId="7159" xr:uid="{5DAF3511-70D1-45E4-AD70-73942E7457A4}"/>
    <cellStyle name="20% - Ênfase5 3 4 2 2 10" xfId="18701" xr:uid="{9C40CDBF-EB6E-492E-ADED-3E6B0FAEF6F5}"/>
    <cellStyle name="20% - Ênfase5 3 4 2 2 2" xfId="9146" xr:uid="{4CD89C89-930F-4D92-AE45-4316F90C623D}"/>
    <cellStyle name="20% - Ênfase5 3 4 2 2 2 2" xfId="31633" xr:uid="{39B65B19-C5AA-4CF9-B338-B3D75357DBC6}"/>
    <cellStyle name="20% - Ênfase5 3 4 2 2 2 3" xfId="20650" xr:uid="{E22A328A-78D5-4B3E-A40F-564A8EC78516}"/>
    <cellStyle name="20% - Ênfase5 3 4 2 2 3" xfId="12541" xr:uid="{CA125A4F-BE0F-4A15-AAB1-20CFA5658B8E}"/>
    <cellStyle name="20% - Ênfase5 3 4 2 2 3 2" xfId="34602" xr:uid="{8B2CDDCE-821E-4BE1-9BCD-429B1ADF746E}"/>
    <cellStyle name="20% - Ênfase5 3 4 2 2 3 3" xfId="23619" xr:uid="{0393374C-147A-4EFC-8B1E-EDFCD4F900C5}"/>
    <cellStyle name="20% - Ênfase5 3 4 2 2 4" xfId="14987" xr:uid="{C64CA536-0F93-4864-B352-25D394AF32AA}"/>
    <cellStyle name="20% - Ênfase5 3 4 2 2 4 2" xfId="36769" xr:uid="{B8D8A04C-79FD-4CBB-B708-F5F3445FE6EF}"/>
    <cellStyle name="20% - Ênfase5 3 4 2 2 4 3" xfId="25786" xr:uid="{0536F429-D78D-4FB8-9297-032E616EA16C}"/>
    <cellStyle name="20% - Ênfase5 3 4 2 2 5" xfId="27736" xr:uid="{E70D5E75-73EF-4ABA-BEB4-F694B5CA0806}"/>
    <cellStyle name="20% - Ênfase5 3 4 2 2 5 2" xfId="38719" xr:uid="{E4450F49-5452-4761-8C5E-A8465C43E235}"/>
    <cellStyle name="20% - Ênfase5 3 4 2 2 6" xfId="29684" xr:uid="{B95A3036-4B2F-4BB6-A272-769A67AA3729}"/>
    <cellStyle name="20% - Ênfase5 3 4 2 2 7" xfId="40667" xr:uid="{FB5F3B4E-8481-43C2-8F8F-55608F42781C}"/>
    <cellStyle name="20% - Ênfase5 3 4 2 2 8" xfId="42614" xr:uid="{C8A3C456-D886-4D04-AB3D-ED35D4EF4931}"/>
    <cellStyle name="20% - Ênfase5 3 4 2 2 9" xfId="44574" xr:uid="{7C349A56-4F8C-4060-838B-C451AB3EA845}"/>
    <cellStyle name="20% - Ênfase5 3 4 2 3" xfId="8030" xr:uid="{2E1C6B29-3660-4523-9999-290A576C20AE}"/>
    <cellStyle name="20% - Ênfase5 3 4 2 3 2" xfId="11404" xr:uid="{9E8E249C-F2E6-4270-83EA-4B8D248E92F5}"/>
    <cellStyle name="20% - Ênfase5 3 4 2 3 2 2" xfId="33467" xr:uid="{C3C397E4-94CA-4446-8C85-1FAD2345347D}"/>
    <cellStyle name="20% - Ênfase5 3 4 2 3 2 3" xfId="22484" xr:uid="{0F2BE755-4680-4FD1-BEB4-A17934454DEA}"/>
    <cellStyle name="20% - Ênfase5 3 4 2 3 3" xfId="30517" xr:uid="{3CA9309E-E25C-4937-8614-732E6722A463}"/>
    <cellStyle name="20% - Ênfase5 3 4 2 3 4" xfId="19534" xr:uid="{6CFF3A5D-18E3-4221-BB24-B2705E138482}"/>
    <cellStyle name="20% - Ênfase5 3 4 2 4" xfId="10412" xr:uid="{F8B3DD77-767D-4F93-8123-A8DF5D4ADB7B}"/>
    <cellStyle name="20% - Ênfase5 3 4 2 4 2" xfId="32539" xr:uid="{4E27F203-2008-42D7-A4A6-3B07B5A0670E}"/>
    <cellStyle name="20% - Ênfase5 3 4 2 4 3" xfId="21556" xr:uid="{A26A1498-3A52-4EE3-BB8B-92C6E989FD64}"/>
    <cellStyle name="20% - Ênfase5 3 4 2 5" xfId="13790" xr:uid="{926E8FD1-04B0-4688-8A52-DE15DC3A7321}"/>
    <cellStyle name="20% - Ênfase5 3 4 2 5 2" xfId="35654" xr:uid="{30D1D8EC-8265-4AE5-9EEE-34826695B866}"/>
    <cellStyle name="20% - Ênfase5 3 4 2 5 3" xfId="24671" xr:uid="{03C8F130-AFA1-4DFA-A9D6-3AD3DBBD082D}"/>
    <cellStyle name="20% - Ênfase5 3 4 2 6" xfId="26621" xr:uid="{AA6F6075-AA89-40B5-A228-0CB418C77810}"/>
    <cellStyle name="20% - Ênfase5 3 4 2 6 2" xfId="37604" xr:uid="{0B437EA4-180B-4939-A464-523F5AF3E52C}"/>
    <cellStyle name="20% - Ênfase5 3 4 2 7" xfId="28569" xr:uid="{A2C73BA6-AF03-419E-B4DB-1AEF11E2569A}"/>
    <cellStyle name="20% - Ênfase5 3 4 2 8" xfId="39552" xr:uid="{7CE0C1B0-D900-404E-88AB-B5E23EB3E390}"/>
    <cellStyle name="20% - Ênfase5 3 4 2 9" xfId="41499" xr:uid="{E6BBCBDB-88AC-47D0-8D46-39A6042A8E2E}"/>
    <cellStyle name="20% - Ênfase5 3 4 3" xfId="5164" xr:uid="{396CF0BC-98BA-4D2F-8B74-1782FCB46154}"/>
    <cellStyle name="20% - Ênfase5 3 4 3 10" xfId="43460" xr:uid="{665D52C3-98C4-413F-8049-1AA781951B36}"/>
    <cellStyle name="20% - Ênfase5 3 4 3 11" xfId="17586" xr:uid="{5B6E6775-C392-4904-A26C-3FEA5778D287}"/>
    <cellStyle name="20% - Ênfase5 3 4 3 2" xfId="7441" xr:uid="{A18FB540-06BC-4A4B-BE4E-4D29FA633A38}"/>
    <cellStyle name="20% - Ênfase5 3 4 3 2 10" xfId="18983" xr:uid="{43BD718D-113D-4F10-BD76-39FBFC0EE19B}"/>
    <cellStyle name="20% - Ênfase5 3 4 3 2 2" xfId="9428" xr:uid="{A28BAB77-D011-4B90-B108-DBF6A735CEA6}"/>
    <cellStyle name="20% - Ênfase5 3 4 3 2 2 2" xfId="31915" xr:uid="{24CC8D83-4750-451F-9FC2-31A8D5D45A2A}"/>
    <cellStyle name="20% - Ênfase5 3 4 3 2 2 3" xfId="20932" xr:uid="{DC0A26A4-CAD0-434C-8216-D5AF48BC5AAD}"/>
    <cellStyle name="20% - Ênfase5 3 4 3 2 3" xfId="12827" xr:uid="{D959995B-9228-4770-808E-7F80019AFF5C}"/>
    <cellStyle name="20% - Ênfase5 3 4 3 2 3 2" xfId="34888" xr:uid="{7828390A-5D14-438A-9550-514C0BE37231}"/>
    <cellStyle name="20% - Ênfase5 3 4 3 2 3 3" xfId="23905" xr:uid="{99AB6AEE-EEC7-4F4C-B067-858EF95553AA}"/>
    <cellStyle name="20% - Ênfase5 3 4 3 2 4" xfId="15269" xr:uid="{1C6A02D4-FDA0-4D3D-958A-B05002EA18D9}"/>
    <cellStyle name="20% - Ênfase5 3 4 3 2 4 2" xfId="37051" xr:uid="{F1CF9346-CAF5-417F-88B2-A8C7D28A915C}"/>
    <cellStyle name="20% - Ênfase5 3 4 3 2 4 3" xfId="26068" xr:uid="{B4F02922-365B-4C4B-BEF3-D86DE41D67E2}"/>
    <cellStyle name="20% - Ênfase5 3 4 3 2 5" xfId="28018" xr:uid="{1D467942-A564-41BC-8DBC-1561A10D87FC}"/>
    <cellStyle name="20% - Ênfase5 3 4 3 2 5 2" xfId="39001" xr:uid="{B001A2AC-8599-47AD-B90A-126B31F3E096}"/>
    <cellStyle name="20% - Ênfase5 3 4 3 2 6" xfId="29966" xr:uid="{91F8E17F-458A-4424-8F91-735B339DB9D7}"/>
    <cellStyle name="20% - Ênfase5 3 4 3 2 7" xfId="40949" xr:uid="{A671208F-E081-4C2B-ACD3-8FAF31796E29}"/>
    <cellStyle name="20% - Ênfase5 3 4 3 2 8" xfId="42896" xr:uid="{732A552C-84B9-4BFE-BBEC-D4AA8B211368}"/>
    <cellStyle name="20% - Ênfase5 3 4 3 2 9" xfId="44856" xr:uid="{196452EA-CA85-4F94-BA88-6CC336564B5A}"/>
    <cellStyle name="20% - Ênfase5 3 4 3 3" xfId="8031" xr:uid="{7281C58D-57CD-4B16-85F7-3AE278BC96C4}"/>
    <cellStyle name="20% - Ênfase5 3 4 3 3 2" xfId="11690" xr:uid="{61D91931-0D85-4D55-AB93-2487D37F7883}"/>
    <cellStyle name="20% - Ênfase5 3 4 3 3 2 2" xfId="33753" xr:uid="{148DCEA0-468B-469D-99EC-7892C8CFED4E}"/>
    <cellStyle name="20% - Ênfase5 3 4 3 3 2 3" xfId="22770" xr:uid="{1A256B3E-E742-45E0-B0D4-C0E732665216}"/>
    <cellStyle name="20% - Ênfase5 3 4 3 3 3" xfId="30518" xr:uid="{E5E95BF5-7974-4A47-87CB-DA0E5FB14A22}"/>
    <cellStyle name="20% - Ênfase5 3 4 3 3 4" xfId="19535" xr:uid="{7ED8EF2F-E24A-43AD-9DF4-90D125CF4E82}"/>
    <cellStyle name="20% - Ênfase5 3 4 3 4" xfId="10694" xr:uid="{FAB2732E-59A2-4187-A76E-AF5A8975D00C}"/>
    <cellStyle name="20% - Ênfase5 3 4 3 4 2" xfId="32821" xr:uid="{FC88A200-4518-4F37-829C-0488B6A07FE2}"/>
    <cellStyle name="20% - Ênfase5 3 4 3 4 3" xfId="21838" xr:uid="{1DD21BEC-BFD4-4D65-9EB2-D54431666856}"/>
    <cellStyle name="20% - Ênfase5 3 4 3 5" xfId="13791" xr:uid="{655BF892-847A-4F34-BCF0-721563393065}"/>
    <cellStyle name="20% - Ênfase5 3 4 3 5 2" xfId="35655" xr:uid="{A019189E-B703-4E88-B58B-44EDCAE85562}"/>
    <cellStyle name="20% - Ênfase5 3 4 3 5 3" xfId="24672" xr:uid="{63FFEFD8-C5ED-4240-9D87-87D1FBC1E5DE}"/>
    <cellStyle name="20% - Ênfase5 3 4 3 6" xfId="26622" xr:uid="{7B782668-A9CE-4ED0-86BD-1CDFA7D3E9C6}"/>
    <cellStyle name="20% - Ênfase5 3 4 3 6 2" xfId="37605" xr:uid="{83B19688-FDB2-4EB0-8786-987FE12800AA}"/>
    <cellStyle name="20% - Ênfase5 3 4 3 7" xfId="28570" xr:uid="{5297A5E6-5B1C-4722-8EB8-27D0A05021CF}"/>
    <cellStyle name="20% - Ênfase5 3 4 3 8" xfId="39553" xr:uid="{A0B25684-1308-429A-AEB9-B467365ED8A5}"/>
    <cellStyle name="20% - Ênfase5 3 4 3 9" xfId="41500" xr:uid="{FA9ACDE6-72DE-4F08-AFAB-053FABA6C30C}"/>
    <cellStyle name="20% - Ênfase5 3 4 4" xfId="6874" xr:uid="{4A0FE016-F249-480D-931A-378194C4EF2D}"/>
    <cellStyle name="20% - Ênfase5 3 4 4 10" xfId="18419" xr:uid="{48E7111F-4C76-433B-8367-BC5E2EC5B766}"/>
    <cellStyle name="20% - Ênfase5 3 4 4 2" xfId="8864" xr:uid="{8D692A4F-0759-4C69-9D76-7AB5D390DC0F}"/>
    <cellStyle name="20% - Ênfase5 3 4 4 2 2" xfId="31351" xr:uid="{4997B891-BF15-4706-8B2C-F1B51CC3DDC3}"/>
    <cellStyle name="20% - Ênfase5 3 4 4 2 3" xfId="20368" xr:uid="{EB32B03A-18F2-46FA-A30C-82E12F49F669}"/>
    <cellStyle name="20% - Ênfase5 3 4 4 3" xfId="12245" xr:uid="{FD456834-5DB6-44BA-BA6F-12B98C75965C}"/>
    <cellStyle name="20% - Ênfase5 3 4 4 3 2" xfId="34306" xr:uid="{DAEF5E54-02FC-40C7-8B81-D2D483EC118E}"/>
    <cellStyle name="20% - Ênfase5 3 4 4 3 3" xfId="23323" xr:uid="{CDCBDC91-11AD-49EF-9D42-F0D4DB92DA72}"/>
    <cellStyle name="20% - Ênfase5 3 4 4 4" xfId="14705" xr:uid="{DD9617E1-45B0-4428-918C-10F4CB08F182}"/>
    <cellStyle name="20% - Ênfase5 3 4 4 4 2" xfId="36487" xr:uid="{15D24E4E-22E5-4B7A-ABAC-8E6E7ABB9D18}"/>
    <cellStyle name="20% - Ênfase5 3 4 4 4 3" xfId="25504" xr:uid="{524334B7-67FC-4B11-8E54-937AE355B38C}"/>
    <cellStyle name="20% - Ênfase5 3 4 4 5" xfId="27454" xr:uid="{01327B9E-D67F-4C3A-8BD4-70BE6A161C4A}"/>
    <cellStyle name="20% - Ênfase5 3 4 4 5 2" xfId="38437" xr:uid="{B17BADFB-9471-401B-9CEA-7031E63AE32E}"/>
    <cellStyle name="20% - Ênfase5 3 4 4 6" xfId="29402" xr:uid="{A2B546FD-522D-4D0D-8D58-CBC251AC6520}"/>
    <cellStyle name="20% - Ênfase5 3 4 4 7" xfId="40385" xr:uid="{29F09178-46C9-4298-A373-97E2FE6DDBBF}"/>
    <cellStyle name="20% - Ênfase5 3 4 4 8" xfId="42332" xr:uid="{41E24053-2FC9-4D3D-B2B4-5EA1BB101156}"/>
    <cellStyle name="20% - Ênfase5 3 4 4 9" xfId="44292" xr:uid="{E8A61997-CF1A-47B2-B385-97FF1F998A0D}"/>
    <cellStyle name="20% - Ênfase5 3 4 5" xfId="8029" xr:uid="{A64D2E26-F60E-4AD8-A9DC-EDA6754178C1}"/>
    <cellStyle name="20% - Ênfase5 3 4 5 2" xfId="11107" xr:uid="{58044558-20A9-4B1E-B8DA-51F2AE6D3C4D}"/>
    <cellStyle name="20% - Ênfase5 3 4 5 2 2" xfId="33171" xr:uid="{9C3E5884-B400-4A8F-9F02-CE16BBE194D9}"/>
    <cellStyle name="20% - Ênfase5 3 4 5 2 3" xfId="22188" xr:uid="{7E31E6BD-45C1-47A8-8F1E-00AA44AD3469}"/>
    <cellStyle name="20% - Ênfase5 3 4 5 3" xfId="30516" xr:uid="{24E8FF75-1B57-48EF-A63F-D6C36DD42186}"/>
    <cellStyle name="20% - Ênfase5 3 4 5 4" xfId="19533" xr:uid="{672B6010-3D9B-4FE7-9F7F-2FC4F447A279}"/>
    <cellStyle name="20% - Ênfase5 3 4 6" xfId="10070" xr:uid="{CD95688E-943B-4DE4-86EA-381015A1C7EC}"/>
    <cellStyle name="20% - Ênfase5 3 4 6 2" xfId="32257" xr:uid="{DE6A455F-C267-42E0-BCD8-F83A6DBB4389}"/>
    <cellStyle name="20% - Ênfase5 3 4 6 3" xfId="21274" xr:uid="{58F328BB-8E20-4D7E-9F7B-006B3893559E}"/>
    <cellStyle name="20% - Ênfase5 3 4 7" xfId="13789" xr:uid="{86FEEFB2-88A4-419A-BAD9-2C5B42DE0290}"/>
    <cellStyle name="20% - Ênfase5 3 4 7 2" xfId="35653" xr:uid="{ED61BE19-51F0-4368-9785-564A0D5AAFCE}"/>
    <cellStyle name="20% - Ênfase5 3 4 7 3" xfId="24670" xr:uid="{4134925D-AABF-472B-85DF-597F02060B96}"/>
    <cellStyle name="20% - Ênfase5 3 4 8" xfId="26620" xr:uid="{E8E42250-DF1D-478B-A35D-6A2DDF96EFB5}"/>
    <cellStyle name="20% - Ênfase5 3 4 8 2" xfId="37603" xr:uid="{4C4E540D-BD18-4B01-997B-83E43CCED272}"/>
    <cellStyle name="20% - Ênfase5 3 4 9" xfId="28568" xr:uid="{731B684D-D879-4170-B506-A5F0C9B229E8}"/>
    <cellStyle name="20% - Ênfase5 3 5" xfId="5165" xr:uid="{FA5873DF-116B-4346-BF97-79260B6D6C31}"/>
    <cellStyle name="20% - Ênfase5 3 5 10" xfId="43461" xr:uid="{F8AED73A-03FF-4CF9-9900-07D0EB89CCEF}"/>
    <cellStyle name="20% - Ênfase5 3 5 11" xfId="17587" xr:uid="{4AF60608-B1DD-4E41-878F-0A0B8DF9CF74}"/>
    <cellStyle name="20% - Ênfase5 3 5 2" xfId="7047" xr:uid="{CB6260A4-161D-4630-8284-761679355C45}"/>
    <cellStyle name="20% - Ênfase5 3 5 2 10" xfId="18589" xr:uid="{586A6AA3-599C-48D9-9398-1E99FC5C900B}"/>
    <cellStyle name="20% - Ênfase5 3 5 2 2" xfId="9034" xr:uid="{1452E60A-0601-42C4-A6BD-2C430F4A12F9}"/>
    <cellStyle name="20% - Ênfase5 3 5 2 2 2" xfId="31521" xr:uid="{DA9D82B5-3A60-4B02-AD06-912904B85BC8}"/>
    <cellStyle name="20% - Ênfase5 3 5 2 2 3" xfId="20538" xr:uid="{0CC6726C-2458-496C-9A9F-CF736C0F53A3}"/>
    <cellStyle name="20% - Ênfase5 3 5 2 3" xfId="12429" xr:uid="{5FD07D90-11CF-4E0F-A863-6013B2555F35}"/>
    <cellStyle name="20% - Ênfase5 3 5 2 3 2" xfId="34490" xr:uid="{D22B92AE-4BAF-4ECF-85FC-39977C5487B7}"/>
    <cellStyle name="20% - Ênfase5 3 5 2 3 3" xfId="23507" xr:uid="{2B70EE06-A5CC-4E40-873E-2798671772DE}"/>
    <cellStyle name="20% - Ênfase5 3 5 2 4" xfId="14875" xr:uid="{252D05AE-0178-4B74-BA1A-08CD6C1E0711}"/>
    <cellStyle name="20% - Ênfase5 3 5 2 4 2" xfId="36657" xr:uid="{1F314357-4EB1-4246-B2F6-4E2002F28983}"/>
    <cellStyle name="20% - Ênfase5 3 5 2 4 3" xfId="25674" xr:uid="{BB4A3E3B-A5A4-40C3-9D71-DB1F35731E2F}"/>
    <cellStyle name="20% - Ênfase5 3 5 2 5" xfId="27624" xr:uid="{F2906D55-D546-42C5-B50B-8CFAF112D751}"/>
    <cellStyle name="20% - Ênfase5 3 5 2 5 2" xfId="38607" xr:uid="{3A131815-5300-4609-9208-9C86A1E974F4}"/>
    <cellStyle name="20% - Ênfase5 3 5 2 6" xfId="29572" xr:uid="{39540C79-6350-43C8-8E1C-71E4EBEFA32B}"/>
    <cellStyle name="20% - Ênfase5 3 5 2 7" xfId="40555" xr:uid="{8FA042D0-78D6-4C87-BB6A-3D53AEE2454D}"/>
    <cellStyle name="20% - Ênfase5 3 5 2 8" xfId="42502" xr:uid="{84896F09-F2CE-4F9E-AEFD-D4C323EBDC2E}"/>
    <cellStyle name="20% - Ênfase5 3 5 2 9" xfId="44462" xr:uid="{EE227B06-6CD2-4E70-A335-2CF75D5362A5}"/>
    <cellStyle name="20% - Ênfase5 3 5 3" xfId="8032" xr:uid="{E4AAE716-E298-471D-A363-A65C5316F5FD}"/>
    <cellStyle name="20% - Ênfase5 3 5 3 2" xfId="11292" xr:uid="{DFE93140-52D0-4ED5-AD52-762109573F55}"/>
    <cellStyle name="20% - Ênfase5 3 5 3 2 2" xfId="33355" xr:uid="{5E0DE014-2940-4955-8432-E11A687D2C4D}"/>
    <cellStyle name="20% - Ênfase5 3 5 3 2 3" xfId="22372" xr:uid="{D53E37C8-73E1-413D-8CF5-679CFDC79FE4}"/>
    <cellStyle name="20% - Ênfase5 3 5 3 3" xfId="30519" xr:uid="{6121B328-CDF7-45B4-983C-19695B0ECF93}"/>
    <cellStyle name="20% - Ênfase5 3 5 3 4" xfId="19536" xr:uid="{A4F5E4EF-86C2-48B3-832A-46EFAE510992}"/>
    <cellStyle name="20% - Ênfase5 3 5 4" xfId="10300" xr:uid="{803F8DCF-B624-47D0-862A-30DB750473A8}"/>
    <cellStyle name="20% - Ênfase5 3 5 4 2" xfId="32427" xr:uid="{2A983B39-E81B-43DB-B6E2-EB9590A3B378}"/>
    <cellStyle name="20% - Ênfase5 3 5 4 3" xfId="21444" xr:uid="{D598DDCE-6DD3-44A4-BA55-1D71F1D88A2D}"/>
    <cellStyle name="20% - Ênfase5 3 5 5" xfId="13792" xr:uid="{D391900E-F126-458E-9F0C-6F7A803F1B12}"/>
    <cellStyle name="20% - Ênfase5 3 5 5 2" xfId="35656" xr:uid="{71AC8FA3-F6AA-4A7D-95E1-55C2DE87716B}"/>
    <cellStyle name="20% - Ênfase5 3 5 5 3" xfId="24673" xr:uid="{6E5C5F5A-6C72-4BA9-800F-70C07ECE614F}"/>
    <cellStyle name="20% - Ênfase5 3 5 6" xfId="26623" xr:uid="{54956073-E96A-44E5-B840-B62F151ED8B9}"/>
    <cellStyle name="20% - Ênfase5 3 5 6 2" xfId="37606" xr:uid="{BD8E589E-7041-4660-A85F-8775B2CB8BD9}"/>
    <cellStyle name="20% - Ênfase5 3 5 7" xfId="28571" xr:uid="{A81D961B-D6D6-4338-91AE-95ACA4A58391}"/>
    <cellStyle name="20% - Ênfase5 3 5 8" xfId="39554" xr:uid="{F695C875-37E9-4B4B-A6AC-00A664FA0F53}"/>
    <cellStyle name="20% - Ênfase5 3 5 9" xfId="41501" xr:uid="{0A5BE857-0621-4442-890C-11796CF30A38}"/>
    <cellStyle name="20% - Ênfase5 3 6" xfId="5166" xr:uid="{83EC7BEF-D8E2-43C8-BCB4-30998D5948D2}"/>
    <cellStyle name="20% - Ênfase5 3 6 10" xfId="43462" xr:uid="{6EFE62F3-579F-47FD-B4B1-5B11C8B3FE28}"/>
    <cellStyle name="20% - Ênfase5 3 6 11" xfId="17588" xr:uid="{44AC312C-2573-420C-B96C-429D969B7473}"/>
    <cellStyle name="20% - Ênfase5 3 6 2" xfId="7329" xr:uid="{D49311A0-5E55-4A26-94CC-3E975E0A6633}"/>
    <cellStyle name="20% - Ênfase5 3 6 2 10" xfId="18871" xr:uid="{A2A92375-34DC-42AC-9137-97B932D58167}"/>
    <cellStyle name="20% - Ênfase5 3 6 2 2" xfId="9316" xr:uid="{D539D6FE-C48B-403E-BC4E-629E8C0A714E}"/>
    <cellStyle name="20% - Ênfase5 3 6 2 2 2" xfId="31803" xr:uid="{D4F444E9-3FD0-4441-BEAD-8A15E8F7772F}"/>
    <cellStyle name="20% - Ênfase5 3 6 2 2 3" xfId="20820" xr:uid="{88556102-5F6A-4D83-9BE2-61C0D95063D3}"/>
    <cellStyle name="20% - Ênfase5 3 6 2 3" xfId="12715" xr:uid="{0A7E397C-0E70-4A4C-8D5C-A7C4254BAE38}"/>
    <cellStyle name="20% - Ênfase5 3 6 2 3 2" xfId="34776" xr:uid="{4A8D7679-B6FA-4825-9E36-D7200FB20147}"/>
    <cellStyle name="20% - Ênfase5 3 6 2 3 3" xfId="23793" xr:uid="{941591E0-7B03-404D-8887-2A0730FC721D}"/>
    <cellStyle name="20% - Ênfase5 3 6 2 4" xfId="15157" xr:uid="{4A3235E2-8A7C-4D9C-A186-7B7F3790DAC3}"/>
    <cellStyle name="20% - Ênfase5 3 6 2 4 2" xfId="36939" xr:uid="{61A605C3-BCF9-4C36-AB56-F8A048DC7B49}"/>
    <cellStyle name="20% - Ênfase5 3 6 2 4 3" xfId="25956" xr:uid="{986E15E5-AD3B-4809-A922-7A4E86E2446C}"/>
    <cellStyle name="20% - Ênfase5 3 6 2 5" xfId="27906" xr:uid="{277517D3-A421-49FF-B477-04E069B4A5F0}"/>
    <cellStyle name="20% - Ênfase5 3 6 2 5 2" xfId="38889" xr:uid="{7230DFA3-1014-4F91-88A0-2C1506911AF1}"/>
    <cellStyle name="20% - Ênfase5 3 6 2 6" xfId="29854" xr:uid="{7DC670BE-322D-48A3-80BC-4EDF914D81C6}"/>
    <cellStyle name="20% - Ênfase5 3 6 2 7" xfId="40837" xr:uid="{69D90162-70CE-4921-89FA-9C673011C99B}"/>
    <cellStyle name="20% - Ênfase5 3 6 2 8" xfId="42784" xr:uid="{E4A049A3-D89F-49D1-832A-7FEF8D0F82B1}"/>
    <cellStyle name="20% - Ênfase5 3 6 2 9" xfId="44744" xr:uid="{9D6B4534-68F8-4BFF-9A3F-D5C590A60D18}"/>
    <cellStyle name="20% - Ênfase5 3 6 3" xfId="8033" xr:uid="{29A2B64D-127A-4792-86B9-B9135E82CB4E}"/>
    <cellStyle name="20% - Ênfase5 3 6 3 2" xfId="11578" xr:uid="{7B552F4C-303C-41F8-BFB2-A1B2F1E6E4A6}"/>
    <cellStyle name="20% - Ênfase5 3 6 3 2 2" xfId="33641" xr:uid="{AF594FEA-AE27-45D0-A27C-4494414A020E}"/>
    <cellStyle name="20% - Ênfase5 3 6 3 2 3" xfId="22658" xr:uid="{7891C2AE-3648-4ABC-9C6F-1916B474C9F9}"/>
    <cellStyle name="20% - Ênfase5 3 6 3 3" xfId="30520" xr:uid="{3805A109-AABF-48E8-8C8A-1666A480D502}"/>
    <cellStyle name="20% - Ênfase5 3 6 3 4" xfId="19537" xr:uid="{8E1C73B4-71FC-4CBC-A548-F43A666AFB7A}"/>
    <cellStyle name="20% - Ênfase5 3 6 4" xfId="10582" xr:uid="{ED5DF57E-8EC4-4F11-9E1D-431746150C5F}"/>
    <cellStyle name="20% - Ênfase5 3 6 4 2" xfId="32709" xr:uid="{E4E0DE2D-4594-4277-913F-DBA47AD0F331}"/>
    <cellStyle name="20% - Ênfase5 3 6 4 3" xfId="21726" xr:uid="{57035E9D-0577-4F88-BDEE-EECA902B11AD}"/>
    <cellStyle name="20% - Ênfase5 3 6 5" xfId="13793" xr:uid="{28E9B9C5-6CB8-4873-91D5-5E11A435A1DF}"/>
    <cellStyle name="20% - Ênfase5 3 6 5 2" xfId="35657" xr:uid="{ADB6D7FA-3ED9-408A-902A-5A8D2AC2628F}"/>
    <cellStyle name="20% - Ênfase5 3 6 5 3" xfId="24674" xr:uid="{4A815148-44FC-4D9D-BF9B-6E593984E1E9}"/>
    <cellStyle name="20% - Ênfase5 3 6 6" xfId="26624" xr:uid="{E395A65A-C890-4E5C-A7DE-56C34967BFD0}"/>
    <cellStyle name="20% - Ênfase5 3 6 6 2" xfId="37607" xr:uid="{C8721BCC-DE1C-4087-9C7D-BBDE7E40C4E3}"/>
    <cellStyle name="20% - Ênfase5 3 6 7" xfId="28572" xr:uid="{3F281393-36C5-42ED-8325-F32899AD2D49}"/>
    <cellStyle name="20% - Ênfase5 3 6 8" xfId="39555" xr:uid="{54889A64-3BBE-4C6D-89D7-12455F909F93}"/>
    <cellStyle name="20% - Ênfase5 3 6 9" xfId="41502" xr:uid="{AF7475DC-3BD3-43A3-9B84-7D5F17CBB22C}"/>
    <cellStyle name="20% - Ênfase5 3 7" xfId="5167" xr:uid="{496172A7-A58E-4C5C-8497-02D5C4AFE034}"/>
    <cellStyle name="20% - Ênfase5 3 7 10" xfId="43463" xr:uid="{4964953D-BB6F-4A2D-BAC3-FFECB9309ED4}"/>
    <cellStyle name="20% - Ênfase5 3 7 11" xfId="17589" xr:uid="{C7DC51C3-B172-4AFD-9A1F-A3EC82F7ECB2}"/>
    <cellStyle name="20% - Ênfase5 3 7 2" xfId="7611" xr:uid="{4BB64D53-0CE6-4B08-9DDB-1C52D03B3761}"/>
    <cellStyle name="20% - Ênfase5 3 7 2 10" xfId="19153" xr:uid="{19D9CA66-0779-4E64-A5FC-0D46C3F8DA80}"/>
    <cellStyle name="20% - Ênfase5 3 7 2 2" xfId="9598" xr:uid="{F0D1BE16-3B85-4580-9B18-8A7D0EFCFA6E}"/>
    <cellStyle name="20% - Ênfase5 3 7 2 2 2" xfId="32085" xr:uid="{5FE4D07A-A9B3-4D83-AF75-E71303FD9600}"/>
    <cellStyle name="20% - Ênfase5 3 7 2 2 3" xfId="21102" xr:uid="{AE3B0D43-4A19-4EB8-9285-6441A4F51C52}"/>
    <cellStyle name="20% - Ênfase5 3 7 2 3" xfId="12997" xr:uid="{ED1C33BA-E431-4E00-8B52-D69B048D6BED}"/>
    <cellStyle name="20% - Ênfase5 3 7 2 3 2" xfId="35058" xr:uid="{94F0F3AF-7AD5-47F8-AE5A-BDCE521CFC77}"/>
    <cellStyle name="20% - Ênfase5 3 7 2 3 3" xfId="24075" xr:uid="{9E367A0A-E11E-4D80-8FF7-C69771A156A5}"/>
    <cellStyle name="20% - Ênfase5 3 7 2 4" xfId="15439" xr:uid="{671131DC-591B-4210-AC4B-6581B4E2E3C3}"/>
    <cellStyle name="20% - Ênfase5 3 7 2 4 2" xfId="37221" xr:uid="{7E0CB6DB-FD4E-4CF3-B20D-311C74B5CFBC}"/>
    <cellStyle name="20% - Ênfase5 3 7 2 4 3" xfId="26238" xr:uid="{01DE30D5-5816-4AC9-A94E-4FD9C96E1274}"/>
    <cellStyle name="20% - Ênfase5 3 7 2 5" xfId="28188" xr:uid="{CC6050C2-7FA4-4D29-8BB3-368D33A961CF}"/>
    <cellStyle name="20% - Ênfase5 3 7 2 5 2" xfId="39171" xr:uid="{442ACE9E-28F4-419B-8835-A37940FE09DB}"/>
    <cellStyle name="20% - Ênfase5 3 7 2 6" xfId="30136" xr:uid="{DEA017B8-3B78-4C9B-8223-D3B4AB8F7720}"/>
    <cellStyle name="20% - Ênfase5 3 7 2 7" xfId="41119" xr:uid="{F627B9B0-3D85-4CFF-9461-C07F9F5AD88C}"/>
    <cellStyle name="20% - Ênfase5 3 7 2 8" xfId="43066" xr:uid="{8D03BCF0-3938-4420-AF5D-D9516DA85199}"/>
    <cellStyle name="20% - Ênfase5 3 7 2 9" xfId="45026" xr:uid="{9C5A59B3-3D44-4B14-8F65-BD767B37124A}"/>
    <cellStyle name="20% - Ênfase5 3 7 3" xfId="8034" xr:uid="{B1A147AC-697D-47B6-8982-1204F48C715B}"/>
    <cellStyle name="20% - Ênfase5 3 7 3 2" xfId="11860" xr:uid="{EBF07090-FE2F-49F5-8D21-D378886186C2}"/>
    <cellStyle name="20% - Ênfase5 3 7 3 2 2" xfId="33923" xr:uid="{F6F23CA1-050A-41C7-A237-C6FFAE546E6B}"/>
    <cellStyle name="20% - Ênfase5 3 7 3 2 3" xfId="22940" xr:uid="{C4996929-9A77-4998-8E32-F840E40186B8}"/>
    <cellStyle name="20% - Ênfase5 3 7 3 3" xfId="30521" xr:uid="{9F1DFE47-D541-4FFB-9078-30D1FDF8315B}"/>
    <cellStyle name="20% - Ênfase5 3 7 3 4" xfId="19538" xr:uid="{32D437E9-3863-4673-96BF-17A7177AEB03}"/>
    <cellStyle name="20% - Ênfase5 3 7 4" xfId="10864" xr:uid="{9FC3DA32-AD46-4132-9EEA-9F3CCC70072C}"/>
    <cellStyle name="20% - Ênfase5 3 7 4 2" xfId="32991" xr:uid="{51EA70A8-7CE7-418E-967D-6A91E8995527}"/>
    <cellStyle name="20% - Ênfase5 3 7 4 3" xfId="22008" xr:uid="{69BF08FF-0580-44A5-B0B8-C5C843F9BA0A}"/>
    <cellStyle name="20% - Ênfase5 3 7 5" xfId="13794" xr:uid="{1AD54C58-D29A-4D68-9755-20B7D8AE8B89}"/>
    <cellStyle name="20% - Ênfase5 3 7 5 2" xfId="35658" xr:uid="{1FFAA0EA-D77A-40EC-A9F2-251F15AC9448}"/>
    <cellStyle name="20% - Ênfase5 3 7 5 3" xfId="24675" xr:uid="{4671F6FB-11E1-4AD2-8261-9521DF42B661}"/>
    <cellStyle name="20% - Ênfase5 3 7 6" xfId="26625" xr:uid="{242E3743-7F56-42C5-952D-9D8E9D881479}"/>
    <cellStyle name="20% - Ênfase5 3 7 6 2" xfId="37608" xr:uid="{59919836-4AF3-448B-9D9D-A63A99AF3BAA}"/>
    <cellStyle name="20% - Ênfase5 3 7 7" xfId="28573" xr:uid="{086D86A9-5D6C-481C-9DAA-B2C043EE5047}"/>
    <cellStyle name="20% - Ênfase5 3 7 8" xfId="39556" xr:uid="{7DA1DDC5-600D-45AC-A31C-FA58A4950720}"/>
    <cellStyle name="20% - Ênfase5 3 7 9" xfId="41503" xr:uid="{989D2B69-DBDC-4C83-93A5-B073BF651321}"/>
    <cellStyle name="20% - Ênfase5 3 8" xfId="6762" xr:uid="{D68B2FEE-EB8A-4B5F-A4CB-C7F5008C38F6}"/>
    <cellStyle name="20% - Ênfase5 3 8 10" xfId="18307" xr:uid="{1022F541-895C-486C-9030-C503195DFFA8}"/>
    <cellStyle name="20% - Ênfase5 3 8 2" xfId="8752" xr:uid="{F6BBFBFB-7F2B-4B81-9CCE-585890CD4339}"/>
    <cellStyle name="20% - Ênfase5 3 8 2 2" xfId="13128" xr:uid="{82A3BC14-D603-43CF-BA72-1358B575918B}"/>
    <cellStyle name="20% - Ênfase5 3 8 2 2 2" xfId="35138" xr:uid="{A99ABBA1-06F7-40CE-828B-B0B2F381F75E}"/>
    <cellStyle name="20% - Ênfase5 3 8 2 2 3" xfId="24155" xr:uid="{6EAE6813-8C75-48E7-9E38-11EEDE3C2800}"/>
    <cellStyle name="20% - Ênfase5 3 8 2 3" xfId="31239" xr:uid="{51DBD033-415C-4827-9D45-9EB8B7B3BCAB}"/>
    <cellStyle name="20% - Ênfase5 3 8 2 4" xfId="20256" xr:uid="{C755769E-0F4E-4EF8-BDE1-99DAFEA6DD5D}"/>
    <cellStyle name="20% - Ênfase5 3 8 3" xfId="11942" xr:uid="{FE9FD44C-71E5-4D0C-929F-0F073EDD0B67}"/>
    <cellStyle name="20% - Ênfase5 3 8 3 2" xfId="34003" xr:uid="{99D4F372-1991-46F5-B6EA-9214AEA67DEA}"/>
    <cellStyle name="20% - Ênfase5 3 8 3 3" xfId="23020" xr:uid="{3C6B8AAD-1E40-45BA-9689-022F16A02323}"/>
    <cellStyle name="20% - Ênfase5 3 8 4" xfId="14593" xr:uid="{C5E9E233-4910-4675-9799-B44480CC4FD0}"/>
    <cellStyle name="20% - Ênfase5 3 8 4 2" xfId="36375" xr:uid="{D9E3856B-A12B-4669-BE6E-E05043224E9E}"/>
    <cellStyle name="20% - Ênfase5 3 8 4 3" xfId="25392" xr:uid="{D3A8736E-8DB0-4B70-9284-7080A6AB8D2A}"/>
    <cellStyle name="20% - Ênfase5 3 8 5" xfId="27342" xr:uid="{4AE247E2-B677-4F9F-BD63-90B13E12109C}"/>
    <cellStyle name="20% - Ênfase5 3 8 5 2" xfId="38325" xr:uid="{F767573B-3CBC-44EC-8CCF-1B21C6B5FA47}"/>
    <cellStyle name="20% - Ênfase5 3 8 6" xfId="29290" xr:uid="{CD400B88-F474-4B69-941B-3E47B7B7919F}"/>
    <cellStyle name="20% - Ênfase5 3 8 7" xfId="40273" xr:uid="{A933A8FC-50D8-498D-9758-43E19A91F8C8}"/>
    <cellStyle name="20% - Ênfase5 3 8 8" xfId="42220" xr:uid="{3FC82BBD-A196-4860-861A-4A5235FC2AD3}"/>
    <cellStyle name="20% - Ênfase5 3 8 9" xfId="44180" xr:uid="{FF935EE6-3458-4896-AC14-42647903CE32}"/>
    <cellStyle name="20% - Ênfase5 3 9" xfId="8019" xr:uid="{7685D0B1-F6C4-4961-A3AD-1A8488A91DD5}"/>
    <cellStyle name="20% - Ênfase5 3 9 2" xfId="12133" xr:uid="{B3ECF453-1487-4A95-ADB0-E38100B0FCC1}"/>
    <cellStyle name="20% - Ênfase5 3 9 2 2" xfId="34194" xr:uid="{62AC99C6-17A4-42B9-9A64-729322BB9F12}"/>
    <cellStyle name="20% - Ênfase5 3 9 2 3" xfId="23211" xr:uid="{05C40D67-A96F-4434-892B-50E28D82EC5E}"/>
    <cellStyle name="20% - Ênfase5 3 9 3" xfId="30506" xr:uid="{AF35E817-F1F5-4F84-8438-FCB1D4F5DE64}"/>
    <cellStyle name="20% - Ênfase5 3 9 4" xfId="19523" xr:uid="{9CA07B42-698A-4688-B070-220FB0629313}"/>
    <cellStyle name="20% - Ênfase5 4" xfId="5168" xr:uid="{BAD392D5-0368-4D80-889D-489FF0FFBFB5}"/>
    <cellStyle name="20% - Ênfase5 4 10" xfId="11009" xr:uid="{247D6C71-0FEB-4052-86D5-B070B4EAE727}"/>
    <cellStyle name="20% - Ênfase5 4 10 2" xfId="33073" xr:uid="{CAE8196C-924D-4020-9066-2B381FC1E14C}"/>
    <cellStyle name="20% - Ênfase5 4 10 3" xfId="22090" xr:uid="{0FE911B4-6EF8-4E13-90D4-17C57FE70B73}"/>
    <cellStyle name="20% - Ênfase5 4 11" xfId="9972" xr:uid="{61A5CAAA-7E43-4E65-AF94-0E6E836D6EA5}"/>
    <cellStyle name="20% - Ênfase5 4 11 2" xfId="32159" xr:uid="{C31496F1-CC38-4F04-8BD9-0F9FC3616DD2}"/>
    <cellStyle name="20% - Ênfase5 4 11 3" xfId="21176" xr:uid="{B2B6BDF4-88CB-4A7F-92F1-2B14E13806AC}"/>
    <cellStyle name="20% - Ênfase5 4 12" xfId="13795" xr:uid="{5C8C2448-9D5B-4153-B1C2-A90866DE37C6}"/>
    <cellStyle name="20% - Ênfase5 4 12 2" xfId="35659" xr:uid="{2F45AE9F-3248-44DD-A070-BDC48E61D231}"/>
    <cellStyle name="20% - Ênfase5 4 12 3" xfId="24676" xr:uid="{20E6D7A7-8496-49EF-84BF-8E4A8B4A74CB}"/>
    <cellStyle name="20% - Ênfase5 4 13" xfId="26626" xr:uid="{6D3B35AE-18D7-4517-A0EF-32885318797B}"/>
    <cellStyle name="20% - Ênfase5 4 13 2" xfId="37609" xr:uid="{4E9774E5-5235-4C01-9FDF-D61681590995}"/>
    <cellStyle name="20% - Ênfase5 4 14" xfId="28574" xr:uid="{D588F40B-A4FB-482B-BBA0-D398906AF334}"/>
    <cellStyle name="20% - Ênfase5 4 15" xfId="39557" xr:uid="{DD37C2CF-B2C2-4DD6-B96B-C5BAE5E5477E}"/>
    <cellStyle name="20% - Ênfase5 4 16" xfId="41504" xr:uid="{B1BC9228-A025-4C16-8FB8-315835DB8EBE}"/>
    <cellStyle name="20% - Ênfase5 4 17" xfId="43464" xr:uid="{2F06A463-D6E1-4C5D-9CCA-A562B5984D8B}"/>
    <cellStyle name="20% - Ênfase5 4 18" xfId="17590" xr:uid="{ADC754C9-535F-4323-805D-63A6BF845A2B}"/>
    <cellStyle name="20% - Ênfase5 4 2" xfId="5169" xr:uid="{3506E3A2-B5D9-4FE5-9D1E-BA89E51EE47E}"/>
    <cellStyle name="20% - Ênfase5 4 2 10" xfId="26627" xr:uid="{17E2BAC7-11E5-4E33-8883-8B2DEB073B93}"/>
    <cellStyle name="20% - Ênfase5 4 2 10 2" xfId="37610" xr:uid="{05D3DFB8-5AFB-418B-AAB8-8A2AA303E843}"/>
    <cellStyle name="20% - Ênfase5 4 2 11" xfId="28575" xr:uid="{B6F456EE-CD44-4A64-921B-6307A830E685}"/>
    <cellStyle name="20% - Ênfase5 4 2 12" xfId="39558" xr:uid="{3F31E7F3-E147-4578-806E-B1981041DB9C}"/>
    <cellStyle name="20% - Ênfase5 4 2 13" xfId="41505" xr:uid="{20E60435-141A-4B90-896C-86F8118C8379}"/>
    <cellStyle name="20% - Ênfase5 4 2 14" xfId="43465" xr:uid="{A6F6B60B-3022-426C-9E94-66E0FD4FDBB4}"/>
    <cellStyle name="20% - Ênfase5 4 2 15" xfId="17591" xr:uid="{57F02EA8-8FEC-4431-85A6-10E5D0F18ADC}"/>
    <cellStyle name="20% - Ênfase5 4 2 2" xfId="5170" xr:uid="{9E890A38-72CC-46E9-90AE-DFCDA9C7B8D6}"/>
    <cellStyle name="20% - Ênfase5 4 2 2 10" xfId="39559" xr:uid="{5654A00F-F2F0-470A-9301-BE2C5BF8724E}"/>
    <cellStyle name="20% - Ênfase5 4 2 2 11" xfId="41506" xr:uid="{5798B237-6CC3-412A-9A35-E1863C909B21}"/>
    <cellStyle name="20% - Ênfase5 4 2 2 12" xfId="43466" xr:uid="{6AA5E3C5-5B98-451F-BA7C-20A62B2D3A57}"/>
    <cellStyle name="20% - Ênfase5 4 2 2 13" xfId="17592" xr:uid="{5F8EA2E7-BC41-47BC-85F1-2C82717B9725}"/>
    <cellStyle name="20% - Ênfase5 4 2 2 2" xfId="5171" xr:uid="{A05F2D2A-9905-4F08-BAC6-82031A8C39F5}"/>
    <cellStyle name="20% - Ênfase5 4 2 2 2 10" xfId="43467" xr:uid="{71E89395-789E-49F0-A7B6-15B43925B135}"/>
    <cellStyle name="20% - Ênfase5 4 2 2 2 11" xfId="17593" xr:uid="{2072AE5E-3D55-4E53-8EBA-63483898259B}"/>
    <cellStyle name="20% - Ênfase5 4 2 2 2 2" xfId="7286" xr:uid="{8B2305BE-2DAE-4327-BB92-1213947A15D2}"/>
    <cellStyle name="20% - Ênfase5 4 2 2 2 2 10" xfId="18828" xr:uid="{F263AA02-F646-4B95-966E-5191711DB976}"/>
    <cellStyle name="20% - Ênfase5 4 2 2 2 2 2" xfId="9273" xr:uid="{A62E3B5E-B571-48C2-B698-ED0F5BCF2D62}"/>
    <cellStyle name="20% - Ênfase5 4 2 2 2 2 2 2" xfId="31760" xr:uid="{D6E63EA5-9D2A-44FE-A8E3-145A06284808}"/>
    <cellStyle name="20% - Ênfase5 4 2 2 2 2 2 3" xfId="20777" xr:uid="{B9A4481B-121E-414C-A818-E79423561650}"/>
    <cellStyle name="20% - Ênfase5 4 2 2 2 2 3" xfId="12672" xr:uid="{CDC1818F-802F-4A15-B5E8-D9DD26118850}"/>
    <cellStyle name="20% - Ênfase5 4 2 2 2 2 3 2" xfId="34733" xr:uid="{214D8BA2-7CB1-4DED-9319-9AC1D082963E}"/>
    <cellStyle name="20% - Ênfase5 4 2 2 2 2 3 3" xfId="23750" xr:uid="{73B99D7E-7F60-458F-ACF1-DE27EDFB8179}"/>
    <cellStyle name="20% - Ênfase5 4 2 2 2 2 4" xfId="15114" xr:uid="{D34AC4BC-35F8-4AE5-BB51-747DE9DC7E7C}"/>
    <cellStyle name="20% - Ênfase5 4 2 2 2 2 4 2" xfId="36896" xr:uid="{EFB01688-B2D1-49DF-8959-AD1A5537F5BE}"/>
    <cellStyle name="20% - Ênfase5 4 2 2 2 2 4 3" xfId="25913" xr:uid="{C0DA45E1-45A0-4677-AC7C-BD855AA91F44}"/>
    <cellStyle name="20% - Ênfase5 4 2 2 2 2 5" xfId="27863" xr:uid="{7E44BB1A-258C-4DCF-B0EC-15BCE8AE610A}"/>
    <cellStyle name="20% - Ênfase5 4 2 2 2 2 5 2" xfId="38846" xr:uid="{84BF2846-8E2B-47C8-9D7C-2A4BDCBE8FC6}"/>
    <cellStyle name="20% - Ênfase5 4 2 2 2 2 6" xfId="29811" xr:uid="{1CBB536A-9891-457B-92FE-15D984A1FB7E}"/>
    <cellStyle name="20% - Ênfase5 4 2 2 2 2 7" xfId="40794" xr:uid="{8D098D71-C7BE-42AF-B19F-E40DE64A360B}"/>
    <cellStyle name="20% - Ênfase5 4 2 2 2 2 8" xfId="42741" xr:uid="{FE77601C-CAD7-4A99-9ED0-714A2CC2FA81}"/>
    <cellStyle name="20% - Ênfase5 4 2 2 2 2 9" xfId="44701" xr:uid="{62581CEF-8DAB-470C-A517-94F4E3F11943}"/>
    <cellStyle name="20% - Ênfase5 4 2 2 2 3" xfId="8038" xr:uid="{DAEE7A61-2C56-414A-B881-B33D52A95BE8}"/>
    <cellStyle name="20% - Ênfase5 4 2 2 2 3 2" xfId="11535" xr:uid="{5DB2AE38-0E38-4086-8405-2A0A2D622C39}"/>
    <cellStyle name="20% - Ênfase5 4 2 2 2 3 2 2" xfId="33598" xr:uid="{D39EB4EB-35FB-4F97-A511-5643BDD6B6F3}"/>
    <cellStyle name="20% - Ênfase5 4 2 2 2 3 2 3" xfId="22615" xr:uid="{834C719C-1ECF-456A-A375-6B577776E590}"/>
    <cellStyle name="20% - Ênfase5 4 2 2 2 3 3" xfId="30525" xr:uid="{6D269577-6745-41C4-B1B3-FCACF18098F4}"/>
    <cellStyle name="20% - Ênfase5 4 2 2 2 3 4" xfId="19542" xr:uid="{C4E2B846-FFEA-46BE-A6DF-348903DE55E1}"/>
    <cellStyle name="20% - Ênfase5 4 2 2 2 4" xfId="10539" xr:uid="{C2E0489D-0927-4CC4-99AF-740D57FD4E0D}"/>
    <cellStyle name="20% - Ênfase5 4 2 2 2 4 2" xfId="32666" xr:uid="{9E181F28-E243-4C11-BF8A-F8C97F8131CD}"/>
    <cellStyle name="20% - Ênfase5 4 2 2 2 4 3" xfId="21683" xr:uid="{33E479C2-D6A2-4106-86D8-0F4765DBADFE}"/>
    <cellStyle name="20% - Ênfase5 4 2 2 2 5" xfId="13798" xr:uid="{3DAB530B-51D2-4CB6-91C9-3C78F1A5E331}"/>
    <cellStyle name="20% - Ênfase5 4 2 2 2 5 2" xfId="35662" xr:uid="{E51AF6AC-7B5F-4920-B65F-E961C53A05BD}"/>
    <cellStyle name="20% - Ênfase5 4 2 2 2 5 3" xfId="24679" xr:uid="{895DE6E2-2620-4FA7-9437-F3023FA1C0CF}"/>
    <cellStyle name="20% - Ênfase5 4 2 2 2 6" xfId="26629" xr:uid="{F63E7FD7-13B4-4FB8-B89F-8C5E79B8A483}"/>
    <cellStyle name="20% - Ênfase5 4 2 2 2 6 2" xfId="37612" xr:uid="{EFBF08AE-8354-4BDE-9A50-626DFF0C8CD5}"/>
    <cellStyle name="20% - Ênfase5 4 2 2 2 7" xfId="28577" xr:uid="{843E0453-B296-4565-BD2E-9CEF7CB4D93C}"/>
    <cellStyle name="20% - Ênfase5 4 2 2 2 8" xfId="39560" xr:uid="{C4839862-EFF1-49EA-9A66-9E7337FCB391}"/>
    <cellStyle name="20% - Ênfase5 4 2 2 2 9" xfId="41507" xr:uid="{BDC78FC2-DCCA-4837-AEC7-5F753ABC82AC}"/>
    <cellStyle name="20% - Ênfase5 4 2 2 3" xfId="5172" xr:uid="{E43F50FE-336A-4786-BF26-D6C03AC1CDDC}"/>
    <cellStyle name="20% - Ênfase5 4 2 2 3 10" xfId="43468" xr:uid="{4B13223D-7413-4FA6-A0A0-226C8B18AAF3}"/>
    <cellStyle name="20% - Ênfase5 4 2 2 3 11" xfId="17594" xr:uid="{7EB1BE52-5228-4B54-8C1E-BCD990E68CE8}"/>
    <cellStyle name="20% - Ênfase5 4 2 2 3 2" xfId="7568" xr:uid="{5D4B45C5-F828-409E-A340-7E787926B12A}"/>
    <cellStyle name="20% - Ênfase5 4 2 2 3 2 10" xfId="19110" xr:uid="{A9A24C4F-BE5E-4E39-99EB-966CFB0B2701}"/>
    <cellStyle name="20% - Ênfase5 4 2 2 3 2 2" xfId="9555" xr:uid="{10F6E9AF-5046-4585-A928-0501FDBA1D9E}"/>
    <cellStyle name="20% - Ênfase5 4 2 2 3 2 2 2" xfId="32042" xr:uid="{C1B3016C-976D-4DE8-90EA-DAE131B95F65}"/>
    <cellStyle name="20% - Ênfase5 4 2 2 3 2 2 3" xfId="21059" xr:uid="{34224051-C85C-4B2E-A1BC-DFF1DDC3CD25}"/>
    <cellStyle name="20% - Ênfase5 4 2 2 3 2 3" xfId="12954" xr:uid="{CBA25E8F-7480-461E-8BD9-5FA5F592957D}"/>
    <cellStyle name="20% - Ênfase5 4 2 2 3 2 3 2" xfId="35015" xr:uid="{1162F6CF-0983-409D-8D80-A68E0E9AB2EA}"/>
    <cellStyle name="20% - Ênfase5 4 2 2 3 2 3 3" xfId="24032" xr:uid="{2335CEB6-1E41-4F8D-85FA-D4B839A19D91}"/>
    <cellStyle name="20% - Ênfase5 4 2 2 3 2 4" xfId="15396" xr:uid="{D64B0329-80F9-4C3E-8C01-0F3D9C10857F}"/>
    <cellStyle name="20% - Ênfase5 4 2 2 3 2 4 2" xfId="37178" xr:uid="{528AAE4A-F0CB-45BE-851E-2A306CA07D6E}"/>
    <cellStyle name="20% - Ênfase5 4 2 2 3 2 4 3" xfId="26195" xr:uid="{4A68E4AB-D650-4459-8859-98CAF4CCFD38}"/>
    <cellStyle name="20% - Ênfase5 4 2 2 3 2 5" xfId="28145" xr:uid="{C1E04D7C-45C9-4A02-ABD2-C1E0FF7F45EE}"/>
    <cellStyle name="20% - Ênfase5 4 2 2 3 2 5 2" xfId="39128" xr:uid="{15796D63-BEFC-4812-8C7F-8BE19A2B70E6}"/>
    <cellStyle name="20% - Ênfase5 4 2 2 3 2 6" xfId="30093" xr:uid="{B82958B4-8F41-4480-947C-3113C0770C4F}"/>
    <cellStyle name="20% - Ênfase5 4 2 2 3 2 7" xfId="41076" xr:uid="{B3A9DB73-42EE-4B7E-ABAF-1A49D6CE11EC}"/>
    <cellStyle name="20% - Ênfase5 4 2 2 3 2 8" xfId="43023" xr:uid="{37F64295-067F-40E6-8D0C-8CCA18230007}"/>
    <cellStyle name="20% - Ênfase5 4 2 2 3 2 9" xfId="44983" xr:uid="{3907D86C-A2E5-4858-AA16-A8C6FB9883D1}"/>
    <cellStyle name="20% - Ênfase5 4 2 2 3 3" xfId="8039" xr:uid="{D5C4998F-B337-4D66-9AFB-A6A6024BC38C}"/>
    <cellStyle name="20% - Ênfase5 4 2 2 3 3 2" xfId="11817" xr:uid="{F5703F02-0749-4662-A31F-AE052F9D1786}"/>
    <cellStyle name="20% - Ênfase5 4 2 2 3 3 2 2" xfId="33880" xr:uid="{96CBEA86-EE06-4188-BC98-2A26FEEAA8DC}"/>
    <cellStyle name="20% - Ênfase5 4 2 2 3 3 2 3" xfId="22897" xr:uid="{B2B75E1C-2E79-46A5-B589-79C4F830046C}"/>
    <cellStyle name="20% - Ênfase5 4 2 2 3 3 3" xfId="30526" xr:uid="{2C971E31-EACA-4BBA-9F39-2CAFF1396919}"/>
    <cellStyle name="20% - Ênfase5 4 2 2 3 3 4" xfId="19543" xr:uid="{F7360941-7D20-4959-8328-BB112C5EE978}"/>
    <cellStyle name="20% - Ênfase5 4 2 2 3 4" xfId="10821" xr:uid="{D6171C3E-9086-4D5A-BEBE-E301EFE6546A}"/>
    <cellStyle name="20% - Ênfase5 4 2 2 3 4 2" xfId="32948" xr:uid="{DD788487-16AC-40A4-AF00-A99C1DE629D4}"/>
    <cellStyle name="20% - Ênfase5 4 2 2 3 4 3" xfId="21965" xr:uid="{24778788-A6F3-4D7F-B566-8A4195C92D14}"/>
    <cellStyle name="20% - Ênfase5 4 2 2 3 5" xfId="13799" xr:uid="{621E0BC5-085E-4622-AFFC-F9BDE566A71F}"/>
    <cellStyle name="20% - Ênfase5 4 2 2 3 5 2" xfId="35663" xr:uid="{DB076DC0-0C09-4BD0-813F-C3BA5EC3A69D}"/>
    <cellStyle name="20% - Ênfase5 4 2 2 3 5 3" xfId="24680" xr:uid="{4EC789D6-7F75-45FF-97CA-2726908F1BA1}"/>
    <cellStyle name="20% - Ênfase5 4 2 2 3 6" xfId="26630" xr:uid="{8A9DC275-0D5C-40A8-8579-33E80B09F2C5}"/>
    <cellStyle name="20% - Ênfase5 4 2 2 3 6 2" xfId="37613" xr:uid="{60605D03-8D33-4A52-BECE-878B365A255F}"/>
    <cellStyle name="20% - Ênfase5 4 2 2 3 7" xfId="28578" xr:uid="{05FBD34C-2441-4FAB-AAA8-3C135FAD1EB7}"/>
    <cellStyle name="20% - Ênfase5 4 2 2 3 8" xfId="39561" xr:uid="{614790BB-C2E6-434F-8D30-271EBA66735C}"/>
    <cellStyle name="20% - Ênfase5 4 2 2 3 9" xfId="41508" xr:uid="{277C2B9B-63C0-4063-B82E-2740B9D4ECAE}"/>
    <cellStyle name="20% - Ênfase5 4 2 2 4" xfId="7002" xr:uid="{648C57AB-8DD5-4537-A429-C42758455F90}"/>
    <cellStyle name="20% - Ênfase5 4 2 2 4 10" xfId="18546" xr:uid="{78D92C29-D17E-4F32-ABD3-9C6F3D537984}"/>
    <cellStyle name="20% - Ênfase5 4 2 2 4 2" xfId="8991" xr:uid="{3A156184-790C-4200-9E08-3378B90F933E}"/>
    <cellStyle name="20% - Ênfase5 4 2 2 4 2 2" xfId="31478" xr:uid="{CED593BA-1032-4274-9659-BAC953E0FE8F}"/>
    <cellStyle name="20% - Ênfase5 4 2 2 4 2 3" xfId="20495" xr:uid="{7413A534-A6AD-48FF-8FD1-A6EFD06FC262}"/>
    <cellStyle name="20% - Ênfase5 4 2 2 4 3" xfId="12376" xr:uid="{DB9785E7-3934-46D2-81F8-2E968B8A0C4A}"/>
    <cellStyle name="20% - Ênfase5 4 2 2 4 3 2" xfId="34437" xr:uid="{0125991A-2D1F-4595-BA04-8D6BDA38C733}"/>
    <cellStyle name="20% - Ênfase5 4 2 2 4 3 3" xfId="23454" xr:uid="{26278DAC-8857-4C9D-818E-7E9FE7C6ED46}"/>
    <cellStyle name="20% - Ênfase5 4 2 2 4 4" xfId="14832" xr:uid="{89B84357-8259-4B43-9142-9ADBECBC1266}"/>
    <cellStyle name="20% - Ênfase5 4 2 2 4 4 2" xfId="36614" xr:uid="{AA528934-CE72-40A5-9F13-809A77D872DD}"/>
    <cellStyle name="20% - Ênfase5 4 2 2 4 4 3" xfId="25631" xr:uid="{4DFAD72D-65FF-4498-9831-A9573239BA9F}"/>
    <cellStyle name="20% - Ênfase5 4 2 2 4 5" xfId="27581" xr:uid="{598ACB85-54DF-49A9-BB74-DAF88DDB57AC}"/>
    <cellStyle name="20% - Ênfase5 4 2 2 4 5 2" xfId="38564" xr:uid="{56E0622E-8799-4AE5-9EB5-4EEA3E953C64}"/>
    <cellStyle name="20% - Ênfase5 4 2 2 4 6" xfId="29529" xr:uid="{229C5D10-9132-4881-BDE5-090374F8264D}"/>
    <cellStyle name="20% - Ênfase5 4 2 2 4 7" xfId="40512" xr:uid="{04994C1D-BD3D-41A0-AB42-6D33CA1EB35E}"/>
    <cellStyle name="20% - Ênfase5 4 2 2 4 8" xfId="42459" xr:uid="{1A04D5F5-3161-4BB0-8423-08D573B20BF2}"/>
    <cellStyle name="20% - Ênfase5 4 2 2 4 9" xfId="44419" xr:uid="{281DDF01-88A4-4F50-BE07-A17C0DF87302}"/>
    <cellStyle name="20% - Ênfase5 4 2 2 5" xfId="8037" xr:uid="{ABFFB402-CBA3-4C01-977A-4A0D6DBB9E6B}"/>
    <cellStyle name="20% - Ênfase5 4 2 2 5 2" xfId="11239" xr:uid="{BF694930-2E73-4C12-B302-D77E2DFAD1B3}"/>
    <cellStyle name="20% - Ênfase5 4 2 2 5 2 2" xfId="33302" xr:uid="{44B09A8E-AC3A-420A-BBF8-49B071AF2F9C}"/>
    <cellStyle name="20% - Ênfase5 4 2 2 5 2 3" xfId="22319" xr:uid="{D3A698BF-DBCD-4FC1-9B1E-FED8F35D1022}"/>
    <cellStyle name="20% - Ênfase5 4 2 2 5 3" xfId="30524" xr:uid="{5256F5F3-9C6C-4344-BA98-5C3474CD1560}"/>
    <cellStyle name="20% - Ênfase5 4 2 2 5 4" xfId="19541" xr:uid="{3011EDCA-3220-4885-9C8F-6944A3B7914F}"/>
    <cellStyle name="20% - Ênfase5 4 2 2 6" xfId="10257" xr:uid="{02FAD2DF-1422-4E1E-84D9-A492E3A19E0C}"/>
    <cellStyle name="20% - Ênfase5 4 2 2 6 2" xfId="32384" xr:uid="{7E4A942D-1369-4170-A11C-E0865DC79D7D}"/>
    <cellStyle name="20% - Ênfase5 4 2 2 6 3" xfId="21401" xr:uid="{5CBB1A0C-ACAC-469C-B562-F266E09BB0FF}"/>
    <cellStyle name="20% - Ênfase5 4 2 2 7" xfId="13797" xr:uid="{8AECF114-A7CE-4170-B8D6-239C7DA491A8}"/>
    <cellStyle name="20% - Ênfase5 4 2 2 7 2" xfId="35661" xr:uid="{7A95CC3C-FB51-40A8-BC39-F358627B852E}"/>
    <cellStyle name="20% - Ênfase5 4 2 2 7 3" xfId="24678" xr:uid="{5DF46CB2-0CBB-4826-9417-0E0067E83476}"/>
    <cellStyle name="20% - Ênfase5 4 2 2 8" xfId="26628" xr:uid="{F94FA1B9-2B3C-4B86-9D5D-B497E676ED0E}"/>
    <cellStyle name="20% - Ênfase5 4 2 2 8 2" xfId="37611" xr:uid="{E9C5A1D3-907D-42CE-B126-6B638749022B}"/>
    <cellStyle name="20% - Ênfase5 4 2 2 9" xfId="28576" xr:uid="{F7584D26-0ECC-46BD-A47B-16A0691D4525}"/>
    <cellStyle name="20% - Ênfase5 4 2 3" xfId="5173" xr:uid="{653DDD6E-753A-481A-905F-F37075A1407B}"/>
    <cellStyle name="20% - Ênfase5 4 2 3 10" xfId="43469" xr:uid="{E0BBDC0F-31EC-42D9-A9DD-9A8F99F58A2A}"/>
    <cellStyle name="20% - Ênfase5 4 2 3 11" xfId="17595" xr:uid="{2E26D355-4408-439C-80D0-64154506E442}"/>
    <cellStyle name="20% - Ênfase5 4 2 3 2" xfId="7117" xr:uid="{8825E846-8ADD-41B0-9962-E4120706B4EA}"/>
    <cellStyle name="20% - Ênfase5 4 2 3 2 10" xfId="18659" xr:uid="{D7FFFFAB-1A67-4CF0-808F-C48320269A73}"/>
    <cellStyle name="20% - Ênfase5 4 2 3 2 2" xfId="9104" xr:uid="{BFD7B8B1-8F87-44EB-98E6-AF6BDC065618}"/>
    <cellStyle name="20% - Ênfase5 4 2 3 2 2 2" xfId="31591" xr:uid="{30DBC2F8-4D5B-42A9-B63F-321B5B300B4E}"/>
    <cellStyle name="20% - Ênfase5 4 2 3 2 2 3" xfId="20608" xr:uid="{E80177E4-A0A1-4299-A3C6-C37CE2FE689B}"/>
    <cellStyle name="20% - Ênfase5 4 2 3 2 3" xfId="12499" xr:uid="{627FB3E1-7E02-480C-AE42-FA8A087C21BE}"/>
    <cellStyle name="20% - Ênfase5 4 2 3 2 3 2" xfId="34560" xr:uid="{50D021D0-AC02-481F-933F-23C689AFFA63}"/>
    <cellStyle name="20% - Ênfase5 4 2 3 2 3 3" xfId="23577" xr:uid="{CBAC052C-4E1F-4E9E-89F9-03E8EFE99A0F}"/>
    <cellStyle name="20% - Ênfase5 4 2 3 2 4" xfId="14945" xr:uid="{9E247F2B-EA53-4C17-888B-3305D57DF094}"/>
    <cellStyle name="20% - Ênfase5 4 2 3 2 4 2" xfId="36727" xr:uid="{63735F7D-B79E-472E-9AFC-D45C1629A27F}"/>
    <cellStyle name="20% - Ênfase5 4 2 3 2 4 3" xfId="25744" xr:uid="{3ED7673B-841E-4821-93F9-B40E0BADAF3A}"/>
    <cellStyle name="20% - Ênfase5 4 2 3 2 5" xfId="27694" xr:uid="{D963909E-D229-43CA-B3E7-4CF4AE40D8B3}"/>
    <cellStyle name="20% - Ênfase5 4 2 3 2 5 2" xfId="38677" xr:uid="{01B3550F-96DF-4528-A6A5-7853E3A9B7B2}"/>
    <cellStyle name="20% - Ênfase5 4 2 3 2 6" xfId="29642" xr:uid="{3F8DC5B6-BF1B-496E-85AC-1CD3D601D67D}"/>
    <cellStyle name="20% - Ênfase5 4 2 3 2 7" xfId="40625" xr:uid="{A077E713-2158-4BD9-B32F-9F98182C1D40}"/>
    <cellStyle name="20% - Ênfase5 4 2 3 2 8" xfId="42572" xr:uid="{1075518A-5D6E-4FBB-BE2A-6468558D5E8F}"/>
    <cellStyle name="20% - Ênfase5 4 2 3 2 9" xfId="44532" xr:uid="{325EE846-F37C-450C-AEAF-24211E5EF43B}"/>
    <cellStyle name="20% - Ênfase5 4 2 3 3" xfId="8040" xr:uid="{65AAE2E2-EDCA-4EE7-B111-D5C4427C779E}"/>
    <cellStyle name="20% - Ênfase5 4 2 3 3 2" xfId="11362" xr:uid="{0444D242-7718-435D-8386-2D5FA83D2C99}"/>
    <cellStyle name="20% - Ênfase5 4 2 3 3 2 2" xfId="33425" xr:uid="{B1695EA3-8EF8-4DB8-8F0F-B4D142DFD3BF}"/>
    <cellStyle name="20% - Ênfase5 4 2 3 3 2 3" xfId="22442" xr:uid="{23AEEE07-27B1-4A88-B87C-6025313D6200}"/>
    <cellStyle name="20% - Ênfase5 4 2 3 3 3" xfId="30527" xr:uid="{328A37BC-FFE7-402C-8C44-E95883CD0270}"/>
    <cellStyle name="20% - Ênfase5 4 2 3 3 4" xfId="19544" xr:uid="{78422BFC-726F-4D32-A0CF-077BBC83B9B4}"/>
    <cellStyle name="20% - Ênfase5 4 2 3 4" xfId="10370" xr:uid="{6D9A28E3-E355-4C68-9BD6-A4F58F3A639D}"/>
    <cellStyle name="20% - Ênfase5 4 2 3 4 2" xfId="32497" xr:uid="{672FD377-71BB-42E2-B909-208F5667A298}"/>
    <cellStyle name="20% - Ênfase5 4 2 3 4 3" xfId="21514" xr:uid="{40C1A660-29DF-47F1-8827-5D8497000024}"/>
    <cellStyle name="20% - Ênfase5 4 2 3 5" xfId="13800" xr:uid="{A0AD3CCA-BD40-40AC-8F40-B358F60AD8CF}"/>
    <cellStyle name="20% - Ênfase5 4 2 3 5 2" xfId="35664" xr:uid="{06442BDE-1432-4671-9F93-0AFD4777A042}"/>
    <cellStyle name="20% - Ênfase5 4 2 3 5 3" xfId="24681" xr:uid="{DEEB90FE-3581-4DE3-A81E-0428AC9E57C4}"/>
    <cellStyle name="20% - Ênfase5 4 2 3 6" xfId="26631" xr:uid="{4A4F4A62-955E-4E4B-ABB6-E66F41F82423}"/>
    <cellStyle name="20% - Ênfase5 4 2 3 6 2" xfId="37614" xr:uid="{FEC2B284-178C-49D9-8A4C-B7C0925343FB}"/>
    <cellStyle name="20% - Ênfase5 4 2 3 7" xfId="28579" xr:uid="{E936F2F0-5238-4437-A504-EB546686A4F8}"/>
    <cellStyle name="20% - Ênfase5 4 2 3 8" xfId="39562" xr:uid="{7DB88567-96A8-4FF3-B327-D8A659AE6397}"/>
    <cellStyle name="20% - Ênfase5 4 2 3 9" xfId="41509" xr:uid="{048A96CD-0E9A-4E84-9525-A8EA96196879}"/>
    <cellStyle name="20% - Ênfase5 4 2 4" xfId="5174" xr:uid="{CEEDE20F-28E0-4638-B4A1-CABE1CA8B820}"/>
    <cellStyle name="20% - Ênfase5 4 2 4 10" xfId="43470" xr:uid="{91EF6AE4-88C1-4FF4-B6D1-A666A2C5CBD5}"/>
    <cellStyle name="20% - Ênfase5 4 2 4 11" xfId="17596" xr:uid="{1F9C21C8-B118-4620-A385-98054F845A44}"/>
    <cellStyle name="20% - Ênfase5 4 2 4 2" xfId="7399" xr:uid="{B937F2B3-3B19-4C9E-8515-DA7540C96C38}"/>
    <cellStyle name="20% - Ênfase5 4 2 4 2 10" xfId="18941" xr:uid="{EE978A86-BA1E-4A65-BE35-29D3712BA0CC}"/>
    <cellStyle name="20% - Ênfase5 4 2 4 2 2" xfId="9386" xr:uid="{1F2E3E6E-698F-4E6D-A423-91A7A81BEAA0}"/>
    <cellStyle name="20% - Ênfase5 4 2 4 2 2 2" xfId="31873" xr:uid="{3B9E2B7D-5052-415F-8BD0-2F59E9E69937}"/>
    <cellStyle name="20% - Ênfase5 4 2 4 2 2 3" xfId="20890" xr:uid="{89F922E6-D6E2-46A6-8FD7-61AC8B61CF58}"/>
    <cellStyle name="20% - Ênfase5 4 2 4 2 3" xfId="12785" xr:uid="{24CD112B-DD39-4512-BE1D-61ABAACD89E0}"/>
    <cellStyle name="20% - Ênfase5 4 2 4 2 3 2" xfId="34846" xr:uid="{DEEF288B-5966-4D8F-87FA-53DE8ED85A95}"/>
    <cellStyle name="20% - Ênfase5 4 2 4 2 3 3" xfId="23863" xr:uid="{E3C2510E-9F38-4B24-9074-9CEB7226A7FF}"/>
    <cellStyle name="20% - Ênfase5 4 2 4 2 4" xfId="15227" xr:uid="{762C7F54-E3C4-45C0-8CC6-A812A4B173AF}"/>
    <cellStyle name="20% - Ênfase5 4 2 4 2 4 2" xfId="37009" xr:uid="{7789046A-3025-4F86-AB97-B6D907042819}"/>
    <cellStyle name="20% - Ênfase5 4 2 4 2 4 3" xfId="26026" xr:uid="{CFACEA55-DEAE-4B1B-BFC2-8AD712EEE5A8}"/>
    <cellStyle name="20% - Ênfase5 4 2 4 2 5" xfId="27976" xr:uid="{D8F706B1-F4C7-49F2-88D9-41BD25317EFB}"/>
    <cellStyle name="20% - Ênfase5 4 2 4 2 5 2" xfId="38959" xr:uid="{02839776-7CC4-41A7-BF17-76FE9283DDB2}"/>
    <cellStyle name="20% - Ênfase5 4 2 4 2 6" xfId="29924" xr:uid="{8D21A882-3FD5-4537-9D59-E32B491CC1DA}"/>
    <cellStyle name="20% - Ênfase5 4 2 4 2 7" xfId="40907" xr:uid="{81633899-FCC4-4C41-A3C8-F9F7B2801BA4}"/>
    <cellStyle name="20% - Ênfase5 4 2 4 2 8" xfId="42854" xr:uid="{091791AB-E8BA-49AC-A920-128E4CE6A5D0}"/>
    <cellStyle name="20% - Ênfase5 4 2 4 2 9" xfId="44814" xr:uid="{45DBBAA5-7AB3-47CA-B76F-E2283C712961}"/>
    <cellStyle name="20% - Ênfase5 4 2 4 3" xfId="8041" xr:uid="{AA4E9D8D-8D1F-444D-9408-A09FC384FB3E}"/>
    <cellStyle name="20% - Ênfase5 4 2 4 3 2" xfId="11648" xr:uid="{2FF23492-947D-4E2F-A4B6-26B6683792D0}"/>
    <cellStyle name="20% - Ênfase5 4 2 4 3 2 2" xfId="33711" xr:uid="{3B169D22-46AE-433A-8CCB-8E8049E59DE3}"/>
    <cellStyle name="20% - Ênfase5 4 2 4 3 2 3" xfId="22728" xr:uid="{EB35DC99-1260-4C12-8D8D-72970E0E2942}"/>
    <cellStyle name="20% - Ênfase5 4 2 4 3 3" xfId="30528" xr:uid="{C810BF21-2751-4FA8-91F7-BEBC440D01C6}"/>
    <cellStyle name="20% - Ênfase5 4 2 4 3 4" xfId="19545" xr:uid="{6FE41751-5160-4E79-8FB2-076B5012C9D2}"/>
    <cellStyle name="20% - Ênfase5 4 2 4 4" xfId="10652" xr:uid="{555B5C28-A49C-44F1-8E04-BF92426B7AB9}"/>
    <cellStyle name="20% - Ênfase5 4 2 4 4 2" xfId="32779" xr:uid="{259BBFF8-F01C-41F4-8716-9164D7174866}"/>
    <cellStyle name="20% - Ênfase5 4 2 4 4 3" xfId="21796" xr:uid="{8E81A3F9-F7A5-423B-98A2-A94CDD83564E}"/>
    <cellStyle name="20% - Ênfase5 4 2 4 5" xfId="13801" xr:uid="{B96AE8F6-71AC-4E74-B58B-DB751D9F57F9}"/>
    <cellStyle name="20% - Ênfase5 4 2 4 5 2" xfId="35665" xr:uid="{66255075-843D-43CF-BF48-675359BE15FD}"/>
    <cellStyle name="20% - Ênfase5 4 2 4 5 3" xfId="24682" xr:uid="{E39B3FC3-215F-4C42-B002-33B0FEA65793}"/>
    <cellStyle name="20% - Ênfase5 4 2 4 6" xfId="26632" xr:uid="{56286FEF-6553-4AAF-B1A4-D73FBF4DFFC5}"/>
    <cellStyle name="20% - Ênfase5 4 2 4 6 2" xfId="37615" xr:uid="{66D93B6F-E19D-49CD-806F-E5988FC31196}"/>
    <cellStyle name="20% - Ênfase5 4 2 4 7" xfId="28580" xr:uid="{3BD918E5-BF7A-4FE8-AFB3-172888DF8D65}"/>
    <cellStyle name="20% - Ênfase5 4 2 4 8" xfId="39563" xr:uid="{55F22135-84E9-472F-AC63-51B986343309}"/>
    <cellStyle name="20% - Ênfase5 4 2 4 9" xfId="41510" xr:uid="{EE9BF15F-BD05-4CAF-A200-EAC6ABBB2ED3}"/>
    <cellStyle name="20% - Ênfase5 4 2 5" xfId="6832" xr:uid="{AF0F80D6-5F40-436E-B111-B6CB0D92EE01}"/>
    <cellStyle name="20% - Ênfase5 4 2 5 10" xfId="18377" xr:uid="{8CCD7804-C81D-44C4-8839-A2A1A1510143}"/>
    <cellStyle name="20% - Ênfase5 4 2 5 2" xfId="8822" xr:uid="{384BB0A3-4553-46E8-BB40-60925B13CF83}"/>
    <cellStyle name="20% - Ênfase5 4 2 5 2 2" xfId="13266" xr:uid="{BFED7BAD-A4DD-4B31-BCBC-133D4E583923}"/>
    <cellStyle name="20% - Ênfase5 4 2 5 2 2 2" xfId="35275" xr:uid="{50FB86BB-A310-4C33-826B-41EA1883CC6C}"/>
    <cellStyle name="20% - Ênfase5 4 2 5 2 2 3" xfId="24292" xr:uid="{731D1099-1E0A-437F-905D-D2685147979F}"/>
    <cellStyle name="20% - Ênfase5 4 2 5 2 3" xfId="31309" xr:uid="{AA5C1593-3F1A-4D4D-A35A-09EBC7CB85CC}"/>
    <cellStyle name="20% - Ênfase5 4 2 5 2 4" xfId="20326" xr:uid="{560051C9-432E-49A0-8E01-3B52878040FE}"/>
    <cellStyle name="20% - Ênfase5 4 2 5 3" xfId="12079" xr:uid="{3C52E252-7D0B-44A9-9418-1C5381F2DA6B}"/>
    <cellStyle name="20% - Ênfase5 4 2 5 3 2" xfId="34140" xr:uid="{3027796E-1BAB-4AFF-9F79-33E915DB85F7}"/>
    <cellStyle name="20% - Ênfase5 4 2 5 3 3" xfId="23157" xr:uid="{B3DF1FE2-047D-4E33-851F-6EC4EC4556D8}"/>
    <cellStyle name="20% - Ênfase5 4 2 5 4" xfId="14663" xr:uid="{A21C7287-5DE9-4876-8179-0E9B7A9181E9}"/>
    <cellStyle name="20% - Ênfase5 4 2 5 4 2" xfId="36445" xr:uid="{56460D67-C12B-461A-AA24-3786EB77E1E3}"/>
    <cellStyle name="20% - Ênfase5 4 2 5 4 3" xfId="25462" xr:uid="{F442A71E-CA62-4C47-93D1-27FBE37FFC91}"/>
    <cellStyle name="20% - Ênfase5 4 2 5 5" xfId="27412" xr:uid="{4C71308E-825D-4A9C-AED2-A5FE5CE9E711}"/>
    <cellStyle name="20% - Ênfase5 4 2 5 5 2" xfId="38395" xr:uid="{07027792-EAB8-45CA-A073-7F007830147D}"/>
    <cellStyle name="20% - Ênfase5 4 2 5 6" xfId="29360" xr:uid="{F96863F2-FAC1-4F95-AE24-8528E593021F}"/>
    <cellStyle name="20% - Ênfase5 4 2 5 7" xfId="40343" xr:uid="{5D202CD8-6A90-4D88-BBB9-D71CA3523CE9}"/>
    <cellStyle name="20% - Ênfase5 4 2 5 8" xfId="42290" xr:uid="{7C1EB5E5-129F-4887-A7AE-69E025C78E20}"/>
    <cellStyle name="20% - Ênfase5 4 2 5 9" xfId="44250" xr:uid="{9537BD5F-1ADF-4262-9C3A-A425DC7F4232}"/>
    <cellStyle name="20% - Ênfase5 4 2 6" xfId="8036" xr:uid="{B96D9D0D-B246-4045-AAC0-BE5DCEFC041D}"/>
    <cellStyle name="20% - Ênfase5 4 2 6 2" xfId="12203" xr:uid="{14A01E92-2538-4E82-8A80-C95B08695D3D}"/>
    <cellStyle name="20% - Ênfase5 4 2 6 2 2" xfId="34264" xr:uid="{6009AA35-C5E7-4FDF-8B5A-9B2C08854AAA}"/>
    <cellStyle name="20% - Ênfase5 4 2 6 2 3" xfId="23281" xr:uid="{D8812C11-36F6-47E3-8EB4-640E4CF29199}"/>
    <cellStyle name="20% - Ênfase5 4 2 6 3" xfId="30523" xr:uid="{8FFC1DB9-6B4B-4D47-AFFD-6509BEE9C1EF}"/>
    <cellStyle name="20% - Ênfase5 4 2 6 4" xfId="19540" xr:uid="{DB7854FE-8C9E-4F63-A69C-3F115FB44D93}"/>
    <cellStyle name="20% - Ênfase5 4 2 7" xfId="11065" xr:uid="{D858498E-71EB-43F4-896B-0AF2DA8FF646}"/>
    <cellStyle name="20% - Ênfase5 4 2 7 2" xfId="33129" xr:uid="{AA54772E-E52E-45EF-A662-7CDC28C9CC30}"/>
    <cellStyle name="20% - Ênfase5 4 2 7 3" xfId="22146" xr:uid="{BE8211C8-46E3-45FE-92C2-29E40889705E}"/>
    <cellStyle name="20% - Ênfase5 4 2 8" xfId="10028" xr:uid="{4D860C5E-7117-4D95-A02F-1C328509CFC6}"/>
    <cellStyle name="20% - Ênfase5 4 2 8 2" xfId="32215" xr:uid="{22614143-CBB9-4BB1-A495-803882FBDB6E}"/>
    <cellStyle name="20% - Ênfase5 4 2 8 3" xfId="21232" xr:uid="{17183EB1-FF20-46F8-AC70-B79A8427468F}"/>
    <cellStyle name="20% - Ênfase5 4 2 9" xfId="13796" xr:uid="{5760D35C-E753-4B59-8FCC-1AA564BBA82E}"/>
    <cellStyle name="20% - Ênfase5 4 2 9 2" xfId="35660" xr:uid="{66D924EA-5795-42EA-9CD6-5D6C31D7FF15}"/>
    <cellStyle name="20% - Ênfase5 4 2 9 3" xfId="24677" xr:uid="{A0C62977-C760-4143-834F-7AD8CA4348B2}"/>
    <cellStyle name="20% - Ênfase5 4 3" xfId="5175" xr:uid="{650A4BA5-A784-4461-A65F-075B1F44BC89}"/>
    <cellStyle name="20% - Ênfase5 4 3 10" xfId="28581" xr:uid="{79E768BD-65A6-44CA-82CB-64BF7EC22BDC}"/>
    <cellStyle name="20% - Ênfase5 4 3 11" xfId="39564" xr:uid="{F9AC1886-37B9-43D9-8D24-F404AC88A13D}"/>
    <cellStyle name="20% - Ênfase5 4 3 12" xfId="41511" xr:uid="{48D9DB8A-346D-4D9E-B34B-835DB471ED7C}"/>
    <cellStyle name="20% - Ênfase5 4 3 13" xfId="43471" xr:uid="{F3B84176-71EA-4924-8D00-3421A8022FAF}"/>
    <cellStyle name="20% - Ênfase5 4 3 14" xfId="17597" xr:uid="{0442B0B1-5074-44D0-95C4-917F285A3018}"/>
    <cellStyle name="20% - Ênfase5 4 3 2" xfId="5176" xr:uid="{57D81C0B-6A12-4E15-A97C-8A19DD4D1CF3}"/>
    <cellStyle name="20% - Ênfase5 4 3 2 10" xfId="43472" xr:uid="{135C7C82-33BE-4719-9A29-295A9EF64766}"/>
    <cellStyle name="20% - Ênfase5 4 3 2 11" xfId="17598" xr:uid="{857A16B5-2A14-460F-A55E-A415A1C92D40}"/>
    <cellStyle name="20% - Ênfase5 4 3 2 2" xfId="7230" xr:uid="{01CA78D9-1414-4AC1-AC23-A1543C55E3F2}"/>
    <cellStyle name="20% - Ênfase5 4 3 2 2 10" xfId="18772" xr:uid="{5A86D4F7-B077-43AD-918E-B04BA5FAED4C}"/>
    <cellStyle name="20% - Ênfase5 4 3 2 2 2" xfId="9217" xr:uid="{DEFD9D7C-17BB-492D-91D0-1C6837596F6C}"/>
    <cellStyle name="20% - Ênfase5 4 3 2 2 2 2" xfId="31704" xr:uid="{F07315C8-9FE0-4357-A082-A24787F630F1}"/>
    <cellStyle name="20% - Ênfase5 4 3 2 2 2 3" xfId="20721" xr:uid="{676D832F-625A-4DE8-990A-E6AAB0BC3E18}"/>
    <cellStyle name="20% - Ênfase5 4 3 2 2 3" xfId="12616" xr:uid="{58052ABE-A303-440D-8208-400418E562BA}"/>
    <cellStyle name="20% - Ênfase5 4 3 2 2 3 2" xfId="34677" xr:uid="{7DA21480-72C4-4572-B2AB-3285324D07E0}"/>
    <cellStyle name="20% - Ênfase5 4 3 2 2 3 3" xfId="23694" xr:uid="{1AC3C796-5D7D-4994-9F42-80D9392003FF}"/>
    <cellStyle name="20% - Ênfase5 4 3 2 2 4" xfId="15058" xr:uid="{307DADC0-A042-4823-8DD5-CCF7D1F85577}"/>
    <cellStyle name="20% - Ênfase5 4 3 2 2 4 2" xfId="36840" xr:uid="{77A7CA21-7E53-4110-8741-E8BE57647EFF}"/>
    <cellStyle name="20% - Ênfase5 4 3 2 2 4 3" xfId="25857" xr:uid="{67F49DA2-60A8-40FB-9886-0FD64EBC6142}"/>
    <cellStyle name="20% - Ênfase5 4 3 2 2 5" xfId="27807" xr:uid="{012CC884-9750-40F8-811E-9C3F184D5F19}"/>
    <cellStyle name="20% - Ênfase5 4 3 2 2 5 2" xfId="38790" xr:uid="{FFF96506-5DCF-40C8-A242-858F4DD0FF92}"/>
    <cellStyle name="20% - Ênfase5 4 3 2 2 6" xfId="29755" xr:uid="{DF1DC62D-C2D3-4E25-837D-C33835A8DC44}"/>
    <cellStyle name="20% - Ênfase5 4 3 2 2 7" xfId="40738" xr:uid="{59538C18-82DC-4DA0-9E3B-4877AC19485A}"/>
    <cellStyle name="20% - Ênfase5 4 3 2 2 8" xfId="42685" xr:uid="{C6820AF1-1F67-4066-88ED-1D776239778C}"/>
    <cellStyle name="20% - Ênfase5 4 3 2 2 9" xfId="44645" xr:uid="{EFCCEDEC-57AE-4145-9FA8-7DA062053117}"/>
    <cellStyle name="20% - Ênfase5 4 3 2 3" xfId="8043" xr:uid="{34D115FC-86C8-4BA0-BB58-9B913F167CA7}"/>
    <cellStyle name="20% - Ênfase5 4 3 2 3 2" xfId="11479" xr:uid="{46A38427-49A6-465B-8EF9-F0381D4860A4}"/>
    <cellStyle name="20% - Ênfase5 4 3 2 3 2 2" xfId="33542" xr:uid="{AE803E68-7BF6-4745-9586-465FA85878BD}"/>
    <cellStyle name="20% - Ênfase5 4 3 2 3 2 3" xfId="22559" xr:uid="{8D94821E-8A78-45AC-8B1C-6F3D04692517}"/>
    <cellStyle name="20% - Ênfase5 4 3 2 3 3" xfId="30530" xr:uid="{29B57048-C9A7-4446-A897-327A880EE4B8}"/>
    <cellStyle name="20% - Ênfase5 4 3 2 3 4" xfId="19547" xr:uid="{1B32021E-0DB8-45FD-B9FF-E533CE96DE23}"/>
    <cellStyle name="20% - Ênfase5 4 3 2 4" xfId="10483" xr:uid="{E5B2A492-DD35-4ABF-B441-81328E7ADAA5}"/>
    <cellStyle name="20% - Ênfase5 4 3 2 4 2" xfId="32610" xr:uid="{E49D6ECB-6C0A-421A-9171-43D0673BC3BD}"/>
    <cellStyle name="20% - Ênfase5 4 3 2 4 3" xfId="21627" xr:uid="{A6889BDB-F017-4C38-828A-2967DCF15BE4}"/>
    <cellStyle name="20% - Ênfase5 4 3 2 5" xfId="13803" xr:uid="{850C86E8-4F56-491B-A635-AF9E459DE87B}"/>
    <cellStyle name="20% - Ênfase5 4 3 2 5 2" xfId="35667" xr:uid="{0AFE4905-0C95-459E-AD6B-87F381334FB6}"/>
    <cellStyle name="20% - Ênfase5 4 3 2 5 3" xfId="24684" xr:uid="{7C64A586-19AF-4C57-A0B1-7F17F1C852C4}"/>
    <cellStyle name="20% - Ênfase5 4 3 2 6" xfId="26634" xr:uid="{FDE4E801-C2CB-4897-88AF-F4F7A7AB97F8}"/>
    <cellStyle name="20% - Ênfase5 4 3 2 6 2" xfId="37617" xr:uid="{0106177E-D876-4E94-80F5-8C273B740D30}"/>
    <cellStyle name="20% - Ênfase5 4 3 2 7" xfId="28582" xr:uid="{67E98AAA-4BD0-4355-8094-0C054BE48674}"/>
    <cellStyle name="20% - Ênfase5 4 3 2 8" xfId="39565" xr:uid="{AAF9A475-121C-4DB9-9250-6561DDC023C5}"/>
    <cellStyle name="20% - Ênfase5 4 3 2 9" xfId="41512" xr:uid="{387DDA0F-1941-47D9-A9E7-D70745F51919}"/>
    <cellStyle name="20% - Ênfase5 4 3 3" xfId="5177" xr:uid="{BF15AE9E-E6C6-417B-8C5A-F543BC539EC0}"/>
    <cellStyle name="20% - Ênfase5 4 3 3 10" xfId="43473" xr:uid="{CFB33FD5-55B5-452D-B81D-A77B9EC15C84}"/>
    <cellStyle name="20% - Ênfase5 4 3 3 11" xfId="17599" xr:uid="{7B9003C0-AA04-46FE-BE2A-406F45ADAFB4}"/>
    <cellStyle name="20% - Ênfase5 4 3 3 2" xfId="7512" xr:uid="{17DC51D9-54F2-438E-8B0D-C5DE24C4EEBD}"/>
    <cellStyle name="20% - Ênfase5 4 3 3 2 10" xfId="19054" xr:uid="{34CAF5B4-9EF1-481F-8D72-B21E2AFE8168}"/>
    <cellStyle name="20% - Ênfase5 4 3 3 2 2" xfId="9499" xr:uid="{30CAF9F3-4F8E-44EF-85CF-A875511087E0}"/>
    <cellStyle name="20% - Ênfase5 4 3 3 2 2 2" xfId="31986" xr:uid="{E1717BE1-4B22-4E66-AC80-DD97FE59F833}"/>
    <cellStyle name="20% - Ênfase5 4 3 3 2 2 3" xfId="21003" xr:uid="{0D9CCDDF-F954-4C75-A889-E5709E540517}"/>
    <cellStyle name="20% - Ênfase5 4 3 3 2 3" xfId="12898" xr:uid="{4229FB20-1283-40D6-969F-9ECDC4C54F36}"/>
    <cellStyle name="20% - Ênfase5 4 3 3 2 3 2" xfId="34959" xr:uid="{CE041251-10C3-4C7F-B5F6-11118C2B6406}"/>
    <cellStyle name="20% - Ênfase5 4 3 3 2 3 3" xfId="23976" xr:uid="{0B9E68FB-E348-4148-B802-A4967CD08513}"/>
    <cellStyle name="20% - Ênfase5 4 3 3 2 4" xfId="15340" xr:uid="{8AB35247-1003-4161-99AF-53D3CB871A0D}"/>
    <cellStyle name="20% - Ênfase5 4 3 3 2 4 2" xfId="37122" xr:uid="{4CFD96EE-C18C-4817-B9C4-AAF65150F4E5}"/>
    <cellStyle name="20% - Ênfase5 4 3 3 2 4 3" xfId="26139" xr:uid="{DD7E8EAC-2B5F-4231-A9FA-6A753A188D7D}"/>
    <cellStyle name="20% - Ênfase5 4 3 3 2 5" xfId="28089" xr:uid="{C73B8D94-C7E3-4FD9-8140-BD91C6168AAE}"/>
    <cellStyle name="20% - Ênfase5 4 3 3 2 5 2" xfId="39072" xr:uid="{87174D62-A40F-408D-B418-E4E90A82C0DE}"/>
    <cellStyle name="20% - Ênfase5 4 3 3 2 6" xfId="30037" xr:uid="{7D14F50E-146B-4B37-8E41-063D350151FE}"/>
    <cellStyle name="20% - Ênfase5 4 3 3 2 7" xfId="41020" xr:uid="{A3C63E83-E001-43A1-8BAA-80EE6D910AD9}"/>
    <cellStyle name="20% - Ênfase5 4 3 3 2 8" xfId="42967" xr:uid="{D51B22E7-7264-4001-BB3A-5BA057FBA6D1}"/>
    <cellStyle name="20% - Ênfase5 4 3 3 2 9" xfId="44927" xr:uid="{ACBD0945-C21F-4344-9EC5-D913E7BAB5AE}"/>
    <cellStyle name="20% - Ênfase5 4 3 3 3" xfId="8044" xr:uid="{75F72871-B7B1-44FE-B4A1-671F59373724}"/>
    <cellStyle name="20% - Ênfase5 4 3 3 3 2" xfId="11761" xr:uid="{FF598A25-522A-4EB0-93E9-6403039ED87A}"/>
    <cellStyle name="20% - Ênfase5 4 3 3 3 2 2" xfId="33824" xr:uid="{08A110BE-5492-4D61-AE0F-13BB4AC90BF4}"/>
    <cellStyle name="20% - Ênfase5 4 3 3 3 2 3" xfId="22841" xr:uid="{B6FE5521-A6F8-417C-9F3D-1E6C1E112B89}"/>
    <cellStyle name="20% - Ênfase5 4 3 3 3 3" xfId="30531" xr:uid="{9C46A0B8-AC55-4C0F-B03D-CAD5E4886970}"/>
    <cellStyle name="20% - Ênfase5 4 3 3 3 4" xfId="19548" xr:uid="{0B7E0537-26FF-4740-A3CE-1F9D711EE94E}"/>
    <cellStyle name="20% - Ênfase5 4 3 3 4" xfId="10765" xr:uid="{D70FC1E4-5378-4516-A375-4908696B241D}"/>
    <cellStyle name="20% - Ênfase5 4 3 3 4 2" xfId="32892" xr:uid="{C2DD1F08-5102-47B7-AC20-7A2E381B212D}"/>
    <cellStyle name="20% - Ênfase5 4 3 3 4 3" xfId="21909" xr:uid="{38E94BCF-B01E-449C-8F19-70D56FEC782E}"/>
    <cellStyle name="20% - Ênfase5 4 3 3 5" xfId="13804" xr:uid="{C663E71B-C011-4E50-9456-0232C9A3EF82}"/>
    <cellStyle name="20% - Ênfase5 4 3 3 5 2" xfId="35668" xr:uid="{9F016DEE-DF49-46D2-83A8-9EFEA51749AC}"/>
    <cellStyle name="20% - Ênfase5 4 3 3 5 3" xfId="24685" xr:uid="{FFE556A6-82A4-476A-99A2-A22439DD60A4}"/>
    <cellStyle name="20% - Ênfase5 4 3 3 6" xfId="26635" xr:uid="{60212655-4B0B-4E68-B58C-E9E8DD24FDE5}"/>
    <cellStyle name="20% - Ênfase5 4 3 3 6 2" xfId="37618" xr:uid="{6FE7E29C-8374-4611-B942-05D76AC2A046}"/>
    <cellStyle name="20% - Ênfase5 4 3 3 7" xfId="28583" xr:uid="{672D9CA2-A289-48C9-AA94-F742A2FCB136}"/>
    <cellStyle name="20% - Ênfase5 4 3 3 8" xfId="39566" xr:uid="{908BBBCE-4F57-4D2C-B580-4E4CCEC094EE}"/>
    <cellStyle name="20% - Ênfase5 4 3 3 9" xfId="41513" xr:uid="{39578673-15C9-41C3-BB42-E4493DDABC75}"/>
    <cellStyle name="20% - Ênfase5 4 3 4" xfId="6946" xr:uid="{C8F44505-B2C3-47F8-9DE5-C6122601C0CB}"/>
    <cellStyle name="20% - Ênfase5 4 3 4 10" xfId="18490" xr:uid="{C8CF4DB3-11A5-4758-AED6-509792A54747}"/>
    <cellStyle name="20% - Ênfase5 4 3 4 2" xfId="8935" xr:uid="{3505B6F8-B6AA-4FC7-B435-D5BC1516CEE3}"/>
    <cellStyle name="20% - Ênfase5 4 3 4 2 2" xfId="13210" xr:uid="{6334BDF4-ED9E-41C5-9165-5E29234756CD}"/>
    <cellStyle name="20% - Ênfase5 4 3 4 2 2 2" xfId="35219" xr:uid="{4AD2236C-0964-4056-8357-DC5A0DFCD227}"/>
    <cellStyle name="20% - Ênfase5 4 3 4 2 2 3" xfId="24236" xr:uid="{33910AEA-380F-4746-8C42-1B9020F12BAB}"/>
    <cellStyle name="20% - Ênfase5 4 3 4 2 3" xfId="31422" xr:uid="{7832AD93-B6B3-4339-AB3C-7A90C67A3B1C}"/>
    <cellStyle name="20% - Ênfase5 4 3 4 2 4" xfId="20439" xr:uid="{DF502D06-FED5-408A-800D-7CA11D829B2E}"/>
    <cellStyle name="20% - Ênfase5 4 3 4 3" xfId="12023" xr:uid="{8DD46023-8AA8-40CC-84C6-BAF578000891}"/>
    <cellStyle name="20% - Ênfase5 4 3 4 3 2" xfId="34084" xr:uid="{415AB9BD-3FCD-4FB9-B441-58266F138E79}"/>
    <cellStyle name="20% - Ênfase5 4 3 4 3 3" xfId="23101" xr:uid="{95D8A51F-3BF0-46EF-83EC-DD6F345EA910}"/>
    <cellStyle name="20% - Ênfase5 4 3 4 4" xfId="14776" xr:uid="{3618BD65-9CCC-445F-972B-C86754BE72CA}"/>
    <cellStyle name="20% - Ênfase5 4 3 4 4 2" xfId="36558" xr:uid="{9B1D6809-AC26-4E5D-ADD4-7BDA2E184ADE}"/>
    <cellStyle name="20% - Ênfase5 4 3 4 4 3" xfId="25575" xr:uid="{C78D2E66-0A2B-4E75-8000-F4DD69247839}"/>
    <cellStyle name="20% - Ênfase5 4 3 4 5" xfId="27525" xr:uid="{98C30D14-2BAB-49C7-B905-2D3E2191E38F}"/>
    <cellStyle name="20% - Ênfase5 4 3 4 5 2" xfId="38508" xr:uid="{82797429-7F41-47E7-9ACF-95F1A45CCB68}"/>
    <cellStyle name="20% - Ênfase5 4 3 4 6" xfId="29473" xr:uid="{7643A29E-C9CF-4971-9466-BA38AAA1D634}"/>
    <cellStyle name="20% - Ênfase5 4 3 4 7" xfId="40456" xr:uid="{A0E8BC8A-9D0D-4F46-A578-59AAD1B33199}"/>
    <cellStyle name="20% - Ênfase5 4 3 4 8" xfId="42403" xr:uid="{5291EB3C-B7D1-410B-B631-33A9294014A4}"/>
    <cellStyle name="20% - Ênfase5 4 3 4 9" xfId="44363" xr:uid="{904B4EB6-6F8D-460B-BC33-83730223F235}"/>
    <cellStyle name="20% - Ênfase5 4 3 5" xfId="8042" xr:uid="{953953F8-DD89-477C-8EA0-93C1C3FE0845}"/>
    <cellStyle name="20% - Ênfase5 4 3 5 2" xfId="12320" xr:uid="{67CE627F-ABF4-45FB-9343-B66E35A46A47}"/>
    <cellStyle name="20% - Ênfase5 4 3 5 2 2" xfId="34381" xr:uid="{66EA811B-0B38-4E47-8D44-38450B87F715}"/>
    <cellStyle name="20% - Ênfase5 4 3 5 2 3" xfId="23398" xr:uid="{399DE7F7-9472-4D5B-BAD6-F598B8EC190B}"/>
    <cellStyle name="20% - Ênfase5 4 3 5 3" xfId="30529" xr:uid="{6F5A65BB-A1B1-4D59-A7FE-7A8387C6B439}"/>
    <cellStyle name="20% - Ênfase5 4 3 5 4" xfId="19546" xr:uid="{323CC059-50E2-4FD0-8297-87D7534035D5}"/>
    <cellStyle name="20% - Ênfase5 4 3 6" xfId="11183" xr:uid="{E0406A23-912D-4E5B-B59E-A02E9371B9D7}"/>
    <cellStyle name="20% - Ênfase5 4 3 6 2" xfId="33246" xr:uid="{928AC44B-F678-46CD-86A8-2F80154A03F3}"/>
    <cellStyle name="20% - Ênfase5 4 3 6 3" xfId="22263" xr:uid="{28618DF4-A1FE-4394-B8AD-6F6370696B8F}"/>
    <cellStyle name="20% - Ênfase5 4 3 7" xfId="10201" xr:uid="{DEB1BE88-CCDE-45B7-B54B-4335C8FA6733}"/>
    <cellStyle name="20% - Ênfase5 4 3 7 2" xfId="32328" xr:uid="{4D4229FE-F5C6-40F4-A14E-154008C98E9F}"/>
    <cellStyle name="20% - Ênfase5 4 3 7 3" xfId="21345" xr:uid="{356092B4-2567-4040-87F5-B2812EB0E4FC}"/>
    <cellStyle name="20% - Ênfase5 4 3 8" xfId="13802" xr:uid="{179AECC5-ED6A-4A9E-BAB3-D72B6CCDC6FF}"/>
    <cellStyle name="20% - Ênfase5 4 3 8 2" xfId="35666" xr:uid="{0594EF58-DCB5-49BF-A840-9696F69FBA8E}"/>
    <cellStyle name="20% - Ênfase5 4 3 8 3" xfId="24683" xr:uid="{C06608EA-177B-4A91-9BFE-DCDD89EC1369}"/>
    <cellStyle name="20% - Ênfase5 4 3 9" xfId="26633" xr:uid="{F6E180CC-586A-4B0A-95BB-EC904B72E98F}"/>
    <cellStyle name="20% - Ênfase5 4 3 9 2" xfId="37616" xr:uid="{8E375013-31D2-49FD-9D0D-A67BDA0E34D3}"/>
    <cellStyle name="20% - Ênfase5 4 4" xfId="5178" xr:uid="{13A9249F-C7DC-4B77-B0AF-79FEC6789CA8}"/>
    <cellStyle name="20% - Ênfase5 4 4 10" xfId="39567" xr:uid="{DE7A07D9-E10F-4DEC-B08C-C1C8CC0CE66A}"/>
    <cellStyle name="20% - Ênfase5 4 4 11" xfId="41514" xr:uid="{DB4AEAE2-A4FF-45CB-9569-DA76682B4C68}"/>
    <cellStyle name="20% - Ênfase5 4 4 12" xfId="43474" xr:uid="{A6054CB0-639F-4737-9277-403EF11CF4C6}"/>
    <cellStyle name="20% - Ênfase5 4 4 13" xfId="17600" xr:uid="{B97B6626-3BCF-4E89-AE21-F74D3519B539}"/>
    <cellStyle name="20% - Ênfase5 4 4 2" xfId="5179" xr:uid="{0385942A-0BFE-4283-9105-1B7B7CFADA09}"/>
    <cellStyle name="20% - Ênfase5 4 4 2 10" xfId="43475" xr:uid="{F9DF440D-3C61-49A0-8669-9F9731FA52F4}"/>
    <cellStyle name="20% - Ênfase5 4 4 2 11" xfId="17601" xr:uid="{E22A90EF-C7E1-4314-B3CB-2612D7948C60}"/>
    <cellStyle name="20% - Ênfase5 4 4 2 2" xfId="7173" xr:uid="{FC6F385A-4C48-4374-88BD-E4561857B119}"/>
    <cellStyle name="20% - Ênfase5 4 4 2 2 10" xfId="18715" xr:uid="{08F52702-BC37-470D-A186-F376673C01B3}"/>
    <cellStyle name="20% - Ênfase5 4 4 2 2 2" xfId="9160" xr:uid="{A1B18016-5430-41DE-B2B8-6E79A8229196}"/>
    <cellStyle name="20% - Ênfase5 4 4 2 2 2 2" xfId="31647" xr:uid="{F396FD09-0276-45F7-8CA3-571CC4B58DCE}"/>
    <cellStyle name="20% - Ênfase5 4 4 2 2 2 3" xfId="20664" xr:uid="{EFFEA69D-731E-4847-824D-E3AA06008133}"/>
    <cellStyle name="20% - Ênfase5 4 4 2 2 3" xfId="12555" xr:uid="{73F77A26-C8F4-436C-B166-57C5C1171D06}"/>
    <cellStyle name="20% - Ênfase5 4 4 2 2 3 2" xfId="34616" xr:uid="{64A7A4B7-478B-4394-8D80-D6383048AE82}"/>
    <cellStyle name="20% - Ênfase5 4 4 2 2 3 3" xfId="23633" xr:uid="{CEE642F2-55F3-4FDE-AD4F-8172A8B43C87}"/>
    <cellStyle name="20% - Ênfase5 4 4 2 2 4" xfId="15001" xr:uid="{1C7047F2-DBE8-43EA-8845-ED89D5CD046A}"/>
    <cellStyle name="20% - Ênfase5 4 4 2 2 4 2" xfId="36783" xr:uid="{ED1F17BE-A620-4F69-829A-A358CD64A9D6}"/>
    <cellStyle name="20% - Ênfase5 4 4 2 2 4 3" xfId="25800" xr:uid="{A7341C21-70DF-411B-B105-4446FB4A2975}"/>
    <cellStyle name="20% - Ênfase5 4 4 2 2 5" xfId="27750" xr:uid="{2A5B1A8C-A151-414E-915A-9246A5E9B848}"/>
    <cellStyle name="20% - Ênfase5 4 4 2 2 5 2" xfId="38733" xr:uid="{213F66D1-4B39-464D-BAC3-89286BBA5C36}"/>
    <cellStyle name="20% - Ênfase5 4 4 2 2 6" xfId="29698" xr:uid="{D73BCEC6-4424-4A93-843B-040C15C76841}"/>
    <cellStyle name="20% - Ênfase5 4 4 2 2 7" xfId="40681" xr:uid="{99F3BBF0-5303-498F-87DA-014DCAA74AAC}"/>
    <cellStyle name="20% - Ênfase5 4 4 2 2 8" xfId="42628" xr:uid="{C48F62AA-E057-497F-906B-4757EB97FCD8}"/>
    <cellStyle name="20% - Ênfase5 4 4 2 2 9" xfId="44588" xr:uid="{09922E33-4FCE-47AA-A343-34B885299A23}"/>
    <cellStyle name="20% - Ênfase5 4 4 2 3" xfId="8046" xr:uid="{B506FEDA-9C88-46DD-8A20-7F8B1086531C}"/>
    <cellStyle name="20% - Ênfase5 4 4 2 3 2" xfId="11418" xr:uid="{897A034C-6522-461F-993C-9778AF877D5C}"/>
    <cellStyle name="20% - Ênfase5 4 4 2 3 2 2" xfId="33481" xr:uid="{8D42DDE4-5B9A-40F7-B8FA-BC45D558D609}"/>
    <cellStyle name="20% - Ênfase5 4 4 2 3 2 3" xfId="22498" xr:uid="{27A4355F-5B95-4992-8CDD-6035238B64C4}"/>
    <cellStyle name="20% - Ênfase5 4 4 2 3 3" xfId="30533" xr:uid="{93655FDA-6CE7-4A35-A463-9E0FCAECA0E5}"/>
    <cellStyle name="20% - Ênfase5 4 4 2 3 4" xfId="19550" xr:uid="{2E1C9D7E-9CA6-4B2F-9BFD-3EA19134F9ED}"/>
    <cellStyle name="20% - Ênfase5 4 4 2 4" xfId="10426" xr:uid="{DBB67080-A6F3-4D10-8196-38B9E4AD5D44}"/>
    <cellStyle name="20% - Ênfase5 4 4 2 4 2" xfId="32553" xr:uid="{B65B2EA1-301D-4742-B37A-5CE50AB67DC9}"/>
    <cellStyle name="20% - Ênfase5 4 4 2 4 3" xfId="21570" xr:uid="{3D9627A2-F1F9-425A-9DD6-FB9B6D876BF6}"/>
    <cellStyle name="20% - Ênfase5 4 4 2 5" xfId="13806" xr:uid="{58C0FF7B-96A3-4504-8B55-ED091183917B}"/>
    <cellStyle name="20% - Ênfase5 4 4 2 5 2" xfId="35670" xr:uid="{57F37BB1-428A-444B-9074-A04EA973D939}"/>
    <cellStyle name="20% - Ênfase5 4 4 2 5 3" xfId="24687" xr:uid="{8D57FBBA-A066-421E-9556-012E9D25703E}"/>
    <cellStyle name="20% - Ênfase5 4 4 2 6" xfId="26637" xr:uid="{8313FB2E-1D51-4489-BA78-58B46E29F198}"/>
    <cellStyle name="20% - Ênfase5 4 4 2 6 2" xfId="37620" xr:uid="{EF734B1E-F2D2-4A7C-8C0C-5AB38E19CE3D}"/>
    <cellStyle name="20% - Ênfase5 4 4 2 7" xfId="28585" xr:uid="{F35715D2-8E68-41BE-B81E-DF1993BF6BFB}"/>
    <cellStyle name="20% - Ênfase5 4 4 2 8" xfId="39568" xr:uid="{904904B3-90A2-4ECE-A2E6-9CFB4D7D54B4}"/>
    <cellStyle name="20% - Ênfase5 4 4 2 9" xfId="41515" xr:uid="{3A836AAF-F856-4781-981A-0282F3690743}"/>
    <cellStyle name="20% - Ênfase5 4 4 3" xfId="5180" xr:uid="{4A4C2932-358B-464F-B677-9D7CE4AD43E0}"/>
    <cellStyle name="20% - Ênfase5 4 4 3 10" xfId="43476" xr:uid="{63FC3D99-460B-432D-9EBF-7A70857969CA}"/>
    <cellStyle name="20% - Ênfase5 4 4 3 11" xfId="17602" xr:uid="{BEA83985-6B24-4731-BFA0-1B46DED42AC0}"/>
    <cellStyle name="20% - Ênfase5 4 4 3 2" xfId="7455" xr:uid="{65ADBAD8-2C9C-40B5-976B-1B9F64C83AEA}"/>
    <cellStyle name="20% - Ênfase5 4 4 3 2 10" xfId="18997" xr:uid="{D43BE976-0D2A-4856-8133-A8BB0C99D5A9}"/>
    <cellStyle name="20% - Ênfase5 4 4 3 2 2" xfId="9442" xr:uid="{0E10B057-F3CC-4257-8E38-1A4E92F66804}"/>
    <cellStyle name="20% - Ênfase5 4 4 3 2 2 2" xfId="31929" xr:uid="{CACC3D99-0650-4FB7-869A-55B33A7B310A}"/>
    <cellStyle name="20% - Ênfase5 4 4 3 2 2 3" xfId="20946" xr:uid="{7DF2CDFD-F4E9-4C12-B187-41AA5FDBBCD0}"/>
    <cellStyle name="20% - Ênfase5 4 4 3 2 3" xfId="12841" xr:uid="{5AC4BFE5-428B-48CA-A191-8FF6201A95C9}"/>
    <cellStyle name="20% - Ênfase5 4 4 3 2 3 2" xfId="34902" xr:uid="{E2CF8C03-5DBD-49E3-B5EE-B3AA27E1591E}"/>
    <cellStyle name="20% - Ênfase5 4 4 3 2 3 3" xfId="23919" xr:uid="{0CD4AE27-6835-403A-B4D0-61287FA589F6}"/>
    <cellStyle name="20% - Ênfase5 4 4 3 2 4" xfId="15283" xr:uid="{9B2F5490-6C21-47DD-8FBE-0780094AF38C}"/>
    <cellStyle name="20% - Ênfase5 4 4 3 2 4 2" xfId="37065" xr:uid="{4E42A309-8561-458E-8552-84205CB1C506}"/>
    <cellStyle name="20% - Ênfase5 4 4 3 2 4 3" xfId="26082" xr:uid="{9A7D3B35-FEE2-403B-8707-6FCF0BD08F80}"/>
    <cellStyle name="20% - Ênfase5 4 4 3 2 5" xfId="28032" xr:uid="{669D53AC-0C75-4DB0-BC7E-F9C3B2350C33}"/>
    <cellStyle name="20% - Ênfase5 4 4 3 2 5 2" xfId="39015" xr:uid="{D13BA7DF-410E-4660-AF83-F7521D02E5A7}"/>
    <cellStyle name="20% - Ênfase5 4 4 3 2 6" xfId="29980" xr:uid="{043FA230-86F3-4922-9722-9C6B6F5B3D24}"/>
    <cellStyle name="20% - Ênfase5 4 4 3 2 7" xfId="40963" xr:uid="{457F5205-66AC-4B9E-8B92-CBDBE2A4715A}"/>
    <cellStyle name="20% - Ênfase5 4 4 3 2 8" xfId="42910" xr:uid="{FAC5C476-44C6-4974-B977-923A5AD739E3}"/>
    <cellStyle name="20% - Ênfase5 4 4 3 2 9" xfId="44870" xr:uid="{98C8F517-CCC3-4B10-85CB-65EACB979C9E}"/>
    <cellStyle name="20% - Ênfase5 4 4 3 3" xfId="8047" xr:uid="{1722E11F-0E7E-41B5-BF92-3777B091A9C7}"/>
    <cellStyle name="20% - Ênfase5 4 4 3 3 2" xfId="11704" xr:uid="{F622C673-1C96-4B61-8970-165A0DCE0886}"/>
    <cellStyle name="20% - Ênfase5 4 4 3 3 2 2" xfId="33767" xr:uid="{46AA5042-165A-4470-92EE-B8F4B81C8D36}"/>
    <cellStyle name="20% - Ênfase5 4 4 3 3 2 3" xfId="22784" xr:uid="{36CD7B1E-B3E3-452B-8052-EC6F4435BA14}"/>
    <cellStyle name="20% - Ênfase5 4 4 3 3 3" xfId="30534" xr:uid="{B71DABCC-0816-4274-8133-58C5B73E9DAE}"/>
    <cellStyle name="20% - Ênfase5 4 4 3 3 4" xfId="19551" xr:uid="{BA81242E-D41E-4A2B-84B1-9C1CF5634A93}"/>
    <cellStyle name="20% - Ênfase5 4 4 3 4" xfId="10708" xr:uid="{EA86A347-98E1-4B1B-A3E5-EE3EB381B12E}"/>
    <cellStyle name="20% - Ênfase5 4 4 3 4 2" xfId="32835" xr:uid="{5FE11AB2-6895-473B-ADDE-98CCADF6FBE0}"/>
    <cellStyle name="20% - Ênfase5 4 4 3 4 3" xfId="21852" xr:uid="{83AECCF3-CE41-47BC-9787-C12CECA97A3A}"/>
    <cellStyle name="20% - Ênfase5 4 4 3 5" xfId="13807" xr:uid="{366F9D7C-0868-45E9-B9A9-5E26AA36E5F7}"/>
    <cellStyle name="20% - Ênfase5 4 4 3 5 2" xfId="35671" xr:uid="{D4F5079A-6A66-4FC7-BFE8-BDF62E7CA02B}"/>
    <cellStyle name="20% - Ênfase5 4 4 3 5 3" xfId="24688" xr:uid="{815B5C44-6374-4C3E-9B08-9561B46901C5}"/>
    <cellStyle name="20% - Ênfase5 4 4 3 6" xfId="26638" xr:uid="{E81B07FF-DD8C-4B8A-81D2-14809402F009}"/>
    <cellStyle name="20% - Ênfase5 4 4 3 6 2" xfId="37621" xr:uid="{83EB3876-D9E6-4932-A031-1D8B638CD34E}"/>
    <cellStyle name="20% - Ênfase5 4 4 3 7" xfId="28586" xr:uid="{194B9A49-219C-466F-AC8C-660FD9163AE1}"/>
    <cellStyle name="20% - Ênfase5 4 4 3 8" xfId="39569" xr:uid="{014168AC-B3C4-4F93-87AE-8E5013A7E029}"/>
    <cellStyle name="20% - Ênfase5 4 4 3 9" xfId="41516" xr:uid="{6783C4FA-524A-4F4C-B3F2-D9AC5CB8D44D}"/>
    <cellStyle name="20% - Ênfase5 4 4 4" xfId="6888" xr:uid="{FEF9F952-C1E6-4CBD-B639-6DDDDFF8B03A}"/>
    <cellStyle name="20% - Ênfase5 4 4 4 10" xfId="18433" xr:uid="{5204C22B-5612-4854-884F-7AF794108372}"/>
    <cellStyle name="20% - Ênfase5 4 4 4 2" xfId="8878" xr:uid="{402A3861-1235-44E2-A43D-C84F04AFDEBD}"/>
    <cellStyle name="20% - Ênfase5 4 4 4 2 2" xfId="31365" xr:uid="{1A1C5713-AFF0-4504-8CBB-233DDB997138}"/>
    <cellStyle name="20% - Ênfase5 4 4 4 2 3" xfId="20382" xr:uid="{C6EEFBC7-7CFD-49AF-96E6-FE497DAC0CDD}"/>
    <cellStyle name="20% - Ênfase5 4 4 4 3" xfId="12259" xr:uid="{C58D7ADB-AB35-419A-93FF-B550A25FC565}"/>
    <cellStyle name="20% - Ênfase5 4 4 4 3 2" xfId="34320" xr:uid="{C52B5580-9EFB-4489-AD15-82BB54FEC229}"/>
    <cellStyle name="20% - Ênfase5 4 4 4 3 3" xfId="23337" xr:uid="{4C50407B-0FB1-4AEC-ADA6-76ED6EB04F96}"/>
    <cellStyle name="20% - Ênfase5 4 4 4 4" xfId="14719" xr:uid="{B4FB44D4-E76E-4E4E-87AA-2C9968CC10A1}"/>
    <cellStyle name="20% - Ênfase5 4 4 4 4 2" xfId="36501" xr:uid="{24EF08AF-F1EA-4291-AD75-4615E2909F2A}"/>
    <cellStyle name="20% - Ênfase5 4 4 4 4 3" xfId="25518" xr:uid="{DA904435-FD81-4151-B4BF-C52D12656722}"/>
    <cellStyle name="20% - Ênfase5 4 4 4 5" xfId="27468" xr:uid="{857038BB-2E0E-4BAC-A8C5-7FB3B3E98274}"/>
    <cellStyle name="20% - Ênfase5 4 4 4 5 2" xfId="38451" xr:uid="{7E321986-B6F9-4E9A-A1D8-D136687C5B74}"/>
    <cellStyle name="20% - Ênfase5 4 4 4 6" xfId="29416" xr:uid="{34052994-EC14-46C6-A365-0F312DD39F20}"/>
    <cellStyle name="20% - Ênfase5 4 4 4 7" xfId="40399" xr:uid="{3EBBB966-2CC9-4825-B350-FD82F3B2C0D6}"/>
    <cellStyle name="20% - Ênfase5 4 4 4 8" xfId="42346" xr:uid="{1BCDE966-07B6-4D35-8D17-05F694E08238}"/>
    <cellStyle name="20% - Ênfase5 4 4 4 9" xfId="44306" xr:uid="{B9019452-0282-4A72-ACE7-F1D2EC60ED1C}"/>
    <cellStyle name="20% - Ênfase5 4 4 5" xfId="8045" xr:uid="{A07E5B22-2F55-46DA-989F-9A3F5DBAE8F2}"/>
    <cellStyle name="20% - Ênfase5 4 4 5 2" xfId="11121" xr:uid="{095F89A2-4E46-4E9E-BAAF-BF1F9CF9089B}"/>
    <cellStyle name="20% - Ênfase5 4 4 5 2 2" xfId="33185" xr:uid="{51ABDA7F-7BB4-4BD6-97EF-867B866CF218}"/>
    <cellStyle name="20% - Ênfase5 4 4 5 2 3" xfId="22202" xr:uid="{181A8F56-5577-49D5-8D6A-8483A60AA3B9}"/>
    <cellStyle name="20% - Ênfase5 4 4 5 3" xfId="30532" xr:uid="{313172A4-0554-4A89-82C3-F3FE3D1C962C}"/>
    <cellStyle name="20% - Ênfase5 4 4 5 4" xfId="19549" xr:uid="{33B34F14-5400-49D3-B1CB-E8C8E8C47CD0}"/>
    <cellStyle name="20% - Ênfase5 4 4 6" xfId="10084" xr:uid="{B4984677-1001-430F-B96B-B771C77CA83D}"/>
    <cellStyle name="20% - Ênfase5 4 4 6 2" xfId="32271" xr:uid="{014C3E23-B32C-4879-88D9-4A934DCA707E}"/>
    <cellStyle name="20% - Ênfase5 4 4 6 3" xfId="21288" xr:uid="{5D403517-45B9-4253-9C5F-632F5674D983}"/>
    <cellStyle name="20% - Ênfase5 4 4 7" xfId="13805" xr:uid="{8B1A00ED-428F-4FF6-9426-805B13861806}"/>
    <cellStyle name="20% - Ênfase5 4 4 7 2" xfId="35669" xr:uid="{AA3D07C2-3FBD-4276-9A86-411BEAB1E76D}"/>
    <cellStyle name="20% - Ênfase5 4 4 7 3" xfId="24686" xr:uid="{25CC1268-F7D5-4F6B-A97E-8CB6162C663B}"/>
    <cellStyle name="20% - Ênfase5 4 4 8" xfId="26636" xr:uid="{BF4409FE-669E-4D38-9871-CE959CFDEACD}"/>
    <cellStyle name="20% - Ênfase5 4 4 8 2" xfId="37619" xr:uid="{576048C1-18C8-4C13-940D-2BC2B64AE29C}"/>
    <cellStyle name="20% - Ênfase5 4 4 9" xfId="28584" xr:uid="{2EAB840D-24FB-4BB0-94C3-EB9C3F695104}"/>
    <cellStyle name="20% - Ênfase5 4 5" xfId="5181" xr:uid="{6CC2CECA-4FDD-47D9-A813-B3E61856816A}"/>
    <cellStyle name="20% - Ênfase5 4 5 10" xfId="43477" xr:uid="{DB4C9AE1-9C5D-4983-8682-31945DC4851E}"/>
    <cellStyle name="20% - Ênfase5 4 5 11" xfId="17603" xr:uid="{4ABCEEAF-6791-4799-9DB2-D3E74424EE41}"/>
    <cellStyle name="20% - Ênfase5 4 5 2" xfId="7061" xr:uid="{7F7EA737-E202-4B96-B0E3-54AC026A09AC}"/>
    <cellStyle name="20% - Ênfase5 4 5 2 10" xfId="18603" xr:uid="{5A5EF388-8527-4115-BC4E-06BEB3B53C92}"/>
    <cellStyle name="20% - Ênfase5 4 5 2 2" xfId="9048" xr:uid="{308D5CBE-B90D-45C4-A098-3A56C0CD5843}"/>
    <cellStyle name="20% - Ênfase5 4 5 2 2 2" xfId="31535" xr:uid="{B3D8B32C-1853-4BDF-BAB5-3C8D020FCB1C}"/>
    <cellStyle name="20% - Ênfase5 4 5 2 2 3" xfId="20552" xr:uid="{13471500-91A2-4ED3-9EDB-C8752FEB2E49}"/>
    <cellStyle name="20% - Ênfase5 4 5 2 3" xfId="12443" xr:uid="{8AFD4CD4-3C02-4070-90B6-F583EF0E578C}"/>
    <cellStyle name="20% - Ênfase5 4 5 2 3 2" xfId="34504" xr:uid="{EE269C1D-8475-4B74-9902-03708104995B}"/>
    <cellStyle name="20% - Ênfase5 4 5 2 3 3" xfId="23521" xr:uid="{C2295A18-FCC7-4B97-B3F8-B83C4F6ED194}"/>
    <cellStyle name="20% - Ênfase5 4 5 2 4" xfId="14889" xr:uid="{17F0A084-D1D3-4FF1-BCC0-D061E2DD9B07}"/>
    <cellStyle name="20% - Ênfase5 4 5 2 4 2" xfId="36671" xr:uid="{5120168E-8E03-4520-8ADF-D90C78728306}"/>
    <cellStyle name="20% - Ênfase5 4 5 2 4 3" xfId="25688" xr:uid="{4DBDD5BF-B189-4794-98DE-2C634CB79F46}"/>
    <cellStyle name="20% - Ênfase5 4 5 2 5" xfId="27638" xr:uid="{1B3E0903-6776-48AE-81E0-F1DD58A4C253}"/>
    <cellStyle name="20% - Ênfase5 4 5 2 5 2" xfId="38621" xr:uid="{1017531A-90D7-42AC-B016-C5B2DBC02793}"/>
    <cellStyle name="20% - Ênfase5 4 5 2 6" xfId="29586" xr:uid="{5D1A7768-174F-497D-9FD7-FCA5D2590574}"/>
    <cellStyle name="20% - Ênfase5 4 5 2 7" xfId="40569" xr:uid="{726A2D48-6436-4934-8D9C-97050EE63DFE}"/>
    <cellStyle name="20% - Ênfase5 4 5 2 8" xfId="42516" xr:uid="{94CA48CD-596C-462B-8021-324CDEE62268}"/>
    <cellStyle name="20% - Ênfase5 4 5 2 9" xfId="44476" xr:uid="{CBF3B993-C245-4D47-A081-98BC6634408F}"/>
    <cellStyle name="20% - Ênfase5 4 5 3" xfId="8048" xr:uid="{FDCE6226-09EF-4CA0-83B0-63642BF90688}"/>
    <cellStyle name="20% - Ênfase5 4 5 3 2" xfId="11306" xr:uid="{5327413D-CC0A-4FBD-9D25-B912ABA85C5A}"/>
    <cellStyle name="20% - Ênfase5 4 5 3 2 2" xfId="33369" xr:uid="{F5064D7B-38A3-4A1F-A042-0A35F3B87AD4}"/>
    <cellStyle name="20% - Ênfase5 4 5 3 2 3" xfId="22386" xr:uid="{9A445F92-3870-4EED-A43E-1A7C72B5D50D}"/>
    <cellStyle name="20% - Ênfase5 4 5 3 3" xfId="30535" xr:uid="{CC8EE990-FA97-4291-A9D8-CEC1B9D9DCA7}"/>
    <cellStyle name="20% - Ênfase5 4 5 3 4" xfId="19552" xr:uid="{34A5960A-7BFF-443B-9C16-F710E7905594}"/>
    <cellStyle name="20% - Ênfase5 4 5 4" xfId="10314" xr:uid="{800D2342-4D9C-478F-8CF9-0AD3B57611A8}"/>
    <cellStyle name="20% - Ênfase5 4 5 4 2" xfId="32441" xr:uid="{1F9E56F5-8064-4748-8E8E-61C3D9A5B2D8}"/>
    <cellStyle name="20% - Ênfase5 4 5 4 3" xfId="21458" xr:uid="{9D1C453D-69A1-4D0E-B565-A64E0C07884C}"/>
    <cellStyle name="20% - Ênfase5 4 5 5" xfId="13808" xr:uid="{4FA6D7A6-97A9-42A5-9DC8-67CE8CB52F00}"/>
    <cellStyle name="20% - Ênfase5 4 5 5 2" xfId="35672" xr:uid="{8D9CD02D-DC49-4D08-8C97-8DADE55E0A00}"/>
    <cellStyle name="20% - Ênfase5 4 5 5 3" xfId="24689" xr:uid="{346F5F29-0A04-4F44-BA70-60A78351F930}"/>
    <cellStyle name="20% - Ênfase5 4 5 6" xfId="26639" xr:uid="{17AD6CFB-69CA-4D48-B411-338F40F448EE}"/>
    <cellStyle name="20% - Ênfase5 4 5 6 2" xfId="37622" xr:uid="{55BC31B9-BEA8-44F8-8685-7EF81BAAF701}"/>
    <cellStyle name="20% - Ênfase5 4 5 7" xfId="28587" xr:uid="{5DB9AB47-590D-4C65-A8B7-4EDF06BA6345}"/>
    <cellStyle name="20% - Ênfase5 4 5 8" xfId="39570" xr:uid="{2A6F3790-013B-4873-ABE1-B32632A9EBE8}"/>
    <cellStyle name="20% - Ênfase5 4 5 9" xfId="41517" xr:uid="{0D85E5BC-0858-4D1D-8268-1F2A3A4CA446}"/>
    <cellStyle name="20% - Ênfase5 4 6" xfId="5182" xr:uid="{8623DB07-C090-46E1-8512-1ACE6FE69D4F}"/>
    <cellStyle name="20% - Ênfase5 4 6 10" xfId="43478" xr:uid="{B023815A-D141-4150-93FB-56C4C728DABA}"/>
    <cellStyle name="20% - Ênfase5 4 6 11" xfId="17604" xr:uid="{E6E10D65-81BC-4E15-AB6E-476252C02BD4}"/>
    <cellStyle name="20% - Ênfase5 4 6 2" xfId="7343" xr:uid="{E431F327-130E-4BF9-AAD8-E8F392E6F52B}"/>
    <cellStyle name="20% - Ênfase5 4 6 2 10" xfId="18885" xr:uid="{C8CCFAB3-722B-49FD-97D6-3A58AC31C576}"/>
    <cellStyle name="20% - Ênfase5 4 6 2 2" xfId="9330" xr:uid="{89B94697-04CD-4837-9C70-41BD647DDDF3}"/>
    <cellStyle name="20% - Ênfase5 4 6 2 2 2" xfId="31817" xr:uid="{83D0A76A-95CC-4002-B242-1684893C328B}"/>
    <cellStyle name="20% - Ênfase5 4 6 2 2 3" xfId="20834" xr:uid="{C3385714-893E-44C4-96A2-79BD24E22C2C}"/>
    <cellStyle name="20% - Ênfase5 4 6 2 3" xfId="12729" xr:uid="{3341BBF1-8F47-464C-B893-9CC8D049D23D}"/>
    <cellStyle name="20% - Ênfase5 4 6 2 3 2" xfId="34790" xr:uid="{EA171742-77FF-4E19-9603-D00E780E4AB6}"/>
    <cellStyle name="20% - Ênfase5 4 6 2 3 3" xfId="23807" xr:uid="{F276B2A7-0DAB-4D29-8CAC-35703EABD43E}"/>
    <cellStyle name="20% - Ênfase5 4 6 2 4" xfId="15171" xr:uid="{58C61957-604F-425C-8556-633349DE9A11}"/>
    <cellStyle name="20% - Ênfase5 4 6 2 4 2" xfId="36953" xr:uid="{99FC2B35-8DCE-400A-809E-343837C7502C}"/>
    <cellStyle name="20% - Ênfase5 4 6 2 4 3" xfId="25970" xr:uid="{13BFAD4D-AAA5-4A43-877C-1DF359DEE121}"/>
    <cellStyle name="20% - Ênfase5 4 6 2 5" xfId="27920" xr:uid="{9129995D-6766-448E-9E34-A576C727D71B}"/>
    <cellStyle name="20% - Ênfase5 4 6 2 5 2" xfId="38903" xr:uid="{76F2E97A-61D3-43E9-B207-42276C922390}"/>
    <cellStyle name="20% - Ênfase5 4 6 2 6" xfId="29868" xr:uid="{1FE579F0-1F46-4685-A01D-73C5FEA06075}"/>
    <cellStyle name="20% - Ênfase5 4 6 2 7" xfId="40851" xr:uid="{C62BA4A8-DD30-4604-868B-AF406EC202B2}"/>
    <cellStyle name="20% - Ênfase5 4 6 2 8" xfId="42798" xr:uid="{ABD4AFA1-3D03-46BB-B855-CDEBC9BB45C0}"/>
    <cellStyle name="20% - Ênfase5 4 6 2 9" xfId="44758" xr:uid="{998C798F-124C-4E6E-8FAE-EAF2CF1F2BCD}"/>
    <cellStyle name="20% - Ênfase5 4 6 3" xfId="8049" xr:uid="{DDF88513-ADE3-4222-B4F8-99E772AFE138}"/>
    <cellStyle name="20% - Ênfase5 4 6 3 2" xfId="11592" xr:uid="{9CC187F8-E414-4FD7-9C89-48B3492E0CE5}"/>
    <cellStyle name="20% - Ênfase5 4 6 3 2 2" xfId="33655" xr:uid="{DC181A01-E983-4612-96FE-414E60B13F55}"/>
    <cellStyle name="20% - Ênfase5 4 6 3 2 3" xfId="22672" xr:uid="{A001D723-E8BB-445E-87AD-9EA4A9980EE0}"/>
    <cellStyle name="20% - Ênfase5 4 6 3 3" xfId="30536" xr:uid="{8E9F1A89-5A20-4382-B96E-1E1FF711E035}"/>
    <cellStyle name="20% - Ênfase5 4 6 3 4" xfId="19553" xr:uid="{AFB8898E-443C-489A-9A27-EB1EE1AAAE37}"/>
    <cellStyle name="20% - Ênfase5 4 6 4" xfId="10596" xr:uid="{9C13D8D6-882F-4A8F-887E-F1D0943AECE1}"/>
    <cellStyle name="20% - Ênfase5 4 6 4 2" xfId="32723" xr:uid="{B4CA0C1E-4601-4EBF-BF74-14BF5193B148}"/>
    <cellStyle name="20% - Ênfase5 4 6 4 3" xfId="21740" xr:uid="{41A29374-ACEC-463A-A1EA-5AF58501D959}"/>
    <cellStyle name="20% - Ênfase5 4 6 5" xfId="13809" xr:uid="{BC3489FF-8A69-4D47-AA98-EFC8031E1E1C}"/>
    <cellStyle name="20% - Ênfase5 4 6 5 2" xfId="35673" xr:uid="{3BC938BE-8040-4DC6-97DE-A09570C466C0}"/>
    <cellStyle name="20% - Ênfase5 4 6 5 3" xfId="24690" xr:uid="{389F0ABB-40A6-41F5-856A-5076D934F647}"/>
    <cellStyle name="20% - Ênfase5 4 6 6" xfId="26640" xr:uid="{BDC62E07-6B3D-479D-AD92-49AA0748A5B4}"/>
    <cellStyle name="20% - Ênfase5 4 6 6 2" xfId="37623" xr:uid="{D56C0D40-99E5-472B-8B52-271266F0FA0A}"/>
    <cellStyle name="20% - Ênfase5 4 6 7" xfId="28588" xr:uid="{5BC1CC02-7AB4-444A-9C5C-C62288680326}"/>
    <cellStyle name="20% - Ênfase5 4 6 8" xfId="39571" xr:uid="{AF650215-6001-4ABA-9F4D-BE6998D0A6E3}"/>
    <cellStyle name="20% - Ênfase5 4 6 9" xfId="41518" xr:uid="{7AD748C7-52EB-4FA3-9277-24521440F848}"/>
    <cellStyle name="20% - Ênfase5 4 7" xfId="5183" xr:uid="{3FD52A18-A7C1-4095-B70E-48DE4A8C1F36}"/>
    <cellStyle name="20% - Ênfase5 4 7 10" xfId="43479" xr:uid="{C5CE4822-9331-4621-BEA7-AAA24FB774EA}"/>
    <cellStyle name="20% - Ênfase5 4 7 11" xfId="17605" xr:uid="{76646757-097F-4446-89C3-C3689664096B}"/>
    <cellStyle name="20% - Ênfase5 4 7 2" xfId="7625" xr:uid="{C69D33DA-1115-418D-9CC2-8AE9EF18F350}"/>
    <cellStyle name="20% - Ênfase5 4 7 2 10" xfId="19167" xr:uid="{8256502E-BB8F-4184-95EA-84E4FDFE85D7}"/>
    <cellStyle name="20% - Ênfase5 4 7 2 2" xfId="9612" xr:uid="{A90FD7F9-4E8F-44BB-AEEC-5C5B5A4BC19D}"/>
    <cellStyle name="20% - Ênfase5 4 7 2 2 2" xfId="32099" xr:uid="{20F104E6-BCFA-46BF-8412-A9A4C597B855}"/>
    <cellStyle name="20% - Ênfase5 4 7 2 2 3" xfId="21116" xr:uid="{98A0BA6C-847E-49A7-BA1E-8EAF28A43EF3}"/>
    <cellStyle name="20% - Ênfase5 4 7 2 3" xfId="13011" xr:uid="{63871A25-70C9-4EAD-857D-70AEAF2C6BE0}"/>
    <cellStyle name="20% - Ênfase5 4 7 2 3 2" xfId="35072" xr:uid="{28043314-DB9A-4732-A7EB-9C5FC91AFCFB}"/>
    <cellStyle name="20% - Ênfase5 4 7 2 3 3" xfId="24089" xr:uid="{AC1B87B8-A50B-49BF-8BE3-E1CDE9F9C40C}"/>
    <cellStyle name="20% - Ênfase5 4 7 2 4" xfId="15453" xr:uid="{3036C503-A7A6-4865-9B2E-3F8003F82D2D}"/>
    <cellStyle name="20% - Ênfase5 4 7 2 4 2" xfId="37235" xr:uid="{33A22F5C-B0DF-4225-8662-13FBF99F9A6E}"/>
    <cellStyle name="20% - Ênfase5 4 7 2 4 3" xfId="26252" xr:uid="{B7ECD47E-61B2-4FAA-9A2E-3A4F927DBA18}"/>
    <cellStyle name="20% - Ênfase5 4 7 2 5" xfId="28202" xr:uid="{5C8D610D-83C7-4E3E-B8B2-807456B80131}"/>
    <cellStyle name="20% - Ênfase5 4 7 2 5 2" xfId="39185" xr:uid="{F94866E9-B473-4CEA-B4B6-F978BA98632D}"/>
    <cellStyle name="20% - Ênfase5 4 7 2 6" xfId="30150" xr:uid="{BC43D37A-FB8B-4F2E-832F-53EF75105866}"/>
    <cellStyle name="20% - Ênfase5 4 7 2 7" xfId="41133" xr:uid="{DCC87E0A-D1DC-48BC-B91F-60249B94F1A2}"/>
    <cellStyle name="20% - Ênfase5 4 7 2 8" xfId="43080" xr:uid="{5AD4A70B-77CA-4796-9816-1BFD56B6F195}"/>
    <cellStyle name="20% - Ênfase5 4 7 2 9" xfId="45040" xr:uid="{D7630F08-893F-4A86-9CB8-996BD6292D01}"/>
    <cellStyle name="20% - Ênfase5 4 7 3" xfId="8050" xr:uid="{C008E0DB-2961-4D00-A238-C9C54118C5EE}"/>
    <cellStyle name="20% - Ênfase5 4 7 3 2" xfId="11874" xr:uid="{8F86653D-9428-43F6-94CF-C36A572B7C54}"/>
    <cellStyle name="20% - Ênfase5 4 7 3 2 2" xfId="33937" xr:uid="{05C64A8B-5323-4AE1-836B-68366D6BC628}"/>
    <cellStyle name="20% - Ênfase5 4 7 3 2 3" xfId="22954" xr:uid="{8C8CCB37-0A25-4DB7-9286-31677D5C8AC3}"/>
    <cellStyle name="20% - Ênfase5 4 7 3 3" xfId="30537" xr:uid="{688E9DEE-159C-4633-96E6-5E13C252288E}"/>
    <cellStyle name="20% - Ênfase5 4 7 3 4" xfId="19554" xr:uid="{BB7700B9-AD46-4011-944B-74EFAE4E6173}"/>
    <cellStyle name="20% - Ênfase5 4 7 4" xfId="10878" xr:uid="{EBD20745-A619-4790-8134-2CE345110104}"/>
    <cellStyle name="20% - Ênfase5 4 7 4 2" xfId="33005" xr:uid="{CEE05C27-7E3C-47D1-A415-62454D309978}"/>
    <cellStyle name="20% - Ênfase5 4 7 4 3" xfId="22022" xr:uid="{6DEE31A4-B6ED-4997-9756-0347455A40E4}"/>
    <cellStyle name="20% - Ênfase5 4 7 5" xfId="13810" xr:uid="{A07D4B7C-F3EC-41FD-88E9-079DEB41D568}"/>
    <cellStyle name="20% - Ênfase5 4 7 5 2" xfId="35674" xr:uid="{0931767E-61BE-414B-9A39-A8224EC857A7}"/>
    <cellStyle name="20% - Ênfase5 4 7 5 3" xfId="24691" xr:uid="{849C08AF-48CF-4B0F-90B7-D37933EB1A9A}"/>
    <cellStyle name="20% - Ênfase5 4 7 6" xfId="26641" xr:uid="{BF1268B9-5C69-4614-A3ED-60D1C0B5C042}"/>
    <cellStyle name="20% - Ênfase5 4 7 6 2" xfId="37624" xr:uid="{021C4178-0BDA-4F31-B3BA-86E0A9778057}"/>
    <cellStyle name="20% - Ênfase5 4 7 7" xfId="28589" xr:uid="{6AC121DF-3585-49BA-977A-E3686C2B2254}"/>
    <cellStyle name="20% - Ênfase5 4 7 8" xfId="39572" xr:uid="{50A30BFB-5643-4C98-BC99-A1AF5A6DED1E}"/>
    <cellStyle name="20% - Ênfase5 4 7 9" xfId="41519" xr:uid="{DEE0A662-EEC4-46F8-B72B-CA0A4FD1282B}"/>
    <cellStyle name="20% - Ênfase5 4 8" xfId="6776" xr:uid="{FF41F5AE-F770-4A92-A64C-FE595B564C6A}"/>
    <cellStyle name="20% - Ênfase5 4 8 10" xfId="18321" xr:uid="{69358D55-BBA2-47CD-9EE9-36648CBAC40C}"/>
    <cellStyle name="20% - Ênfase5 4 8 2" xfId="8766" xr:uid="{8DF6C877-E03F-4102-852B-DF966BF6BD24}"/>
    <cellStyle name="20% - Ênfase5 4 8 2 2" xfId="13142" xr:uid="{900A12A3-E844-4578-A8FA-470DF9ECCC47}"/>
    <cellStyle name="20% - Ênfase5 4 8 2 2 2" xfId="35152" xr:uid="{C387A933-DEC0-4134-BE39-BB77B28BE162}"/>
    <cellStyle name="20% - Ênfase5 4 8 2 2 3" xfId="24169" xr:uid="{044328B1-6BCE-4684-8859-C0A6A182479D}"/>
    <cellStyle name="20% - Ênfase5 4 8 2 3" xfId="31253" xr:uid="{6171E15E-4556-4608-8136-31EB0DDFB791}"/>
    <cellStyle name="20% - Ênfase5 4 8 2 4" xfId="20270" xr:uid="{91C41C8D-8B22-40BB-B123-ED62408D4ED1}"/>
    <cellStyle name="20% - Ênfase5 4 8 3" xfId="11956" xr:uid="{133CB2C9-E6F4-4EF0-844D-1B9B2B97B21D}"/>
    <cellStyle name="20% - Ênfase5 4 8 3 2" xfId="34017" xr:uid="{B52CAB00-1E26-4AB0-9F81-F1D623D4EEEE}"/>
    <cellStyle name="20% - Ênfase5 4 8 3 3" xfId="23034" xr:uid="{6B3A7DE7-C1BA-4D2A-8C38-4D218233F342}"/>
    <cellStyle name="20% - Ênfase5 4 8 4" xfId="14607" xr:uid="{4D582238-79B3-4D17-9B2E-8E749718E0C5}"/>
    <cellStyle name="20% - Ênfase5 4 8 4 2" xfId="36389" xr:uid="{E5468907-7409-4202-AB85-B64385710914}"/>
    <cellStyle name="20% - Ênfase5 4 8 4 3" xfId="25406" xr:uid="{DCE6D33E-AB2B-40EE-932B-6A10B91FD8C7}"/>
    <cellStyle name="20% - Ênfase5 4 8 5" xfId="27356" xr:uid="{3E114945-F64C-446A-8E99-88BD348E06BF}"/>
    <cellStyle name="20% - Ênfase5 4 8 5 2" xfId="38339" xr:uid="{1552CC01-04C4-4261-84AB-FE51D0DCFC4E}"/>
    <cellStyle name="20% - Ênfase5 4 8 6" xfId="29304" xr:uid="{CAA18535-0655-405A-AE97-253DABB94EB3}"/>
    <cellStyle name="20% - Ênfase5 4 8 7" xfId="40287" xr:uid="{39C687DC-BF82-4220-A036-626428765A30}"/>
    <cellStyle name="20% - Ênfase5 4 8 8" xfId="42234" xr:uid="{A42223A1-53CC-445C-AE29-8945F1F7566B}"/>
    <cellStyle name="20% - Ênfase5 4 8 9" xfId="44194" xr:uid="{CCF49720-BCAB-4934-8AA6-4201C8106BE5}"/>
    <cellStyle name="20% - Ênfase5 4 9" xfId="8035" xr:uid="{352A5520-961F-4726-BE66-A91B88AA2DF4}"/>
    <cellStyle name="20% - Ênfase5 4 9 2" xfId="12147" xr:uid="{EDAA757D-C408-4CF4-BA51-61365E1F57FC}"/>
    <cellStyle name="20% - Ênfase5 4 9 2 2" xfId="34208" xr:uid="{6A98C0F7-CB26-462A-ADDC-569EE0F99EF2}"/>
    <cellStyle name="20% - Ênfase5 4 9 2 3" xfId="23225" xr:uid="{14A75F70-F14A-4BF3-A396-C1505C264CA8}"/>
    <cellStyle name="20% - Ênfase5 4 9 3" xfId="30522" xr:uid="{9867E1A2-AE0E-4E89-B567-B107D6452E00}"/>
    <cellStyle name="20% - Ênfase5 4 9 4" xfId="19539" xr:uid="{4FC628EC-5441-4165-9DE3-563FF264B222}"/>
    <cellStyle name="20% - Ênfase5 5" xfId="5184" xr:uid="{73207F16-2E32-4C22-A839-5317284D2ED9}"/>
    <cellStyle name="20% - Ênfase5 5 10" xfId="13811" xr:uid="{24FD45A6-5793-4E2C-8A6B-E245F04CF7BD}"/>
    <cellStyle name="20% - Ênfase5 5 10 2" xfId="35675" xr:uid="{8B528FE9-1E85-4EE9-8809-6A4D470CE480}"/>
    <cellStyle name="20% - Ênfase5 5 10 3" xfId="24692" xr:uid="{33AB26EB-C848-406D-964A-7B861A7D7558}"/>
    <cellStyle name="20% - Ênfase5 5 11" xfId="26642" xr:uid="{EBC1191F-7B62-441C-A73D-2D535900CAE4}"/>
    <cellStyle name="20% - Ênfase5 5 11 2" xfId="37625" xr:uid="{C8934AB2-ABE2-4131-A4A0-A98656CABF9E}"/>
    <cellStyle name="20% - Ênfase5 5 12" xfId="28590" xr:uid="{6328520A-3EC7-44A4-8DFA-E3A0A2257BCE}"/>
    <cellStyle name="20% - Ênfase5 5 13" xfId="39573" xr:uid="{95A6FF9C-B4C0-4B66-AAE2-6E9881A60CF6}"/>
    <cellStyle name="20% - Ênfase5 5 14" xfId="41520" xr:uid="{1F5B261A-5A50-4CC5-AE21-BA949715DF0F}"/>
    <cellStyle name="20% - Ênfase5 5 15" xfId="43480" xr:uid="{44C61C80-BAFF-4E32-B92D-7AC44D57050C}"/>
    <cellStyle name="20% - Ênfase5 5 16" xfId="17606" xr:uid="{56602B86-DC68-4B9B-A885-7DC792A89EDC}"/>
    <cellStyle name="20% - Ênfase5 5 2" xfId="5185" xr:uid="{0CB8EAB4-81A4-4425-9674-D51186BEBBD0}"/>
    <cellStyle name="20% - Ênfase5 5 2 10" xfId="39574" xr:uid="{9B76F021-5B96-487A-9CE9-58209131D985}"/>
    <cellStyle name="20% - Ênfase5 5 2 11" xfId="41521" xr:uid="{BA797FCE-980E-4E54-81E7-6608069E3EF7}"/>
    <cellStyle name="20% - Ênfase5 5 2 12" xfId="43481" xr:uid="{ED5131D5-7AF6-455E-8E20-8C312DC70D77}"/>
    <cellStyle name="20% - Ênfase5 5 2 13" xfId="17607" xr:uid="{2133D8C4-885B-4F9F-AC40-1AB256B9132F}"/>
    <cellStyle name="20% - Ênfase5 5 2 2" xfId="5186" xr:uid="{262AB2F1-9AB8-4801-A8B7-FD1F970134FA}"/>
    <cellStyle name="20% - Ênfase5 5 2 2 10" xfId="43482" xr:uid="{4CC29B62-B584-45D6-856F-FFECA396F032}"/>
    <cellStyle name="20% - Ênfase5 5 2 2 11" xfId="17608" xr:uid="{CFA96725-D410-4DD8-A362-BDCB2C7CF72F}"/>
    <cellStyle name="20% - Ênfase5 5 2 2 2" xfId="7186" xr:uid="{E74133FF-3125-46D2-8EC9-DAD9FAFAB87A}"/>
    <cellStyle name="20% - Ênfase5 5 2 2 2 10" xfId="18728" xr:uid="{15421F67-0DFC-4ECF-AF79-1FDB5FA7B3D5}"/>
    <cellStyle name="20% - Ênfase5 5 2 2 2 2" xfId="9173" xr:uid="{DC9975AF-8359-43A5-8263-0CD6C8C74019}"/>
    <cellStyle name="20% - Ênfase5 5 2 2 2 2 2" xfId="31660" xr:uid="{CC341100-97DD-4B9D-A25F-3E1CF1B80EDF}"/>
    <cellStyle name="20% - Ênfase5 5 2 2 2 2 3" xfId="20677" xr:uid="{A990B137-3E18-4ED3-BFA0-905E5CEC7335}"/>
    <cellStyle name="20% - Ênfase5 5 2 2 2 3" xfId="12572" xr:uid="{2745F262-1290-4BF0-ABA5-CC0E0E64CA10}"/>
    <cellStyle name="20% - Ênfase5 5 2 2 2 3 2" xfId="34633" xr:uid="{6ECC5F23-8B4B-4D94-A7A8-1EDF6A568CFA}"/>
    <cellStyle name="20% - Ênfase5 5 2 2 2 3 3" xfId="23650" xr:uid="{26024434-DA5D-44AD-A848-8E5248B9424E}"/>
    <cellStyle name="20% - Ênfase5 5 2 2 2 4" xfId="15014" xr:uid="{63B7792D-56D4-4298-AE67-65EBF96C8440}"/>
    <cellStyle name="20% - Ênfase5 5 2 2 2 4 2" xfId="36796" xr:uid="{31D3C7C9-1088-40AA-AB9B-863303568C1C}"/>
    <cellStyle name="20% - Ênfase5 5 2 2 2 4 3" xfId="25813" xr:uid="{2218A6A0-CCF3-4213-A165-D74707F6DEE9}"/>
    <cellStyle name="20% - Ênfase5 5 2 2 2 5" xfId="27763" xr:uid="{7E2C4A88-D7D9-42A5-834A-717F92D7F8E6}"/>
    <cellStyle name="20% - Ênfase5 5 2 2 2 5 2" xfId="38746" xr:uid="{765F0195-9B4D-4885-83E2-764F732160F1}"/>
    <cellStyle name="20% - Ênfase5 5 2 2 2 6" xfId="29711" xr:uid="{14B3E6B5-8537-430C-B47F-564845956198}"/>
    <cellStyle name="20% - Ênfase5 5 2 2 2 7" xfId="40694" xr:uid="{F8D9A04C-1BBA-41FC-8372-A06F6B0BA5C0}"/>
    <cellStyle name="20% - Ênfase5 5 2 2 2 8" xfId="42641" xr:uid="{C58C8DD7-2E08-4853-B777-E7DFEE00A6D2}"/>
    <cellStyle name="20% - Ênfase5 5 2 2 2 9" xfId="44601" xr:uid="{04AAC0E1-3009-4F44-9884-EA326E228290}"/>
    <cellStyle name="20% - Ênfase5 5 2 2 3" xfId="8053" xr:uid="{C9DCCE46-B5EB-453C-98A0-C6909B5A1482}"/>
    <cellStyle name="20% - Ênfase5 5 2 2 3 2" xfId="11435" xr:uid="{A20FECA7-BC40-417E-BD65-AF3EEDA656EF}"/>
    <cellStyle name="20% - Ênfase5 5 2 2 3 2 2" xfId="33498" xr:uid="{DC788937-637C-4B03-BB69-767A8F7ECD80}"/>
    <cellStyle name="20% - Ênfase5 5 2 2 3 2 3" xfId="22515" xr:uid="{A778AC4D-362B-43DA-B78A-A312AD36E000}"/>
    <cellStyle name="20% - Ênfase5 5 2 2 3 3" xfId="30540" xr:uid="{14BB36BF-7F49-4729-8BB9-E5214188064E}"/>
    <cellStyle name="20% - Ênfase5 5 2 2 3 4" xfId="19557" xr:uid="{7DB7CB30-55E0-44DB-BAC3-E0064927D7C0}"/>
    <cellStyle name="20% - Ênfase5 5 2 2 4" xfId="10439" xr:uid="{EA1C2989-78AB-42E4-A89A-AE86F441781E}"/>
    <cellStyle name="20% - Ênfase5 5 2 2 4 2" xfId="32566" xr:uid="{818238D2-BFDB-4E33-9939-1D71C7B8FF20}"/>
    <cellStyle name="20% - Ênfase5 5 2 2 4 3" xfId="21583" xr:uid="{A2CDFA86-A5FC-4140-8563-4340612A4771}"/>
    <cellStyle name="20% - Ênfase5 5 2 2 5" xfId="13813" xr:uid="{19E7E0C4-2EDF-4145-A71D-3141CDC2E9C3}"/>
    <cellStyle name="20% - Ênfase5 5 2 2 5 2" xfId="35677" xr:uid="{D4D68BE7-0DC0-43BA-BEE5-8333D5C00EFA}"/>
    <cellStyle name="20% - Ênfase5 5 2 2 5 3" xfId="24694" xr:uid="{A30244A0-16C6-4AF8-A01B-9BDC40044493}"/>
    <cellStyle name="20% - Ênfase5 5 2 2 6" xfId="26644" xr:uid="{BE48FD5D-4BE9-4C58-B6A6-AAFBFFA0EC40}"/>
    <cellStyle name="20% - Ênfase5 5 2 2 6 2" xfId="37627" xr:uid="{F50EF57E-287C-4C8A-94DA-FB1DBD0A4897}"/>
    <cellStyle name="20% - Ênfase5 5 2 2 7" xfId="28592" xr:uid="{47069A40-7B3E-4932-AFF6-A057D2268A61}"/>
    <cellStyle name="20% - Ênfase5 5 2 2 8" xfId="39575" xr:uid="{F8D3C43F-762C-4CBA-AEDE-79AA85AA28AD}"/>
    <cellStyle name="20% - Ênfase5 5 2 2 9" xfId="41522" xr:uid="{09606497-DED8-4546-8D82-7C44DA572455}"/>
    <cellStyle name="20% - Ênfase5 5 2 3" xfId="5187" xr:uid="{90CA6002-605E-48F8-A550-0488E0CDE212}"/>
    <cellStyle name="20% - Ênfase5 5 2 3 10" xfId="43483" xr:uid="{FECADD22-93D7-4D65-97B2-50AC77BE3364}"/>
    <cellStyle name="20% - Ênfase5 5 2 3 11" xfId="17609" xr:uid="{6A958809-9943-46B8-A77D-B987D43F4E61}"/>
    <cellStyle name="20% - Ênfase5 5 2 3 2" xfId="7468" xr:uid="{04E25D23-218A-4B57-8E05-3AC0B49777E0}"/>
    <cellStyle name="20% - Ênfase5 5 2 3 2 10" xfId="19010" xr:uid="{3406025B-ADCF-4737-A17D-C76C8B5D2D40}"/>
    <cellStyle name="20% - Ênfase5 5 2 3 2 2" xfId="9455" xr:uid="{A79289D6-AE9E-4A30-90E1-D80BCA464ADC}"/>
    <cellStyle name="20% - Ênfase5 5 2 3 2 2 2" xfId="31942" xr:uid="{E68CC45F-C089-443B-9BA1-CBF639FAE9E1}"/>
    <cellStyle name="20% - Ênfase5 5 2 3 2 2 3" xfId="20959" xr:uid="{E7CBA9FF-9997-4B94-97D0-837CDFDE1406}"/>
    <cellStyle name="20% - Ênfase5 5 2 3 2 3" xfId="12854" xr:uid="{3F54593A-75A1-4DF5-B03D-302956D54F3D}"/>
    <cellStyle name="20% - Ênfase5 5 2 3 2 3 2" xfId="34915" xr:uid="{1A7D7B4B-6FBD-40E8-9781-B29395204EC2}"/>
    <cellStyle name="20% - Ênfase5 5 2 3 2 3 3" xfId="23932" xr:uid="{72E0BC85-1A61-42BA-9409-F2DF68908D11}"/>
    <cellStyle name="20% - Ênfase5 5 2 3 2 4" xfId="15296" xr:uid="{6FAE0B22-879C-408F-BBAF-5BBD25A95B86}"/>
    <cellStyle name="20% - Ênfase5 5 2 3 2 4 2" xfId="37078" xr:uid="{4EF365D4-8903-4148-94D4-94ED5C1EEF37}"/>
    <cellStyle name="20% - Ênfase5 5 2 3 2 4 3" xfId="26095" xr:uid="{1FA961C3-D546-456D-974D-0B574D17C8DA}"/>
    <cellStyle name="20% - Ênfase5 5 2 3 2 5" xfId="28045" xr:uid="{35BE4BE0-CAC6-4321-A199-052913F48386}"/>
    <cellStyle name="20% - Ênfase5 5 2 3 2 5 2" xfId="39028" xr:uid="{1CDB478E-FAE6-4084-BDA0-06A35B9AA4B6}"/>
    <cellStyle name="20% - Ênfase5 5 2 3 2 6" xfId="29993" xr:uid="{3FBD1DA6-E78D-4D10-9D8F-C2DE3AF1331C}"/>
    <cellStyle name="20% - Ênfase5 5 2 3 2 7" xfId="40976" xr:uid="{8CD5F84E-E5F7-4F6A-80AD-AD6070F5896F}"/>
    <cellStyle name="20% - Ênfase5 5 2 3 2 8" xfId="42923" xr:uid="{129AAA15-D46B-427B-AEF4-769A8BBD4699}"/>
    <cellStyle name="20% - Ênfase5 5 2 3 2 9" xfId="44883" xr:uid="{9BC496A3-C21E-42EE-8383-154A1A2EBE49}"/>
    <cellStyle name="20% - Ênfase5 5 2 3 3" xfId="8054" xr:uid="{CC4649BA-5BC4-45B1-B2CE-B43BFE1808B2}"/>
    <cellStyle name="20% - Ênfase5 5 2 3 3 2" xfId="11717" xr:uid="{5D4EAF35-EAB1-4CC7-8572-D0D1E641F053}"/>
    <cellStyle name="20% - Ênfase5 5 2 3 3 2 2" xfId="33780" xr:uid="{F3F8DADD-27C9-4C05-957F-F088865B1024}"/>
    <cellStyle name="20% - Ênfase5 5 2 3 3 2 3" xfId="22797" xr:uid="{9BBB9AA8-9EC3-4BC0-845D-CC9DCABF3A8F}"/>
    <cellStyle name="20% - Ênfase5 5 2 3 3 3" xfId="30541" xr:uid="{D086EDBC-8CE9-42FE-9B49-E8D684F57AFC}"/>
    <cellStyle name="20% - Ênfase5 5 2 3 3 4" xfId="19558" xr:uid="{1CDAED3F-677B-45D6-9760-B18E50899171}"/>
    <cellStyle name="20% - Ênfase5 5 2 3 4" xfId="10721" xr:uid="{4A18B1EA-24B1-44A8-B980-2F37E6023C21}"/>
    <cellStyle name="20% - Ênfase5 5 2 3 4 2" xfId="32848" xr:uid="{FBA03CA5-871A-4AB8-9D64-0D80E334E75C}"/>
    <cellStyle name="20% - Ênfase5 5 2 3 4 3" xfId="21865" xr:uid="{A4508984-C000-437A-833D-B8D6B142DFDA}"/>
    <cellStyle name="20% - Ênfase5 5 2 3 5" xfId="13814" xr:uid="{F977E4B7-D8A8-470E-8F81-02362F169203}"/>
    <cellStyle name="20% - Ênfase5 5 2 3 5 2" xfId="35678" xr:uid="{F806724F-81B9-489D-B219-7B6B18BCFAC9}"/>
    <cellStyle name="20% - Ênfase5 5 2 3 5 3" xfId="24695" xr:uid="{C7209BC0-0294-4905-9DE0-62F4494A8436}"/>
    <cellStyle name="20% - Ênfase5 5 2 3 6" xfId="26645" xr:uid="{CFDB2D64-1569-4688-B481-3FB16CEAF187}"/>
    <cellStyle name="20% - Ênfase5 5 2 3 6 2" xfId="37628" xr:uid="{5A4B1CC7-EF67-47D0-BE78-2A22B71B8FA7}"/>
    <cellStyle name="20% - Ênfase5 5 2 3 7" xfId="28593" xr:uid="{646BC97A-645D-4EAA-9A2A-17819E553671}"/>
    <cellStyle name="20% - Ênfase5 5 2 3 8" xfId="39576" xr:uid="{DFA38E71-E43B-46BC-8791-161121EB416B}"/>
    <cellStyle name="20% - Ênfase5 5 2 3 9" xfId="41523" xr:uid="{0FBA2C62-2A89-46D3-89D4-7715A94E30AA}"/>
    <cellStyle name="20% - Ênfase5 5 2 4" xfId="6902" xr:uid="{9D1D73E5-8032-4EF3-8CC5-4962EE408F42}"/>
    <cellStyle name="20% - Ênfase5 5 2 4 10" xfId="18446" xr:uid="{A69365CE-C052-42B3-9432-D9743462E9AC}"/>
    <cellStyle name="20% - Ênfase5 5 2 4 2" xfId="8891" xr:uid="{785D6FB7-BCF1-4896-B90E-75DE141B0D47}"/>
    <cellStyle name="20% - Ênfase5 5 2 4 2 2" xfId="31378" xr:uid="{D9282257-43F5-45FE-81C6-20CD000DD0BD}"/>
    <cellStyle name="20% - Ênfase5 5 2 4 2 3" xfId="20395" xr:uid="{0167CFAB-318A-476D-B145-D1F5BF5D4557}"/>
    <cellStyle name="20% - Ênfase5 5 2 4 3" xfId="12276" xr:uid="{AC2A68DF-237D-4242-8C3D-6D40BDCB9A4D}"/>
    <cellStyle name="20% - Ênfase5 5 2 4 3 2" xfId="34337" xr:uid="{2AF47154-E60B-45FF-ACAD-26F33CB6FF88}"/>
    <cellStyle name="20% - Ênfase5 5 2 4 3 3" xfId="23354" xr:uid="{239E31A2-6D93-4421-A27E-9A7098D07204}"/>
    <cellStyle name="20% - Ênfase5 5 2 4 4" xfId="14732" xr:uid="{A62B91E3-6E96-43D0-AF8B-C45BB5228C6A}"/>
    <cellStyle name="20% - Ênfase5 5 2 4 4 2" xfId="36514" xr:uid="{A9E0F6A0-8857-4162-BD9B-81B4FDC00AE2}"/>
    <cellStyle name="20% - Ênfase5 5 2 4 4 3" xfId="25531" xr:uid="{7546F96A-45D4-4F8D-84D1-74FC91256B06}"/>
    <cellStyle name="20% - Ênfase5 5 2 4 5" xfId="27481" xr:uid="{A1D4DE94-0A3E-4A91-AC85-674532DF5257}"/>
    <cellStyle name="20% - Ênfase5 5 2 4 5 2" xfId="38464" xr:uid="{56718C6D-D21F-4D39-9B06-B6621CB44EEE}"/>
    <cellStyle name="20% - Ênfase5 5 2 4 6" xfId="29429" xr:uid="{44C86785-6841-4AA0-968C-2499C951DE25}"/>
    <cellStyle name="20% - Ênfase5 5 2 4 7" xfId="40412" xr:uid="{890C6991-2A40-428F-BC88-1CFBCAB1FA41}"/>
    <cellStyle name="20% - Ênfase5 5 2 4 8" xfId="42359" xr:uid="{A8725F87-1DA9-4E7A-BFCF-793FBDB692D8}"/>
    <cellStyle name="20% - Ênfase5 5 2 4 9" xfId="44319" xr:uid="{5F9FE975-CFF2-4F73-B159-8E709AA6B32A}"/>
    <cellStyle name="20% - Ênfase5 5 2 5" xfId="8052" xr:uid="{68A2478D-AD90-4AD6-89CC-A5544D94225A}"/>
    <cellStyle name="20% - Ênfase5 5 2 5 2" xfId="11139" xr:uid="{AE5F4275-F5A7-4F00-962A-59CB37AE3003}"/>
    <cellStyle name="20% - Ênfase5 5 2 5 2 2" xfId="33202" xr:uid="{3B9D8261-8B63-4604-8336-2888B0F6CBEF}"/>
    <cellStyle name="20% - Ênfase5 5 2 5 2 3" xfId="22219" xr:uid="{C28B6FA1-984F-4962-820C-0A70BBEA9BFF}"/>
    <cellStyle name="20% - Ênfase5 5 2 5 3" xfId="30539" xr:uid="{09B13F4D-9B6D-40D8-845A-2526B7142AB2}"/>
    <cellStyle name="20% - Ênfase5 5 2 5 4" xfId="19556" xr:uid="{4DE2155F-B47F-42FA-A5AB-D4E8E7C99E09}"/>
    <cellStyle name="20% - Ênfase5 5 2 6" xfId="10157" xr:uid="{E9EF2359-6A76-4BEB-856F-1D18BFE87AFD}"/>
    <cellStyle name="20% - Ênfase5 5 2 6 2" xfId="32284" xr:uid="{368C8DD0-0646-4276-AB29-24E225BA601E}"/>
    <cellStyle name="20% - Ênfase5 5 2 6 3" xfId="21301" xr:uid="{B6F075D9-F4CE-4EEC-919A-1D4EFFFAE3A8}"/>
    <cellStyle name="20% - Ênfase5 5 2 7" xfId="13812" xr:uid="{809915DD-BC04-438C-A06B-D8D0F774EA80}"/>
    <cellStyle name="20% - Ênfase5 5 2 7 2" xfId="35676" xr:uid="{DA9B3A24-92E6-4085-BAB4-7D645ED80768}"/>
    <cellStyle name="20% - Ênfase5 5 2 7 3" xfId="24693" xr:uid="{C5336FEA-6A12-427A-8EA4-BBF34B1921F5}"/>
    <cellStyle name="20% - Ênfase5 5 2 8" xfId="26643" xr:uid="{73C0D602-59F4-430E-AB11-9799F76A2422}"/>
    <cellStyle name="20% - Ênfase5 5 2 8 2" xfId="37626" xr:uid="{EA59AE7A-4E02-4D23-BF6C-8075EAFEED56}"/>
    <cellStyle name="20% - Ênfase5 5 2 9" xfId="28591" xr:uid="{E46F1905-9B74-4929-8A9C-84B9D3497197}"/>
    <cellStyle name="20% - Ênfase5 5 3" xfId="5188" xr:uid="{6A9E170E-EBFD-47D1-A1B5-7C8A3B8F63AE}"/>
    <cellStyle name="20% - Ênfase5 5 3 10" xfId="43484" xr:uid="{177B1CEF-032F-495C-A3E0-5A679556367C}"/>
    <cellStyle name="20% - Ênfase5 5 3 11" xfId="17610" xr:uid="{1505D790-3556-4CA7-86D6-276B0FB66935}"/>
    <cellStyle name="20% - Ênfase5 5 3 2" xfId="7017" xr:uid="{5FF622CA-AAEC-49A5-93EB-F2BDB425A2B5}"/>
    <cellStyle name="20% - Ênfase5 5 3 2 10" xfId="18559" xr:uid="{69AC46BE-1A70-45C8-9FAA-BF4ED6490D31}"/>
    <cellStyle name="20% - Ênfase5 5 3 2 2" xfId="9004" xr:uid="{7E88F7DC-BAB1-418B-977F-0B17BB18634D}"/>
    <cellStyle name="20% - Ênfase5 5 3 2 2 2" xfId="31491" xr:uid="{FAADBC99-E3C3-4B6D-A6B0-0E1CE7FECE57}"/>
    <cellStyle name="20% - Ênfase5 5 3 2 2 3" xfId="20508" xr:uid="{2E31D42A-8FF1-49C8-9B84-DC3ED6E64535}"/>
    <cellStyle name="20% - Ênfase5 5 3 2 3" xfId="12399" xr:uid="{7333A333-2921-45A2-AF81-EA31ED4D1019}"/>
    <cellStyle name="20% - Ênfase5 5 3 2 3 2" xfId="34460" xr:uid="{3EBD613B-B0E5-43A4-8D70-03F052F16973}"/>
    <cellStyle name="20% - Ênfase5 5 3 2 3 3" xfId="23477" xr:uid="{23619133-9815-4470-8647-1D05B3BDFB91}"/>
    <cellStyle name="20% - Ênfase5 5 3 2 4" xfId="14845" xr:uid="{6648C456-B71F-4EF9-84DC-957FA2A910CB}"/>
    <cellStyle name="20% - Ênfase5 5 3 2 4 2" xfId="36627" xr:uid="{19EBC43B-9E84-4A30-93A7-F815680013BD}"/>
    <cellStyle name="20% - Ênfase5 5 3 2 4 3" xfId="25644" xr:uid="{545B8D61-AA50-4175-8F9E-0C7315CCCC86}"/>
    <cellStyle name="20% - Ênfase5 5 3 2 5" xfId="27594" xr:uid="{06FBA81E-59FF-4677-809F-4977AB16165D}"/>
    <cellStyle name="20% - Ênfase5 5 3 2 5 2" xfId="38577" xr:uid="{1E698435-E74F-44C2-BFCA-8094976B9932}"/>
    <cellStyle name="20% - Ênfase5 5 3 2 6" xfId="29542" xr:uid="{CDA9F8AB-38E3-43B2-81F1-CC08E4DCE83A}"/>
    <cellStyle name="20% - Ênfase5 5 3 2 7" xfId="40525" xr:uid="{9C0ABB91-7688-44AC-9DEE-5A5E6B79CC94}"/>
    <cellStyle name="20% - Ênfase5 5 3 2 8" xfId="42472" xr:uid="{3725AE93-262A-4334-9BAA-B63FD29064B1}"/>
    <cellStyle name="20% - Ênfase5 5 3 2 9" xfId="44432" xr:uid="{C3760DF8-0DF5-468C-8337-72F485A0CB22}"/>
    <cellStyle name="20% - Ênfase5 5 3 3" xfId="8055" xr:uid="{91FF750F-D8B3-4BF6-AFCD-0FB1F8DA27F5}"/>
    <cellStyle name="20% - Ênfase5 5 3 3 2" xfId="11262" xr:uid="{8C89FAC0-E47F-47C4-88DD-C4E690763BBE}"/>
    <cellStyle name="20% - Ênfase5 5 3 3 2 2" xfId="33325" xr:uid="{81CFC69A-85D7-4E98-8ED7-A8C68A87348C}"/>
    <cellStyle name="20% - Ênfase5 5 3 3 2 3" xfId="22342" xr:uid="{C388DB0A-561B-4CCC-92F3-83037A1D8CE1}"/>
    <cellStyle name="20% - Ênfase5 5 3 3 3" xfId="30542" xr:uid="{3F04A612-6302-4165-A08C-39978AB22CB2}"/>
    <cellStyle name="20% - Ênfase5 5 3 3 4" xfId="19559" xr:uid="{532AFD78-BF3E-4F5A-A03D-CB93167E7217}"/>
    <cellStyle name="20% - Ênfase5 5 3 4" xfId="10270" xr:uid="{AAC2E5C2-5ECB-4A8B-86F1-42553F03DEFC}"/>
    <cellStyle name="20% - Ênfase5 5 3 4 2" xfId="32397" xr:uid="{F5964579-6870-484F-A298-AD06D3A2EFA0}"/>
    <cellStyle name="20% - Ênfase5 5 3 4 3" xfId="21414" xr:uid="{4D5B8546-0DB3-4128-9DB2-B8A04B0D9E6A}"/>
    <cellStyle name="20% - Ênfase5 5 3 5" xfId="13815" xr:uid="{CC372BBD-D9F9-47C1-BBF1-D348B0BC3AB8}"/>
    <cellStyle name="20% - Ênfase5 5 3 5 2" xfId="35679" xr:uid="{8A6C2A49-C005-4E3F-B14F-9B2A77F15081}"/>
    <cellStyle name="20% - Ênfase5 5 3 5 3" xfId="24696" xr:uid="{3F0E2137-E876-41CD-B285-92C6ADC6C3BE}"/>
    <cellStyle name="20% - Ênfase5 5 3 6" xfId="26646" xr:uid="{2B67935B-9057-48D7-9153-514FDF84D695}"/>
    <cellStyle name="20% - Ênfase5 5 3 6 2" xfId="37629" xr:uid="{FB8757E2-576A-40F7-9D37-22CBA12A1822}"/>
    <cellStyle name="20% - Ênfase5 5 3 7" xfId="28594" xr:uid="{0E047729-7C58-4B48-9F6E-6BAB6D82FE0E}"/>
    <cellStyle name="20% - Ênfase5 5 3 8" xfId="39577" xr:uid="{47F1FBC2-91E6-4D0D-8B71-6DA64081E80E}"/>
    <cellStyle name="20% - Ênfase5 5 3 9" xfId="41524" xr:uid="{498F3F22-8752-42F0-8779-0A72BA3BCACF}"/>
    <cellStyle name="20% - Ênfase5 5 4" xfId="5189" xr:uid="{79F93169-CE44-406D-B4C3-CC0DD57DEA76}"/>
    <cellStyle name="20% - Ênfase5 5 4 10" xfId="43485" xr:uid="{916E5D08-2467-4893-B1D3-EE84A8E80B19}"/>
    <cellStyle name="20% - Ênfase5 5 4 11" xfId="17611" xr:uid="{7A16ADE4-3554-43EA-9263-84283E6DB4B3}"/>
    <cellStyle name="20% - Ênfase5 5 4 2" xfId="7299" xr:uid="{EAAFB095-8173-4BAA-8466-DCDE2FBD197E}"/>
    <cellStyle name="20% - Ênfase5 5 4 2 10" xfId="18841" xr:uid="{306CCED2-53B4-4FE1-87B6-40F00F8F869D}"/>
    <cellStyle name="20% - Ênfase5 5 4 2 2" xfId="9286" xr:uid="{03FF993E-1BA2-4129-9C92-ED666C4AA4B1}"/>
    <cellStyle name="20% - Ênfase5 5 4 2 2 2" xfId="31773" xr:uid="{6487EA00-AC07-45B7-9091-6FD9D01AC71A}"/>
    <cellStyle name="20% - Ênfase5 5 4 2 2 3" xfId="20790" xr:uid="{E513E95F-BCD2-4FB9-8C1A-FD5A89990E03}"/>
    <cellStyle name="20% - Ênfase5 5 4 2 3" xfId="12685" xr:uid="{19C78B7D-6806-413E-966A-C047FAB1014C}"/>
    <cellStyle name="20% - Ênfase5 5 4 2 3 2" xfId="34746" xr:uid="{4BD0B064-9592-4E44-B7BB-C082724E9ED6}"/>
    <cellStyle name="20% - Ênfase5 5 4 2 3 3" xfId="23763" xr:uid="{BDA8ACBB-4AED-4B9A-9A66-97AC132CAFD9}"/>
    <cellStyle name="20% - Ênfase5 5 4 2 4" xfId="15127" xr:uid="{60AD4A62-E029-49DF-B2C8-79093FAAF5DC}"/>
    <cellStyle name="20% - Ênfase5 5 4 2 4 2" xfId="36909" xr:uid="{9514926F-48EF-43FA-B8F0-234EBCCFF284}"/>
    <cellStyle name="20% - Ênfase5 5 4 2 4 3" xfId="25926" xr:uid="{92D02B6F-82AE-4683-8989-34CD753EFA04}"/>
    <cellStyle name="20% - Ênfase5 5 4 2 5" xfId="27876" xr:uid="{B968F0EB-7103-4D67-9703-A7989A20670B}"/>
    <cellStyle name="20% - Ênfase5 5 4 2 5 2" xfId="38859" xr:uid="{356B30CD-A295-412B-A5E1-EA85AA3BB16F}"/>
    <cellStyle name="20% - Ênfase5 5 4 2 6" xfId="29824" xr:uid="{EB64570E-9406-4336-9733-1467B788769B}"/>
    <cellStyle name="20% - Ênfase5 5 4 2 7" xfId="40807" xr:uid="{AD03833A-7D0D-49D1-8A2F-09F128094F85}"/>
    <cellStyle name="20% - Ênfase5 5 4 2 8" xfId="42754" xr:uid="{4E826F87-679F-4713-832B-0D2A71B6A094}"/>
    <cellStyle name="20% - Ênfase5 5 4 2 9" xfId="44714" xr:uid="{CE57F6D1-B436-4E4D-A49D-C7F47E63C388}"/>
    <cellStyle name="20% - Ênfase5 5 4 3" xfId="8056" xr:uid="{3946657D-4CF5-4681-BE21-E05EDF90EBF8}"/>
    <cellStyle name="20% - Ênfase5 5 4 3 2" xfId="11548" xr:uid="{8E04ED65-A907-4444-8BFB-0C97146A985B}"/>
    <cellStyle name="20% - Ênfase5 5 4 3 2 2" xfId="33611" xr:uid="{3D6949B2-EA79-46C8-863A-FAD83A8FBEB4}"/>
    <cellStyle name="20% - Ênfase5 5 4 3 2 3" xfId="22628" xr:uid="{B1EA5C3E-2C09-4DC6-B137-7CB98E97FD52}"/>
    <cellStyle name="20% - Ênfase5 5 4 3 3" xfId="30543" xr:uid="{F17CC537-A2EF-4FAC-A44A-36445131C11F}"/>
    <cellStyle name="20% - Ênfase5 5 4 3 4" xfId="19560" xr:uid="{2BFAF7F1-96B8-4399-8794-BCB35CAF180B}"/>
    <cellStyle name="20% - Ênfase5 5 4 4" xfId="10552" xr:uid="{141E87A0-B6D8-4A0C-9C16-B95D7D20B757}"/>
    <cellStyle name="20% - Ênfase5 5 4 4 2" xfId="32679" xr:uid="{0453D50B-0115-46BA-A734-0D0175B92E2E}"/>
    <cellStyle name="20% - Ênfase5 5 4 4 3" xfId="21696" xr:uid="{8D43F5A0-A268-42A2-A630-3A8C9C8FB8D8}"/>
    <cellStyle name="20% - Ênfase5 5 4 5" xfId="13816" xr:uid="{050170D5-B1A7-4C65-8D3A-EA1820CF88D3}"/>
    <cellStyle name="20% - Ênfase5 5 4 5 2" xfId="35680" xr:uid="{B5715168-9FA3-4C96-B635-C06F1999C2AA}"/>
    <cellStyle name="20% - Ênfase5 5 4 5 3" xfId="24697" xr:uid="{977D5DEC-7792-45A1-8A37-7B82CCD38C09}"/>
    <cellStyle name="20% - Ênfase5 5 4 6" xfId="26647" xr:uid="{B2662D3F-1F37-469D-A3EE-130C13B6815C}"/>
    <cellStyle name="20% - Ênfase5 5 4 6 2" xfId="37630" xr:uid="{2E42FE0B-8078-4614-B020-980C40D6B9CB}"/>
    <cellStyle name="20% - Ênfase5 5 4 7" xfId="28595" xr:uid="{3D6F5513-FED7-4CBD-9647-6F045B385BCE}"/>
    <cellStyle name="20% - Ênfase5 5 4 8" xfId="39578" xr:uid="{6B09CF80-CBF7-4D81-B331-78E7E3DA1BF5}"/>
    <cellStyle name="20% - Ênfase5 5 4 9" xfId="41525" xr:uid="{BD441852-2667-49CC-906F-57BD321DEE66}"/>
    <cellStyle name="20% - Ênfase5 5 5" xfId="5190" xr:uid="{47C0A014-C2AA-4395-8828-8AE1F85C298F}"/>
    <cellStyle name="20% - Ênfase5 5 5 10" xfId="43486" xr:uid="{A42BFB57-18EC-485A-84BE-2D15AF2EC5D6}"/>
    <cellStyle name="20% - Ênfase5 5 5 11" xfId="17612" xr:uid="{F8F5085C-F228-4634-89B3-B463460AA1C3}"/>
    <cellStyle name="20% - Ênfase5 5 5 2" xfId="7581" xr:uid="{909E5D05-C1EE-42CA-AF96-997D0FA984D1}"/>
    <cellStyle name="20% - Ênfase5 5 5 2 10" xfId="19123" xr:uid="{5BF11919-E6E4-4755-9C2C-24F6D250DFE0}"/>
    <cellStyle name="20% - Ênfase5 5 5 2 2" xfId="9568" xr:uid="{1207B60C-A6C0-4C24-BA85-4070287A6D03}"/>
    <cellStyle name="20% - Ênfase5 5 5 2 2 2" xfId="32055" xr:uid="{25E38375-726A-4288-A872-1FF8A3DDF4AD}"/>
    <cellStyle name="20% - Ênfase5 5 5 2 2 3" xfId="21072" xr:uid="{64ADF0A4-146B-40BA-A6FA-725A04FC4BFB}"/>
    <cellStyle name="20% - Ênfase5 5 5 2 3" xfId="12967" xr:uid="{9D345C45-E185-4285-9D8D-325A78AB8E9A}"/>
    <cellStyle name="20% - Ênfase5 5 5 2 3 2" xfId="35028" xr:uid="{8DA95E32-4D88-4380-A04F-A82B1805DAE5}"/>
    <cellStyle name="20% - Ênfase5 5 5 2 3 3" xfId="24045" xr:uid="{643DA086-A4E4-472A-BA83-7B4EE7942D28}"/>
    <cellStyle name="20% - Ênfase5 5 5 2 4" xfId="15409" xr:uid="{899B69F8-A4DC-483E-8FFB-78D7D53A8E87}"/>
    <cellStyle name="20% - Ênfase5 5 5 2 4 2" xfId="37191" xr:uid="{4C056F26-3268-4CE9-923B-0BBBE36EC4AE}"/>
    <cellStyle name="20% - Ênfase5 5 5 2 4 3" xfId="26208" xr:uid="{7647A886-47A2-4183-8755-B9D82E247399}"/>
    <cellStyle name="20% - Ênfase5 5 5 2 5" xfId="28158" xr:uid="{5F07AE17-25B2-4819-A04C-478E814609A6}"/>
    <cellStyle name="20% - Ênfase5 5 5 2 5 2" xfId="39141" xr:uid="{FBD47D28-B18E-4DCB-8599-59D6923EDFF8}"/>
    <cellStyle name="20% - Ênfase5 5 5 2 6" xfId="30106" xr:uid="{C7480A7B-16A7-4141-B1DE-582BD6E2174D}"/>
    <cellStyle name="20% - Ênfase5 5 5 2 7" xfId="41089" xr:uid="{61B152DB-9871-4AE8-8F07-29E9D1381C37}"/>
    <cellStyle name="20% - Ênfase5 5 5 2 8" xfId="43036" xr:uid="{15344063-CC95-4FAC-88DF-130E1D201195}"/>
    <cellStyle name="20% - Ênfase5 5 5 2 9" xfId="44996" xr:uid="{EE1AD1FC-B8B0-4B24-BA5D-6179E682C87C}"/>
    <cellStyle name="20% - Ênfase5 5 5 3" xfId="8057" xr:uid="{1886B7D7-D658-4B1D-91EB-8670EDFCEE47}"/>
    <cellStyle name="20% - Ênfase5 5 5 3 2" xfId="11830" xr:uid="{D6AE0293-AFA5-449B-8AF8-29F2177FD635}"/>
    <cellStyle name="20% - Ênfase5 5 5 3 2 2" xfId="33893" xr:uid="{8DBE0458-19BC-41E8-8368-64053DB38F7A}"/>
    <cellStyle name="20% - Ênfase5 5 5 3 2 3" xfId="22910" xr:uid="{4DEA96BD-209B-4339-96CA-E36FFF8ECF86}"/>
    <cellStyle name="20% - Ênfase5 5 5 3 3" xfId="30544" xr:uid="{95CFA0AE-F731-4850-A9EC-1CDD43E267FA}"/>
    <cellStyle name="20% - Ênfase5 5 5 3 4" xfId="19561" xr:uid="{7880CEBE-327C-49C8-B2F1-1C930247A956}"/>
    <cellStyle name="20% - Ênfase5 5 5 4" xfId="10834" xr:uid="{60342A12-B8E9-4454-BAE9-C0A0BB1A5F77}"/>
    <cellStyle name="20% - Ênfase5 5 5 4 2" xfId="32961" xr:uid="{FB3DF7A3-6CC5-47D3-97FB-87A86D4A37D3}"/>
    <cellStyle name="20% - Ênfase5 5 5 4 3" xfId="21978" xr:uid="{E6CF584C-B497-4D16-BA4B-7AD6487AACE8}"/>
    <cellStyle name="20% - Ênfase5 5 5 5" xfId="13817" xr:uid="{DF9CE632-365A-42F3-9847-EEE96C9A3516}"/>
    <cellStyle name="20% - Ênfase5 5 5 5 2" xfId="35681" xr:uid="{1D03F6AA-1E0F-4E53-886F-50F14B15CD94}"/>
    <cellStyle name="20% - Ênfase5 5 5 5 3" xfId="24698" xr:uid="{08D910BD-3B76-4D28-AEAC-929291275FDF}"/>
    <cellStyle name="20% - Ênfase5 5 5 6" xfId="26648" xr:uid="{3C108858-80D0-46DD-B993-93586F72F73F}"/>
    <cellStyle name="20% - Ênfase5 5 5 6 2" xfId="37631" xr:uid="{8E2EE217-AF38-4A04-802E-6A87E425BC0A}"/>
    <cellStyle name="20% - Ênfase5 5 5 7" xfId="28596" xr:uid="{EE023577-E7FB-413A-9ED0-06BAE1474FA5}"/>
    <cellStyle name="20% - Ênfase5 5 5 8" xfId="39579" xr:uid="{E7A97CFF-A618-4846-B993-87261FAC7303}"/>
    <cellStyle name="20% - Ênfase5 5 5 9" xfId="41526" xr:uid="{5E7E17FB-1FE0-4BE3-8B3B-73DBA4A28BE4}"/>
    <cellStyle name="20% - Ênfase5 5 6" xfId="6732" xr:uid="{9A7C3334-D8A9-499D-9D8D-309179F1F744}"/>
    <cellStyle name="20% - Ênfase5 5 6 10" xfId="18277" xr:uid="{CC9FD9FA-BB7E-4960-9F2C-601CA60BC1EB}"/>
    <cellStyle name="20% - Ênfase5 5 6 2" xfId="8722" xr:uid="{0C1695EE-161A-4752-A93D-3C4B05F67ECE}"/>
    <cellStyle name="20% - Ênfase5 5 6 2 2" xfId="13166" xr:uid="{F1F3F8E8-1652-48AC-847F-A07A6263EF56}"/>
    <cellStyle name="20% - Ênfase5 5 6 2 2 2" xfId="35175" xr:uid="{8B7803A4-BF65-4638-9698-A9C2AF3B6783}"/>
    <cellStyle name="20% - Ênfase5 5 6 2 2 3" xfId="24192" xr:uid="{5DEB6537-8D95-4863-AB1D-67C5C1B66CBD}"/>
    <cellStyle name="20% - Ênfase5 5 6 2 3" xfId="31209" xr:uid="{D28BD8BD-96EA-49DD-A4C2-A5EB36D8A7AD}"/>
    <cellStyle name="20% - Ênfase5 5 6 2 4" xfId="20226" xr:uid="{2EE24DB7-B203-40A8-B1C3-0A190E8E2680}"/>
    <cellStyle name="20% - Ênfase5 5 6 3" xfId="11979" xr:uid="{920F2133-6B8B-4BA8-9977-0AC4D3BF2147}"/>
    <cellStyle name="20% - Ênfase5 5 6 3 2" xfId="34040" xr:uid="{3383C775-DC94-43C6-A8F3-3DC61E96F273}"/>
    <cellStyle name="20% - Ênfase5 5 6 3 3" xfId="23057" xr:uid="{097D8F8F-FE36-4D84-BD63-AB2B13955558}"/>
    <cellStyle name="20% - Ênfase5 5 6 4" xfId="14563" xr:uid="{0D59E412-F569-443A-B15B-BAF9F4B23E18}"/>
    <cellStyle name="20% - Ênfase5 5 6 4 2" xfId="36345" xr:uid="{11F789A0-D3C0-4FB8-87B1-67FD8C8A7212}"/>
    <cellStyle name="20% - Ênfase5 5 6 4 3" xfId="25362" xr:uid="{2000F5B7-9D4C-4BD8-AF1C-706EF8480C22}"/>
    <cellStyle name="20% - Ênfase5 5 6 5" xfId="27312" xr:uid="{A2A26129-02BA-487F-A9E0-A0829A25DB84}"/>
    <cellStyle name="20% - Ênfase5 5 6 5 2" xfId="38295" xr:uid="{3A3EFEB1-E3B3-4F00-8995-62A682BC8D7E}"/>
    <cellStyle name="20% - Ênfase5 5 6 6" xfId="29260" xr:uid="{9D3546CE-9975-4A5B-9295-4144D567887A}"/>
    <cellStyle name="20% - Ênfase5 5 6 7" xfId="40243" xr:uid="{C3A062C2-01EB-4B0A-9B04-92B2471C9DFD}"/>
    <cellStyle name="20% - Ênfase5 5 6 8" xfId="42190" xr:uid="{178643BF-5869-4B94-8720-084ECBBC6DC6}"/>
    <cellStyle name="20% - Ênfase5 5 6 9" xfId="44150" xr:uid="{D38A18BD-D926-4D56-88B4-FE354CAD1CF1}"/>
    <cellStyle name="20% - Ênfase5 5 7" xfId="8051" xr:uid="{D46AB60D-BFC9-4339-96A3-EA7BC8A328D2}"/>
    <cellStyle name="20% - Ênfase5 5 7 2" xfId="12103" xr:uid="{4F7998F0-A9DF-42AE-A6B6-84206E9F2791}"/>
    <cellStyle name="20% - Ênfase5 5 7 2 2" xfId="34164" xr:uid="{34BE72AA-A99E-47F8-AC86-28C07578139F}"/>
    <cellStyle name="20% - Ênfase5 5 7 2 3" xfId="23181" xr:uid="{4EE2E09E-2159-42ED-B977-CCA9C3898EBE}"/>
    <cellStyle name="20% - Ênfase5 5 7 3" xfId="30538" xr:uid="{36543A6B-FEE7-4252-BE53-9390BB2A9496}"/>
    <cellStyle name="20% - Ênfase5 5 7 4" xfId="19555" xr:uid="{41E173D6-1D0C-4567-95C7-2476FF26762F}"/>
    <cellStyle name="20% - Ênfase5 5 8" xfId="10964" xr:uid="{95F3E888-DB05-4A45-A7B7-E1C74EF6015F}"/>
    <cellStyle name="20% - Ênfase5 5 8 2" xfId="33029" xr:uid="{73F0292D-FD42-4EEE-8F50-348974B3664D}"/>
    <cellStyle name="20% - Ênfase5 5 8 3" xfId="22046" xr:uid="{A522A82B-2FD8-4BC2-B6CD-4D7F191E815D}"/>
    <cellStyle name="20% - Ênfase5 5 9" xfId="9907" xr:uid="{A34F4B2D-0C21-4AB4-9897-795047DB9EC6}"/>
    <cellStyle name="20% - Ênfase5 5 9 2" xfId="32115" xr:uid="{8F7A9496-F215-41E7-A390-0E49F477FE95}"/>
    <cellStyle name="20% - Ênfase5 5 9 3" xfId="21132" xr:uid="{A2A837A3-77AB-4036-AED1-7928E31BBE92}"/>
    <cellStyle name="20% - Ênfase5 6" xfId="5191" xr:uid="{0BCEC1E6-0ECE-4715-98A8-1447D5FBB277}"/>
    <cellStyle name="20% - Ênfase5 6 10" xfId="26649" xr:uid="{89628A4F-0F1E-4315-8DF1-11C2B07BAAB9}"/>
    <cellStyle name="20% - Ênfase5 6 10 2" xfId="37632" xr:uid="{09AD6A35-0AE8-4487-B190-E0F717AD61DD}"/>
    <cellStyle name="20% - Ênfase5 6 11" xfId="28597" xr:uid="{0FBDF9B3-2257-46E5-9ADC-1986F827B630}"/>
    <cellStyle name="20% - Ênfase5 6 12" xfId="39580" xr:uid="{9E864C1E-2B04-4771-9F88-9B26327F6813}"/>
    <cellStyle name="20% - Ênfase5 6 13" xfId="41527" xr:uid="{E0FD8206-89C1-47A7-B3A6-5DFF21C37467}"/>
    <cellStyle name="20% - Ênfase5 6 14" xfId="43487" xr:uid="{2DA3F415-D4DC-4446-A8F4-52A95F0B79BF}"/>
    <cellStyle name="20% - Ênfase5 6 15" xfId="17613" xr:uid="{055328B3-B2EC-481A-A062-C08A315E7461}"/>
    <cellStyle name="20% - Ênfase5 6 2" xfId="5192" xr:uid="{EABD629B-924A-4861-ADFD-95A944E78F9E}"/>
    <cellStyle name="20% - Ênfase5 6 2 10" xfId="39581" xr:uid="{98C4FF8B-3E30-4DA5-86B7-43D65D1B7558}"/>
    <cellStyle name="20% - Ênfase5 6 2 11" xfId="41528" xr:uid="{CFAD61F1-588C-4AFD-A32D-3781625A4A78}"/>
    <cellStyle name="20% - Ênfase5 6 2 12" xfId="43488" xr:uid="{3A860A99-DB55-4A6A-8D2E-FC1EA0BA2B99}"/>
    <cellStyle name="20% - Ênfase5 6 2 13" xfId="17614" xr:uid="{E5A8087B-3214-44DC-8619-B3FBFA52458F}"/>
    <cellStyle name="20% - Ênfase5 6 2 2" xfId="5193" xr:uid="{A425A4E2-C818-4E03-A3C2-2809EEA4F1AA}"/>
    <cellStyle name="20% - Ênfase5 6 2 2 10" xfId="43489" xr:uid="{772C4004-29C3-4920-AD6F-0795D518BE0C}"/>
    <cellStyle name="20% - Ênfase5 6 2 2 11" xfId="17615" xr:uid="{CAA2C023-2440-4F08-8AA9-A8F7281DB859}"/>
    <cellStyle name="20% - Ênfase5 6 2 2 2" xfId="7242" xr:uid="{400F354F-33A3-46D6-8AFF-071230370922}"/>
    <cellStyle name="20% - Ênfase5 6 2 2 2 10" xfId="18784" xr:uid="{2E4874A6-D74F-4188-BE6C-CBEDDBC269DA}"/>
    <cellStyle name="20% - Ênfase5 6 2 2 2 2" xfId="9229" xr:uid="{3907289A-A820-4DD3-B211-5B0C3ABACFAE}"/>
    <cellStyle name="20% - Ênfase5 6 2 2 2 2 2" xfId="31716" xr:uid="{AF94F75F-2BCA-4146-85E8-638905A1F5FD}"/>
    <cellStyle name="20% - Ênfase5 6 2 2 2 2 3" xfId="20733" xr:uid="{E39B7DAD-E38D-445F-89B8-370273E5FC7D}"/>
    <cellStyle name="20% - Ênfase5 6 2 2 2 3" xfId="12628" xr:uid="{BB152355-34AC-437B-82E1-B568BB33E238}"/>
    <cellStyle name="20% - Ênfase5 6 2 2 2 3 2" xfId="34689" xr:uid="{755FF8BB-4844-42B6-BE2E-926BF3ACBE51}"/>
    <cellStyle name="20% - Ênfase5 6 2 2 2 3 3" xfId="23706" xr:uid="{7A417EC1-9FE9-4094-918C-A16C04C52272}"/>
    <cellStyle name="20% - Ênfase5 6 2 2 2 4" xfId="15070" xr:uid="{44CD7F87-F6FD-484C-B821-FC1613C97C83}"/>
    <cellStyle name="20% - Ênfase5 6 2 2 2 4 2" xfId="36852" xr:uid="{5E176CBB-ECD4-4ACC-8E3D-47D0287C50FE}"/>
    <cellStyle name="20% - Ênfase5 6 2 2 2 4 3" xfId="25869" xr:uid="{AF2BB0E7-FD3D-4C4D-BB99-51CDEFEBEF9E}"/>
    <cellStyle name="20% - Ênfase5 6 2 2 2 5" xfId="27819" xr:uid="{77527ECA-3F1A-4C96-9F3D-DD36D7BC8F0E}"/>
    <cellStyle name="20% - Ênfase5 6 2 2 2 5 2" xfId="38802" xr:uid="{C48A4BB7-C7E6-498C-B228-2AC65663A4E2}"/>
    <cellStyle name="20% - Ênfase5 6 2 2 2 6" xfId="29767" xr:uid="{842F5FBD-94EF-4741-8AF3-257FE6F8240D}"/>
    <cellStyle name="20% - Ênfase5 6 2 2 2 7" xfId="40750" xr:uid="{3BCA4F43-5868-4630-ADB6-98C851A3CC0C}"/>
    <cellStyle name="20% - Ênfase5 6 2 2 2 8" xfId="42697" xr:uid="{DE30A94C-F3B0-495C-AFA3-DB791AE0570A}"/>
    <cellStyle name="20% - Ênfase5 6 2 2 2 9" xfId="44657" xr:uid="{B6206486-D7F4-48F5-B105-E42B2BAF1E02}"/>
    <cellStyle name="20% - Ênfase5 6 2 2 3" xfId="8060" xr:uid="{5A778079-B6E2-4413-A50C-EF3434C4CF2F}"/>
    <cellStyle name="20% - Ênfase5 6 2 2 3 2" xfId="11491" xr:uid="{84B542B3-B04F-494A-8F5A-F46BD13ABC63}"/>
    <cellStyle name="20% - Ênfase5 6 2 2 3 2 2" xfId="33554" xr:uid="{643A6530-FB9E-4443-9625-B865D1BF1ED4}"/>
    <cellStyle name="20% - Ênfase5 6 2 2 3 2 3" xfId="22571" xr:uid="{6DD46ECA-0646-4F80-87D8-DABE5B8847A2}"/>
    <cellStyle name="20% - Ênfase5 6 2 2 3 3" xfId="30547" xr:uid="{EE76CCBC-9190-4C3F-973D-705B2B626A40}"/>
    <cellStyle name="20% - Ênfase5 6 2 2 3 4" xfId="19564" xr:uid="{E9B0717B-567B-423A-8292-29D4A1F190E4}"/>
    <cellStyle name="20% - Ênfase5 6 2 2 4" xfId="10495" xr:uid="{8797BECF-AD82-4153-A63D-ACA299C0C6B8}"/>
    <cellStyle name="20% - Ênfase5 6 2 2 4 2" xfId="32622" xr:uid="{426D9FB8-58ED-48A4-AE2B-63F145D04D79}"/>
    <cellStyle name="20% - Ênfase5 6 2 2 4 3" xfId="21639" xr:uid="{8402F26F-FA23-46F6-B80E-0565CEE67B29}"/>
    <cellStyle name="20% - Ênfase5 6 2 2 5" xfId="13820" xr:uid="{B5205990-9CF3-4EFB-9D98-C686B0269893}"/>
    <cellStyle name="20% - Ênfase5 6 2 2 5 2" xfId="35684" xr:uid="{845ACE44-B33F-4F6F-9062-55DCDA542E4B}"/>
    <cellStyle name="20% - Ênfase5 6 2 2 5 3" xfId="24701" xr:uid="{FCE92F15-5A8C-4A31-BD54-DCBC5CBB1F36}"/>
    <cellStyle name="20% - Ênfase5 6 2 2 6" xfId="26651" xr:uid="{3B63765E-B933-4A6F-BC64-D3164257CE8D}"/>
    <cellStyle name="20% - Ênfase5 6 2 2 6 2" xfId="37634" xr:uid="{5A4756EC-09EB-4EFA-8F20-1F800DD74D31}"/>
    <cellStyle name="20% - Ênfase5 6 2 2 7" xfId="28599" xr:uid="{2D192A46-0A00-4199-8EB5-33F4E9C2EE9A}"/>
    <cellStyle name="20% - Ênfase5 6 2 2 8" xfId="39582" xr:uid="{42ED24A1-92B5-4CE0-B969-5131D8FD0BA7}"/>
    <cellStyle name="20% - Ênfase5 6 2 2 9" xfId="41529" xr:uid="{837AC8E6-494C-4B61-B6DE-0EBC66D645D4}"/>
    <cellStyle name="20% - Ênfase5 6 2 3" xfId="5194" xr:uid="{F793D706-DF2F-406C-B452-EE9A78521320}"/>
    <cellStyle name="20% - Ênfase5 6 2 3 10" xfId="43490" xr:uid="{75DF66AB-F55E-4607-B61C-4D376FBB39FE}"/>
    <cellStyle name="20% - Ênfase5 6 2 3 11" xfId="17616" xr:uid="{811D3319-983C-46F7-946B-D24AA960DBF5}"/>
    <cellStyle name="20% - Ênfase5 6 2 3 2" xfId="7524" xr:uid="{E8E6B752-5DD5-4CED-B7A8-27BCCC04185C}"/>
    <cellStyle name="20% - Ênfase5 6 2 3 2 10" xfId="19066" xr:uid="{7A81BF71-7F3D-4526-9A4B-73BAC3DF139E}"/>
    <cellStyle name="20% - Ênfase5 6 2 3 2 2" xfId="9511" xr:uid="{51A1AB7E-3E5E-4CF8-8FFF-F0BC46EE5562}"/>
    <cellStyle name="20% - Ênfase5 6 2 3 2 2 2" xfId="31998" xr:uid="{71BA5741-F7D6-4021-86DF-1C5E85B7B72E}"/>
    <cellStyle name="20% - Ênfase5 6 2 3 2 2 3" xfId="21015" xr:uid="{900085CB-2985-4114-A827-7BFBB8603570}"/>
    <cellStyle name="20% - Ênfase5 6 2 3 2 3" xfId="12910" xr:uid="{E9525A29-14D2-4498-BD78-024975552D41}"/>
    <cellStyle name="20% - Ênfase5 6 2 3 2 3 2" xfId="34971" xr:uid="{2A28CD97-2E42-4638-A74B-9DF1020AC4BE}"/>
    <cellStyle name="20% - Ênfase5 6 2 3 2 3 3" xfId="23988" xr:uid="{F0EDE440-F15D-493E-B390-248F1D6380E5}"/>
    <cellStyle name="20% - Ênfase5 6 2 3 2 4" xfId="15352" xr:uid="{5045C26E-EB2C-4268-B8DE-F2A65C310848}"/>
    <cellStyle name="20% - Ênfase5 6 2 3 2 4 2" xfId="37134" xr:uid="{DA30FDF1-6F07-4429-A8C7-B663EADB19E0}"/>
    <cellStyle name="20% - Ênfase5 6 2 3 2 4 3" xfId="26151" xr:uid="{AF63D7FC-53C6-4E80-AB4F-559EE8CB8809}"/>
    <cellStyle name="20% - Ênfase5 6 2 3 2 5" xfId="28101" xr:uid="{C65A9A59-C2B1-49A3-B67E-5C89EFA319C4}"/>
    <cellStyle name="20% - Ênfase5 6 2 3 2 5 2" xfId="39084" xr:uid="{2AE6A3BF-86C6-427A-9022-DAD0236D774A}"/>
    <cellStyle name="20% - Ênfase5 6 2 3 2 6" xfId="30049" xr:uid="{A0267C31-E5A9-4F4E-9A1C-E6D27623D974}"/>
    <cellStyle name="20% - Ênfase5 6 2 3 2 7" xfId="41032" xr:uid="{49F27B9D-0040-43F1-B398-9E68C33984F8}"/>
    <cellStyle name="20% - Ênfase5 6 2 3 2 8" xfId="42979" xr:uid="{2299411E-724B-4ADF-826D-B226433C41EA}"/>
    <cellStyle name="20% - Ênfase5 6 2 3 2 9" xfId="44939" xr:uid="{29BB799A-CEBD-4554-B002-F1DFB7DB8143}"/>
    <cellStyle name="20% - Ênfase5 6 2 3 3" xfId="8061" xr:uid="{20BCB9EF-B24E-493F-8429-18C7E8378F9D}"/>
    <cellStyle name="20% - Ênfase5 6 2 3 3 2" xfId="11773" xr:uid="{626E67DC-947D-4A76-BBA2-5AD56287A73A}"/>
    <cellStyle name="20% - Ênfase5 6 2 3 3 2 2" xfId="33836" xr:uid="{D8EBB60C-F6A0-42DF-A253-EDFF222468B6}"/>
    <cellStyle name="20% - Ênfase5 6 2 3 3 2 3" xfId="22853" xr:uid="{98117EBE-D92A-42DB-8D19-9CC63CF6AE24}"/>
    <cellStyle name="20% - Ênfase5 6 2 3 3 3" xfId="30548" xr:uid="{AC31F80A-9E20-45FB-BAF7-0339D94E4C60}"/>
    <cellStyle name="20% - Ênfase5 6 2 3 3 4" xfId="19565" xr:uid="{BC818195-0133-4194-B868-9EB3DFBC027B}"/>
    <cellStyle name="20% - Ênfase5 6 2 3 4" xfId="10777" xr:uid="{1F20A2A5-6983-465F-92AB-0AE4521E4978}"/>
    <cellStyle name="20% - Ênfase5 6 2 3 4 2" xfId="32904" xr:uid="{17A15716-0668-47C0-8829-5D0634E91D86}"/>
    <cellStyle name="20% - Ênfase5 6 2 3 4 3" xfId="21921" xr:uid="{F0D60FB2-7836-403D-8D5F-3F1498851AA4}"/>
    <cellStyle name="20% - Ênfase5 6 2 3 5" xfId="13821" xr:uid="{FD42FEEE-4C5E-49A3-83FF-DFA5D0DA7212}"/>
    <cellStyle name="20% - Ênfase5 6 2 3 5 2" xfId="35685" xr:uid="{046FB51C-8F70-4155-963A-A2B504E12E79}"/>
    <cellStyle name="20% - Ênfase5 6 2 3 5 3" xfId="24702" xr:uid="{14EE2057-8B3B-413F-8B01-81B82C9CCDC7}"/>
    <cellStyle name="20% - Ênfase5 6 2 3 6" xfId="26652" xr:uid="{8DC43B8C-C2DC-4281-8382-45C5497D8BD7}"/>
    <cellStyle name="20% - Ênfase5 6 2 3 6 2" xfId="37635" xr:uid="{E6761238-CDDB-42D8-94D3-8A0F5BC4B868}"/>
    <cellStyle name="20% - Ênfase5 6 2 3 7" xfId="28600" xr:uid="{73FB71BC-1B92-41B3-BCED-6F8E813BD30D}"/>
    <cellStyle name="20% - Ênfase5 6 2 3 8" xfId="39583" xr:uid="{4439D4B2-4783-4CA9-8D78-44BF0839EB4E}"/>
    <cellStyle name="20% - Ênfase5 6 2 3 9" xfId="41530" xr:uid="{BEFAC110-A717-40F4-8E79-6F620732DC05}"/>
    <cellStyle name="20% - Ênfase5 6 2 4" xfId="6958" xr:uid="{1AA1F43B-0306-47F2-BADA-9790EE551D03}"/>
    <cellStyle name="20% - Ênfase5 6 2 4 10" xfId="18502" xr:uid="{BA8C3455-BF55-4790-9095-462E5BC11AAE}"/>
    <cellStyle name="20% - Ênfase5 6 2 4 2" xfId="8947" xr:uid="{90BCF4E6-C0C6-42BC-A390-D070E547FFE4}"/>
    <cellStyle name="20% - Ênfase5 6 2 4 2 2" xfId="31434" xr:uid="{29A19D6B-59A5-4442-9EB8-F9545B06170A}"/>
    <cellStyle name="20% - Ênfase5 6 2 4 2 3" xfId="20451" xr:uid="{56FCCDCC-FFBA-42A4-A206-9E1655132658}"/>
    <cellStyle name="20% - Ênfase5 6 2 4 3" xfId="12332" xr:uid="{338F64C2-9687-4772-9D6E-F5BAD56CC61D}"/>
    <cellStyle name="20% - Ênfase5 6 2 4 3 2" xfId="34393" xr:uid="{95678B1C-8199-45AF-9366-7D968E7FF82F}"/>
    <cellStyle name="20% - Ênfase5 6 2 4 3 3" xfId="23410" xr:uid="{13252A10-597F-4590-9348-5DF877964C31}"/>
    <cellStyle name="20% - Ênfase5 6 2 4 4" xfId="14788" xr:uid="{EC083001-4ABE-4899-B8FB-3C79A44178D9}"/>
    <cellStyle name="20% - Ênfase5 6 2 4 4 2" xfId="36570" xr:uid="{D83F4BFF-8133-4B0B-A6F6-7891C9B80F35}"/>
    <cellStyle name="20% - Ênfase5 6 2 4 4 3" xfId="25587" xr:uid="{69B1F187-C219-4939-8521-59C1716374DA}"/>
    <cellStyle name="20% - Ênfase5 6 2 4 5" xfId="27537" xr:uid="{6DB832D2-1F90-4A5D-A693-855DACEC5A74}"/>
    <cellStyle name="20% - Ênfase5 6 2 4 5 2" xfId="38520" xr:uid="{1BFCF0EE-FE6B-43E9-B292-E062E7C6274E}"/>
    <cellStyle name="20% - Ênfase5 6 2 4 6" xfId="29485" xr:uid="{59E6DC8F-E8C1-4B4F-AF51-AEEF4769791E}"/>
    <cellStyle name="20% - Ênfase5 6 2 4 7" xfId="40468" xr:uid="{879A1EDA-5649-4A9E-B904-1A5704014FF6}"/>
    <cellStyle name="20% - Ênfase5 6 2 4 8" xfId="42415" xr:uid="{6315BD0E-0F4F-4306-A08D-7A73FC38D779}"/>
    <cellStyle name="20% - Ênfase5 6 2 4 9" xfId="44375" xr:uid="{82AD3800-F3C9-4164-83A8-2862F10BE4CA}"/>
    <cellStyle name="20% - Ênfase5 6 2 5" xfId="8059" xr:uid="{E1D64203-63DD-4E93-A427-6C03EE0A4EC7}"/>
    <cellStyle name="20% - Ênfase5 6 2 5 2" xfId="11195" xr:uid="{CFB82CA6-60CD-4017-984F-7017C9FFC64A}"/>
    <cellStyle name="20% - Ênfase5 6 2 5 2 2" xfId="33258" xr:uid="{6A9A3D12-2406-462D-819F-52E052DDABE8}"/>
    <cellStyle name="20% - Ênfase5 6 2 5 2 3" xfId="22275" xr:uid="{52E48000-E0DB-47FD-B4C1-874B9DCF96DB}"/>
    <cellStyle name="20% - Ênfase5 6 2 5 3" xfId="30546" xr:uid="{AA703291-0828-4E8B-AD16-672ADEA9A4EB}"/>
    <cellStyle name="20% - Ênfase5 6 2 5 4" xfId="19563" xr:uid="{7F47DD5D-EE23-4457-9199-B757FB1F7DF3}"/>
    <cellStyle name="20% - Ênfase5 6 2 6" xfId="10213" xr:uid="{E585F9DF-5674-4F14-B0E0-491D97350C34}"/>
    <cellStyle name="20% - Ênfase5 6 2 6 2" xfId="32340" xr:uid="{A4AB9DF8-D164-4630-A81F-2E30DA212A8F}"/>
    <cellStyle name="20% - Ênfase5 6 2 6 3" xfId="21357" xr:uid="{C3DD55EA-4EDB-4282-BD8B-D9DAC04557FA}"/>
    <cellStyle name="20% - Ênfase5 6 2 7" xfId="13819" xr:uid="{C5A53164-13B9-4FE4-B85E-81967EB8D1FB}"/>
    <cellStyle name="20% - Ênfase5 6 2 7 2" xfId="35683" xr:uid="{482F372B-A00C-4B94-BF69-99EB623A6E25}"/>
    <cellStyle name="20% - Ênfase5 6 2 7 3" xfId="24700" xr:uid="{4F7DB0A7-E334-4938-A030-AFB3B0D824F0}"/>
    <cellStyle name="20% - Ênfase5 6 2 8" xfId="26650" xr:uid="{7305BB0E-5A7C-4789-83CE-248098A72B34}"/>
    <cellStyle name="20% - Ênfase5 6 2 8 2" xfId="37633" xr:uid="{B265E7DB-00F4-489A-BDBA-1543020DC627}"/>
    <cellStyle name="20% - Ênfase5 6 2 9" xfId="28598" xr:uid="{DB9CDBB4-EEA2-4D60-83D4-2742AAA55CD5}"/>
    <cellStyle name="20% - Ênfase5 6 3" xfId="5195" xr:uid="{50203C21-7695-4AE8-B3A4-A4FD4FC557CA}"/>
    <cellStyle name="20% - Ênfase5 6 3 10" xfId="43491" xr:uid="{169A6DF5-C1B5-4A96-B476-FCDD2E4CFADF}"/>
    <cellStyle name="20% - Ênfase5 6 3 11" xfId="17617" xr:uid="{B2FC24A6-E9FB-4550-A000-34CF597F64E1}"/>
    <cellStyle name="20% - Ênfase5 6 3 2" xfId="7073" xr:uid="{261DFB60-B00C-4995-AD5B-E70D4E8AC183}"/>
    <cellStyle name="20% - Ênfase5 6 3 2 10" xfId="18615" xr:uid="{4FBF390C-6806-47FC-BA11-6AC9A26BDACA}"/>
    <cellStyle name="20% - Ênfase5 6 3 2 2" xfId="9060" xr:uid="{33E7DEA2-68D6-4652-81FC-80EE16A11E62}"/>
    <cellStyle name="20% - Ênfase5 6 3 2 2 2" xfId="31547" xr:uid="{DE7CCFE0-7A81-4EB7-BAFB-6FBF6A64CC17}"/>
    <cellStyle name="20% - Ênfase5 6 3 2 2 3" xfId="20564" xr:uid="{A8AC545E-E6D0-422C-A51B-FC976D1C13CE}"/>
    <cellStyle name="20% - Ênfase5 6 3 2 3" xfId="12455" xr:uid="{1F60C050-B54F-4ACB-B96D-E7BEAF0A7768}"/>
    <cellStyle name="20% - Ênfase5 6 3 2 3 2" xfId="34516" xr:uid="{824BFD47-8051-447C-B2CB-85986C0568EB}"/>
    <cellStyle name="20% - Ênfase5 6 3 2 3 3" xfId="23533" xr:uid="{4CFB18D6-0125-43FB-813C-7F1F878F6A87}"/>
    <cellStyle name="20% - Ênfase5 6 3 2 4" xfId="14901" xr:uid="{79048D72-110A-4EAB-8CB2-01D4893E893E}"/>
    <cellStyle name="20% - Ênfase5 6 3 2 4 2" xfId="36683" xr:uid="{7471DF63-4C50-436F-916D-2D1D43544CE6}"/>
    <cellStyle name="20% - Ênfase5 6 3 2 4 3" xfId="25700" xr:uid="{FB22FF6D-2B90-4242-9BCB-28273259EE30}"/>
    <cellStyle name="20% - Ênfase5 6 3 2 5" xfId="27650" xr:uid="{0FB4FAC5-0427-4B44-B91D-09E8253EFA28}"/>
    <cellStyle name="20% - Ênfase5 6 3 2 5 2" xfId="38633" xr:uid="{886A7A4F-2C28-475C-ACB3-99165ECD2F67}"/>
    <cellStyle name="20% - Ênfase5 6 3 2 6" xfId="29598" xr:uid="{038500E9-1FD8-4397-A97D-6B7C7707B1C6}"/>
    <cellStyle name="20% - Ênfase5 6 3 2 7" xfId="40581" xr:uid="{0CAE7C03-6CA8-496F-A264-BC85B3323858}"/>
    <cellStyle name="20% - Ênfase5 6 3 2 8" xfId="42528" xr:uid="{4F049E65-4BC5-4D4B-8955-2A529EBC22FE}"/>
    <cellStyle name="20% - Ênfase5 6 3 2 9" xfId="44488" xr:uid="{EBFA7528-6A1B-4CED-BF93-1C850A727537}"/>
    <cellStyle name="20% - Ênfase5 6 3 3" xfId="8062" xr:uid="{C7E8D410-7BE4-4AD2-A79E-B3F6BF0118D2}"/>
    <cellStyle name="20% - Ênfase5 6 3 3 2" xfId="11318" xr:uid="{3236FDF9-8C84-4907-B670-4E5149B46B4C}"/>
    <cellStyle name="20% - Ênfase5 6 3 3 2 2" xfId="33381" xr:uid="{04949EC1-EA18-469B-96F1-FFF04C973E70}"/>
    <cellStyle name="20% - Ênfase5 6 3 3 2 3" xfId="22398" xr:uid="{79570A76-E4A5-4C4A-820E-52A9B00AE170}"/>
    <cellStyle name="20% - Ênfase5 6 3 3 3" xfId="30549" xr:uid="{27F982D6-83D6-4ED0-AFA2-F43F0B384B87}"/>
    <cellStyle name="20% - Ênfase5 6 3 3 4" xfId="19566" xr:uid="{711E005B-ADB7-4716-90A4-4C416742A19D}"/>
    <cellStyle name="20% - Ênfase5 6 3 4" xfId="10326" xr:uid="{D3AB49A7-6247-4FD0-952E-D5C90E786AF0}"/>
    <cellStyle name="20% - Ênfase5 6 3 4 2" xfId="32453" xr:uid="{E22D02BB-03D6-4EA6-A4E3-19EB5C165833}"/>
    <cellStyle name="20% - Ênfase5 6 3 4 3" xfId="21470" xr:uid="{4C817E0C-F149-4687-8D66-683DF6D479AB}"/>
    <cellStyle name="20% - Ênfase5 6 3 5" xfId="13822" xr:uid="{7C15EB17-173C-40F6-A22E-E8BB7F606355}"/>
    <cellStyle name="20% - Ênfase5 6 3 5 2" xfId="35686" xr:uid="{C1904756-570C-4FC6-9BDA-32A6F127F657}"/>
    <cellStyle name="20% - Ênfase5 6 3 5 3" xfId="24703" xr:uid="{44796413-9103-442F-B2D0-DA4D6863C134}"/>
    <cellStyle name="20% - Ênfase5 6 3 6" xfId="26653" xr:uid="{729CBBB7-F550-48FE-B489-CBC7E0D901BC}"/>
    <cellStyle name="20% - Ênfase5 6 3 6 2" xfId="37636" xr:uid="{5960DA73-B216-44AA-B994-B2E9BB080205}"/>
    <cellStyle name="20% - Ênfase5 6 3 7" xfId="28601" xr:uid="{A1893CA6-00A1-4A30-B5F7-214CED3CAB2D}"/>
    <cellStyle name="20% - Ênfase5 6 3 8" xfId="39584" xr:uid="{334797A9-0E3D-4CA2-A053-1EC5D1F5453C}"/>
    <cellStyle name="20% - Ênfase5 6 3 9" xfId="41531" xr:uid="{37345C40-0400-4B53-9D20-B45ED7C57251}"/>
    <cellStyle name="20% - Ênfase5 6 4" xfId="5196" xr:uid="{670655D6-B269-48F6-9ED1-335DB88DE844}"/>
    <cellStyle name="20% - Ênfase5 6 4 10" xfId="43492" xr:uid="{6C83BA35-5334-415A-A3F6-E3FCEE71F64C}"/>
    <cellStyle name="20% - Ênfase5 6 4 11" xfId="17618" xr:uid="{DA565D5E-1E67-49E3-9D4B-034B634BF261}"/>
    <cellStyle name="20% - Ênfase5 6 4 2" xfId="7355" xr:uid="{8E91A076-8BE1-4A12-A603-8276C3145BDF}"/>
    <cellStyle name="20% - Ênfase5 6 4 2 10" xfId="18897" xr:uid="{4365F81C-2DCB-4D8F-8AB2-5C2B9132660C}"/>
    <cellStyle name="20% - Ênfase5 6 4 2 2" xfId="9342" xr:uid="{5754FEEE-A32B-4171-91D0-44EE7664B709}"/>
    <cellStyle name="20% - Ênfase5 6 4 2 2 2" xfId="31829" xr:uid="{D4E68302-D10D-45AB-8CE8-8B3C53A945AB}"/>
    <cellStyle name="20% - Ênfase5 6 4 2 2 3" xfId="20846" xr:uid="{BED31DAA-A744-4003-B3BB-6B7DB1CB9B20}"/>
    <cellStyle name="20% - Ênfase5 6 4 2 3" xfId="12741" xr:uid="{B4FE0ED6-70C0-4295-8792-B8A8BEA84532}"/>
    <cellStyle name="20% - Ênfase5 6 4 2 3 2" xfId="34802" xr:uid="{B5F55733-1056-4C8E-8C30-76ACBD9DD48D}"/>
    <cellStyle name="20% - Ênfase5 6 4 2 3 3" xfId="23819" xr:uid="{23AE960A-F3BD-4245-B1CE-EAA47D0B4A30}"/>
    <cellStyle name="20% - Ênfase5 6 4 2 4" xfId="15183" xr:uid="{6CDB97E2-2AD7-4119-918E-8BB2AC50596D}"/>
    <cellStyle name="20% - Ênfase5 6 4 2 4 2" xfId="36965" xr:uid="{99B54AE0-1755-45D4-AFFB-94AA6E93B008}"/>
    <cellStyle name="20% - Ênfase5 6 4 2 4 3" xfId="25982" xr:uid="{11E2192F-3FA2-4ABF-854A-BE60B49FEEF5}"/>
    <cellStyle name="20% - Ênfase5 6 4 2 5" xfId="27932" xr:uid="{8FE8C401-11F6-43DA-9BB5-92C6D17B265C}"/>
    <cellStyle name="20% - Ênfase5 6 4 2 5 2" xfId="38915" xr:uid="{6B5E2948-1FEA-4C8C-80CE-E0B95A105414}"/>
    <cellStyle name="20% - Ênfase5 6 4 2 6" xfId="29880" xr:uid="{FABF8B72-AE11-44C4-97FE-32F94CE8527D}"/>
    <cellStyle name="20% - Ênfase5 6 4 2 7" xfId="40863" xr:uid="{E2E59753-6B99-4D1E-8F1A-FD6A5054574E}"/>
    <cellStyle name="20% - Ênfase5 6 4 2 8" xfId="42810" xr:uid="{9B4C242A-1238-453A-8C23-FAA54DE195C4}"/>
    <cellStyle name="20% - Ênfase5 6 4 2 9" xfId="44770" xr:uid="{95FCEE5E-93F8-4894-B80C-B69D7F414674}"/>
    <cellStyle name="20% - Ênfase5 6 4 3" xfId="8063" xr:uid="{CBF5FE90-BCD2-4A75-BB9F-F320363F5996}"/>
    <cellStyle name="20% - Ênfase5 6 4 3 2" xfId="11604" xr:uid="{14ABB296-E91F-4F5C-A53D-B67CD55F0AE4}"/>
    <cellStyle name="20% - Ênfase5 6 4 3 2 2" xfId="33667" xr:uid="{09506553-7556-49B8-AF38-60612A00AABA}"/>
    <cellStyle name="20% - Ênfase5 6 4 3 2 3" xfId="22684" xr:uid="{97F94DCC-EF97-47EB-9C0B-F296FA7A4000}"/>
    <cellStyle name="20% - Ênfase5 6 4 3 3" xfId="30550" xr:uid="{0241CB60-74B6-4DDB-A015-0A0C6BF8B432}"/>
    <cellStyle name="20% - Ênfase5 6 4 3 4" xfId="19567" xr:uid="{8F2807B5-DE8A-45B1-8663-9426BE314BA6}"/>
    <cellStyle name="20% - Ênfase5 6 4 4" xfId="10608" xr:uid="{F7C8EC69-F91C-4ABD-8EA9-00313D3DAF4E}"/>
    <cellStyle name="20% - Ênfase5 6 4 4 2" xfId="32735" xr:uid="{994184D3-9FB6-43E3-BF66-FF32310666A6}"/>
    <cellStyle name="20% - Ênfase5 6 4 4 3" xfId="21752" xr:uid="{AA561698-711C-4915-A75D-F8371EF2AE19}"/>
    <cellStyle name="20% - Ênfase5 6 4 5" xfId="13823" xr:uid="{D218F007-EA7D-4F8A-A89D-1A33F31EB8A8}"/>
    <cellStyle name="20% - Ênfase5 6 4 5 2" xfId="35687" xr:uid="{2A0FC668-13D7-435C-8EEE-EE18160549C4}"/>
    <cellStyle name="20% - Ênfase5 6 4 5 3" xfId="24704" xr:uid="{AA109F44-9F98-41D1-B386-86DFBFCA6715}"/>
    <cellStyle name="20% - Ênfase5 6 4 6" xfId="26654" xr:uid="{07CAC8F6-D116-4CCF-AFEE-F667C1F4278F}"/>
    <cellStyle name="20% - Ênfase5 6 4 6 2" xfId="37637" xr:uid="{84B8EFB2-277C-4966-AFEE-49273B28C171}"/>
    <cellStyle name="20% - Ênfase5 6 4 7" xfId="28602" xr:uid="{17B6A200-B3AB-44F1-A9DB-39EDC8103760}"/>
    <cellStyle name="20% - Ênfase5 6 4 8" xfId="39585" xr:uid="{6DAFF045-26F6-4ED7-B003-B9519F80F8EB}"/>
    <cellStyle name="20% - Ênfase5 6 4 9" xfId="41532" xr:uid="{C1ECE0B0-119D-490D-B001-33A491593E1F}"/>
    <cellStyle name="20% - Ênfase5 6 5" xfId="6788" xr:uid="{4DB191BF-6245-4AFD-94B4-F9ED1017CDDF}"/>
    <cellStyle name="20% - Ênfase5 6 5 10" xfId="18333" xr:uid="{803B373D-1AD2-4204-A742-F707A5969375}"/>
    <cellStyle name="20% - Ênfase5 6 5 2" xfId="8778" xr:uid="{0E56F70B-14B4-41DC-B3BF-24176269EA68}"/>
    <cellStyle name="20% - Ênfase5 6 5 2 2" xfId="13222" xr:uid="{E17C53CF-B268-4612-A763-353EFF5F8910}"/>
    <cellStyle name="20% - Ênfase5 6 5 2 2 2" xfId="35231" xr:uid="{EFDBF76F-EF00-4626-940F-18CE5E17E32E}"/>
    <cellStyle name="20% - Ênfase5 6 5 2 2 3" xfId="24248" xr:uid="{638AD1B0-7080-4435-99E3-C34B7019C2D6}"/>
    <cellStyle name="20% - Ênfase5 6 5 2 3" xfId="31265" xr:uid="{EFB8A57E-4839-412B-8A09-E3D9BE64DBD0}"/>
    <cellStyle name="20% - Ênfase5 6 5 2 4" xfId="20282" xr:uid="{C1D6DD23-098C-442E-8E57-AC6AA2F5A050}"/>
    <cellStyle name="20% - Ênfase5 6 5 3" xfId="12035" xr:uid="{59B08F8D-225C-46FB-9AF0-C4E730000BCC}"/>
    <cellStyle name="20% - Ênfase5 6 5 3 2" xfId="34096" xr:uid="{2CCC2892-5543-43AD-9365-6CF3A6428361}"/>
    <cellStyle name="20% - Ênfase5 6 5 3 3" xfId="23113" xr:uid="{13CD0964-BB08-46B6-A7C7-BC245C093BD1}"/>
    <cellStyle name="20% - Ênfase5 6 5 4" xfId="14619" xr:uid="{BC554383-6601-4049-AAB1-1682CF0920DB}"/>
    <cellStyle name="20% - Ênfase5 6 5 4 2" xfId="36401" xr:uid="{6DF60C78-318E-4475-B4F9-4073B01275E6}"/>
    <cellStyle name="20% - Ênfase5 6 5 4 3" xfId="25418" xr:uid="{1929BBD9-769F-4F46-B40F-731E8CB0C112}"/>
    <cellStyle name="20% - Ênfase5 6 5 5" xfId="27368" xr:uid="{756F14EF-1207-4C05-AB3D-E94279E98266}"/>
    <cellStyle name="20% - Ênfase5 6 5 5 2" xfId="38351" xr:uid="{9532CAA5-D608-403B-B4C9-95FE594671FD}"/>
    <cellStyle name="20% - Ênfase5 6 5 6" xfId="29316" xr:uid="{9CE15B1F-D413-4614-8E05-6F98A3000560}"/>
    <cellStyle name="20% - Ênfase5 6 5 7" xfId="40299" xr:uid="{5049CD8D-9D87-42DD-8943-309CAEBA199A}"/>
    <cellStyle name="20% - Ênfase5 6 5 8" xfId="42246" xr:uid="{63BA0CDE-A72C-41FC-B4E2-F79DD6629273}"/>
    <cellStyle name="20% - Ênfase5 6 5 9" xfId="44206" xr:uid="{880A2889-C20F-4E44-A950-AC0F5A514318}"/>
    <cellStyle name="20% - Ênfase5 6 6" xfId="8058" xr:uid="{BBA4EA8B-FA8D-4482-B6CB-879F9E0B26E3}"/>
    <cellStyle name="20% - Ênfase5 6 6 2" xfId="12159" xr:uid="{39761345-BB89-4333-8C56-A5908D93D25C}"/>
    <cellStyle name="20% - Ênfase5 6 6 2 2" xfId="34220" xr:uid="{05AC84FE-5776-41A5-8D35-5AF227E40FC6}"/>
    <cellStyle name="20% - Ênfase5 6 6 2 3" xfId="23237" xr:uid="{37A1FD33-2A75-47B6-A69E-D9A8CDF54C58}"/>
    <cellStyle name="20% - Ênfase5 6 6 3" xfId="30545" xr:uid="{5FFF5D95-A052-4264-9D26-E2D128226DD7}"/>
    <cellStyle name="20% - Ênfase5 6 6 4" xfId="19562" xr:uid="{C59268B5-27C4-4C93-99A0-6FD0375231EA}"/>
    <cellStyle name="20% - Ênfase5 6 7" xfId="11021" xr:uid="{AF39BFBF-FC90-45ED-A258-9EF20A2BFFD1}"/>
    <cellStyle name="20% - Ênfase5 6 7 2" xfId="33085" xr:uid="{3C76A095-383B-45FF-A030-8E662E9600B5}"/>
    <cellStyle name="20% - Ênfase5 6 7 3" xfId="22102" xr:uid="{80B98148-6247-4A8F-B90E-00D84A671EF1}"/>
    <cellStyle name="20% - Ênfase5 6 8" xfId="9984" xr:uid="{C4C97269-1112-4007-8007-F50D831D5FDF}"/>
    <cellStyle name="20% - Ênfase5 6 8 2" xfId="32171" xr:uid="{F1490A0B-9DCA-427D-89EB-0D22B15DE118}"/>
    <cellStyle name="20% - Ênfase5 6 8 3" xfId="21188" xr:uid="{3E88121B-D605-4EBF-B07F-DBAEF6F69282}"/>
    <cellStyle name="20% - Ênfase5 6 9" xfId="13818" xr:uid="{0BA2DF5C-4BE2-4A4E-A7AE-4036E0F3AC19}"/>
    <cellStyle name="20% - Ênfase5 6 9 2" xfId="35682" xr:uid="{A6BD7173-16F0-4761-A02E-0EBE76404EB0}"/>
    <cellStyle name="20% - Ênfase5 6 9 3" xfId="24699" xr:uid="{F6414A96-2652-4A06-BB8D-6C96E39004B3}"/>
    <cellStyle name="20% - Ênfase5 7" xfId="5197" xr:uid="{761CB9CD-C66F-41AC-879A-774364A1029A}"/>
    <cellStyle name="20% - Ênfase5 8" xfId="5198" xr:uid="{2F0659D5-FFD1-4201-A317-3669EABA41D9}"/>
    <cellStyle name="20% - Ênfase5 8 10" xfId="39586" xr:uid="{DBEDB4ED-7736-402D-BD03-EC864F642587}"/>
    <cellStyle name="20% - Ênfase5 8 11" xfId="41533" xr:uid="{E42E97CC-2F59-47C8-933B-CDF77BEB7ADF}"/>
    <cellStyle name="20% - Ênfase5 8 12" xfId="43493" xr:uid="{38CA974B-F484-4125-BBD4-6D4F94E34405}"/>
    <cellStyle name="20% - Ênfase5 8 13" xfId="17619" xr:uid="{94E9FDB7-0059-4D94-9D33-2351AFD0E727}"/>
    <cellStyle name="20% - Ênfase5 8 2" xfId="5199" xr:uid="{ADC4E73E-60A6-478E-90A2-7226FCED66A7}"/>
    <cellStyle name="20% - Ênfase5 8 2 10" xfId="43494" xr:uid="{24906D80-59CF-45D5-AD76-066735817FC3}"/>
    <cellStyle name="20% - Ênfase5 8 2 11" xfId="17620" xr:uid="{1E13E6C8-815E-4040-A010-8E37BA6ABC92}"/>
    <cellStyle name="20% - Ênfase5 8 2 2" xfId="7129" xr:uid="{A12E8D73-491A-4D99-B567-4F5E3E75B173}"/>
    <cellStyle name="20% - Ênfase5 8 2 2 10" xfId="18671" xr:uid="{FBDF6777-2154-4392-8333-13C5EFE07117}"/>
    <cellStyle name="20% - Ênfase5 8 2 2 2" xfId="9116" xr:uid="{B6FA2137-0AE0-40F5-93B7-3F339460FDE6}"/>
    <cellStyle name="20% - Ênfase5 8 2 2 2 2" xfId="31603" xr:uid="{5F291734-166F-477C-A006-E72B401701D1}"/>
    <cellStyle name="20% - Ênfase5 8 2 2 2 3" xfId="20620" xr:uid="{E7ECDEFC-3D11-4938-AE01-8C4B816494C0}"/>
    <cellStyle name="20% - Ênfase5 8 2 2 3" xfId="12511" xr:uid="{68F5057F-ED58-4C1D-9394-7D5854D699A6}"/>
    <cellStyle name="20% - Ênfase5 8 2 2 3 2" xfId="34572" xr:uid="{F5E432E5-DED8-4398-9389-EC2C881CD085}"/>
    <cellStyle name="20% - Ênfase5 8 2 2 3 3" xfId="23589" xr:uid="{0E10A538-2B38-4536-9BFC-9D537B399A6D}"/>
    <cellStyle name="20% - Ênfase5 8 2 2 4" xfId="14957" xr:uid="{975A45DE-997C-40DA-A911-D49420C22B8B}"/>
    <cellStyle name="20% - Ênfase5 8 2 2 4 2" xfId="36739" xr:uid="{40D3C9FA-11ED-444D-8C11-1B05FCA8ABB1}"/>
    <cellStyle name="20% - Ênfase5 8 2 2 4 3" xfId="25756" xr:uid="{BE415968-B86A-4D37-993F-B3375DA0B26B}"/>
    <cellStyle name="20% - Ênfase5 8 2 2 5" xfId="27706" xr:uid="{CF7FF3E2-4CEB-442C-BEE6-CBE323639E46}"/>
    <cellStyle name="20% - Ênfase5 8 2 2 5 2" xfId="38689" xr:uid="{919A40AD-57C7-4657-BC97-47F24B463C3E}"/>
    <cellStyle name="20% - Ênfase5 8 2 2 6" xfId="29654" xr:uid="{0A3D7A63-A1CC-49D1-A043-EA5B9EA1ED8C}"/>
    <cellStyle name="20% - Ênfase5 8 2 2 7" xfId="40637" xr:uid="{B86A4221-A70F-4086-BA8B-D62D4CA53B76}"/>
    <cellStyle name="20% - Ênfase5 8 2 2 8" xfId="42584" xr:uid="{E07C611B-8DF6-4536-8A67-A323945E7E7E}"/>
    <cellStyle name="20% - Ênfase5 8 2 2 9" xfId="44544" xr:uid="{9B16601E-A7D6-4458-B57A-A4AF3744A819}"/>
    <cellStyle name="20% - Ênfase5 8 2 3" xfId="8065" xr:uid="{611ADB9E-6E73-4EF4-907C-6CB9ADA48391}"/>
    <cellStyle name="20% - Ênfase5 8 2 3 2" xfId="11374" xr:uid="{ED1A9F68-37B7-4F87-B97A-3CD648287758}"/>
    <cellStyle name="20% - Ênfase5 8 2 3 2 2" xfId="33437" xr:uid="{843576E4-87A9-4098-9376-943EE8329A13}"/>
    <cellStyle name="20% - Ênfase5 8 2 3 2 3" xfId="22454" xr:uid="{C2E3F283-B0E2-451E-BCA6-B0D82DD6C140}"/>
    <cellStyle name="20% - Ênfase5 8 2 3 3" xfId="30552" xr:uid="{BAB28584-B64A-465D-8B52-5F262DB90ED9}"/>
    <cellStyle name="20% - Ênfase5 8 2 3 4" xfId="19569" xr:uid="{078F90EC-0CEC-4B33-A378-91CA3C876270}"/>
    <cellStyle name="20% - Ênfase5 8 2 4" xfId="10382" xr:uid="{9E423536-764F-4B4B-846D-BFCD7BD326EB}"/>
    <cellStyle name="20% - Ênfase5 8 2 4 2" xfId="32509" xr:uid="{D1747AA6-36A0-4E3B-BAEA-5063E0B1350C}"/>
    <cellStyle name="20% - Ênfase5 8 2 4 3" xfId="21526" xr:uid="{0BEEAD52-6E07-4DEA-8BF8-610C49725A1B}"/>
    <cellStyle name="20% - Ênfase5 8 2 5" xfId="13825" xr:uid="{098E23CB-5432-460D-BD32-FC1E0DA37250}"/>
    <cellStyle name="20% - Ênfase5 8 2 5 2" xfId="35689" xr:uid="{A930D4E6-94AF-4B8B-A8D2-5FF3E576BC64}"/>
    <cellStyle name="20% - Ênfase5 8 2 5 3" xfId="24706" xr:uid="{FA0F2AAB-F02B-4080-84D4-DE0FDCDDFABF}"/>
    <cellStyle name="20% - Ênfase5 8 2 6" xfId="26656" xr:uid="{FCB4F183-EA0A-41BC-AB1C-78CA88B26360}"/>
    <cellStyle name="20% - Ênfase5 8 2 6 2" xfId="37639" xr:uid="{8FD995E8-D06C-45CF-ADA7-2544B390863B}"/>
    <cellStyle name="20% - Ênfase5 8 2 7" xfId="28604" xr:uid="{D90C59CC-CCEA-492B-A257-DC744B755C18}"/>
    <cellStyle name="20% - Ênfase5 8 2 8" xfId="39587" xr:uid="{1ABF65A5-0C62-4A50-ACDD-8D4E9453D092}"/>
    <cellStyle name="20% - Ênfase5 8 2 9" xfId="41534" xr:uid="{87CDA4F4-26EF-4025-A0DC-0A3B432CFA06}"/>
    <cellStyle name="20% - Ênfase5 8 3" xfId="5200" xr:uid="{BE7742ED-0A0A-43C3-9117-AF08D2AE7EA3}"/>
    <cellStyle name="20% - Ênfase5 8 3 10" xfId="43495" xr:uid="{D1AD28B3-EE8F-4BB9-A66B-DA966D02977B}"/>
    <cellStyle name="20% - Ênfase5 8 3 11" xfId="17621" xr:uid="{FB8F01E1-BE52-46AF-8BA8-33BAC9F1A130}"/>
    <cellStyle name="20% - Ênfase5 8 3 2" xfId="7411" xr:uid="{3169B49C-0611-40D2-8DAB-515CE5E03332}"/>
    <cellStyle name="20% - Ênfase5 8 3 2 10" xfId="18953" xr:uid="{B1937395-A9A9-4BDE-AC5A-D5571E29CD27}"/>
    <cellStyle name="20% - Ênfase5 8 3 2 2" xfId="9398" xr:uid="{A9D8F051-EBC8-45F7-B6FD-C98C4548F743}"/>
    <cellStyle name="20% - Ênfase5 8 3 2 2 2" xfId="31885" xr:uid="{3B08A093-9954-4407-BE64-7D5EC117A12D}"/>
    <cellStyle name="20% - Ênfase5 8 3 2 2 3" xfId="20902" xr:uid="{19D54E06-D621-40F2-96ED-549EF3989072}"/>
    <cellStyle name="20% - Ênfase5 8 3 2 3" xfId="12797" xr:uid="{FDB8240E-1106-480D-A54D-46A5F5751A22}"/>
    <cellStyle name="20% - Ênfase5 8 3 2 3 2" xfId="34858" xr:uid="{D119D74D-41C3-4F29-875F-3A51747C6CF6}"/>
    <cellStyle name="20% - Ênfase5 8 3 2 3 3" xfId="23875" xr:uid="{2E2AEC99-0848-4B33-8017-DD1A5CAF21E0}"/>
    <cellStyle name="20% - Ênfase5 8 3 2 4" xfId="15239" xr:uid="{A53001CA-6ED2-4CCF-9AFF-26486F7239DA}"/>
    <cellStyle name="20% - Ênfase5 8 3 2 4 2" xfId="37021" xr:uid="{9D2CA8C5-BDF3-4B7C-B404-DDF16176DEDA}"/>
    <cellStyle name="20% - Ênfase5 8 3 2 4 3" xfId="26038" xr:uid="{1EE29446-1E2D-4EF8-8F0D-EDBBDD996194}"/>
    <cellStyle name="20% - Ênfase5 8 3 2 5" xfId="27988" xr:uid="{F772D66D-0AD1-4F75-9F1B-3A2DD2270C55}"/>
    <cellStyle name="20% - Ênfase5 8 3 2 5 2" xfId="38971" xr:uid="{80C72790-85D1-4468-935C-DB7B518DD1EB}"/>
    <cellStyle name="20% - Ênfase5 8 3 2 6" xfId="29936" xr:uid="{F0D76506-98AF-4D09-9E9D-8DAD959DD67D}"/>
    <cellStyle name="20% - Ênfase5 8 3 2 7" xfId="40919" xr:uid="{3EDA4BC9-C40D-449F-AE3D-EED2409E28A6}"/>
    <cellStyle name="20% - Ênfase5 8 3 2 8" xfId="42866" xr:uid="{3F0E359F-8E06-411A-9A5A-0C1A5B428768}"/>
    <cellStyle name="20% - Ênfase5 8 3 2 9" xfId="44826" xr:uid="{5E6D7303-90FB-40D3-9E0C-E17A36333EA5}"/>
    <cellStyle name="20% - Ênfase5 8 3 3" xfId="8066" xr:uid="{2DAD3D08-A5A6-464D-BB08-A64D31E6992E}"/>
    <cellStyle name="20% - Ênfase5 8 3 3 2" xfId="11660" xr:uid="{2D2D3F74-14DE-4554-A077-95FF48FECE17}"/>
    <cellStyle name="20% - Ênfase5 8 3 3 2 2" xfId="33723" xr:uid="{4991839B-C8CA-4432-BC3E-2EC384B5F4BE}"/>
    <cellStyle name="20% - Ênfase5 8 3 3 2 3" xfId="22740" xr:uid="{1357AA7E-E289-4FE9-BA43-BC37496DFA78}"/>
    <cellStyle name="20% - Ênfase5 8 3 3 3" xfId="30553" xr:uid="{DD3A92DA-78D5-4916-87F7-32C6B3E03B9C}"/>
    <cellStyle name="20% - Ênfase5 8 3 3 4" xfId="19570" xr:uid="{B82A29DD-59DD-4E33-ABB4-5A4F975D7A9D}"/>
    <cellStyle name="20% - Ênfase5 8 3 4" xfId="10664" xr:uid="{69307823-E124-4643-9C9D-59F73C3D9C39}"/>
    <cellStyle name="20% - Ênfase5 8 3 4 2" xfId="32791" xr:uid="{060C79EF-E6C2-41ED-82AC-E85AC8831662}"/>
    <cellStyle name="20% - Ênfase5 8 3 4 3" xfId="21808" xr:uid="{02A536D3-CFCA-467A-97FB-4B7D58E2FE40}"/>
    <cellStyle name="20% - Ênfase5 8 3 5" xfId="13826" xr:uid="{F2CBD397-865C-4E0F-AC9D-4CA4DA8C5DAE}"/>
    <cellStyle name="20% - Ênfase5 8 3 5 2" xfId="35690" xr:uid="{B3342D7B-E3A8-401D-8A16-1791A02F20F6}"/>
    <cellStyle name="20% - Ênfase5 8 3 5 3" xfId="24707" xr:uid="{4E379469-9062-414C-A28E-D19AC64BB092}"/>
    <cellStyle name="20% - Ênfase5 8 3 6" xfId="26657" xr:uid="{44DA4339-C7A6-4137-ABEC-0D5D9BB13D7D}"/>
    <cellStyle name="20% - Ênfase5 8 3 6 2" xfId="37640" xr:uid="{2E3B4D1A-3C21-4CC7-991A-B915C693E292}"/>
    <cellStyle name="20% - Ênfase5 8 3 7" xfId="28605" xr:uid="{89685733-F0F5-40F2-A1E7-E7CA4D7189BC}"/>
    <cellStyle name="20% - Ênfase5 8 3 8" xfId="39588" xr:uid="{B005A30F-D34D-46B8-BBE4-656446036640}"/>
    <cellStyle name="20% - Ênfase5 8 3 9" xfId="41535" xr:uid="{62A07E93-7F36-42A3-823D-2421DB0EB4B6}"/>
    <cellStyle name="20% - Ênfase5 8 4" xfId="6844" xr:uid="{A26F406C-B558-4B9C-8BC3-D3C8FE81B561}"/>
    <cellStyle name="20% - Ênfase5 8 4 10" xfId="18389" xr:uid="{FD9467FB-6553-473C-8E0E-DF7016584E0A}"/>
    <cellStyle name="20% - Ênfase5 8 4 2" xfId="8834" xr:uid="{BBEB5F9E-86D5-4E88-841F-FF07F49C88AD}"/>
    <cellStyle name="20% - Ênfase5 8 4 2 2" xfId="31321" xr:uid="{47CB9106-8A3B-43F1-8917-F18A206BE54A}"/>
    <cellStyle name="20% - Ênfase5 8 4 2 3" xfId="20338" xr:uid="{C62342C6-E119-4FA8-947C-843A1652B899}"/>
    <cellStyle name="20% - Ênfase5 8 4 3" xfId="12215" xr:uid="{6841A674-175D-4483-8D36-C088ADC90060}"/>
    <cellStyle name="20% - Ênfase5 8 4 3 2" xfId="34276" xr:uid="{F925E658-5B8C-43AA-8E16-968657CC5BFD}"/>
    <cellStyle name="20% - Ênfase5 8 4 3 3" xfId="23293" xr:uid="{F499DBBF-B825-4802-81E5-35024455EAB9}"/>
    <cellStyle name="20% - Ênfase5 8 4 4" xfId="14675" xr:uid="{59F4080F-1DF3-4632-AAA1-223CD0EA3E7A}"/>
    <cellStyle name="20% - Ênfase5 8 4 4 2" xfId="36457" xr:uid="{74CB1F88-C56E-4174-B0BF-966DCB9033B2}"/>
    <cellStyle name="20% - Ênfase5 8 4 4 3" xfId="25474" xr:uid="{82EA5796-35CC-416B-B890-BE0090B2C1D6}"/>
    <cellStyle name="20% - Ênfase5 8 4 5" xfId="27424" xr:uid="{4BADA00E-16B8-4F4C-85FD-8747FA77BF42}"/>
    <cellStyle name="20% - Ênfase5 8 4 5 2" xfId="38407" xr:uid="{629EC59A-7C3E-4F77-9949-33C0BE13D7B8}"/>
    <cellStyle name="20% - Ênfase5 8 4 6" xfId="29372" xr:uid="{EC07A820-6905-4FE1-BD96-2C97DBC72229}"/>
    <cellStyle name="20% - Ênfase5 8 4 7" xfId="40355" xr:uid="{D291C7A4-E194-4D6C-9C9E-93AE615239F1}"/>
    <cellStyle name="20% - Ênfase5 8 4 8" xfId="42302" xr:uid="{98C3BB66-D9A9-4D76-9BA9-DCBBFB425AD1}"/>
    <cellStyle name="20% - Ênfase5 8 4 9" xfId="44262" xr:uid="{88BA24E2-DBB6-480F-8FB1-DE748401FCE3}"/>
    <cellStyle name="20% - Ênfase5 8 5" xfId="8064" xr:uid="{D3FDB698-0873-4983-92ED-35FD0AEEEDA0}"/>
    <cellStyle name="20% - Ênfase5 8 5 2" xfId="11077" xr:uid="{708230F3-0FB6-433B-AABB-F5100C23EBA3}"/>
    <cellStyle name="20% - Ênfase5 8 5 2 2" xfId="33141" xr:uid="{6E69AF42-9E49-4B99-AE3B-996CB66515BD}"/>
    <cellStyle name="20% - Ênfase5 8 5 2 3" xfId="22158" xr:uid="{0B6D40FB-5AFD-4A8D-8D80-F9885BE76DA4}"/>
    <cellStyle name="20% - Ênfase5 8 5 3" xfId="30551" xr:uid="{5D5139D4-E387-47BA-A9D9-40B6A177167D}"/>
    <cellStyle name="20% - Ênfase5 8 5 4" xfId="19568" xr:uid="{2476E939-3427-4897-9C08-40FF44533953}"/>
    <cellStyle name="20% - Ênfase5 8 6" xfId="10040" xr:uid="{1979E5ED-D636-440E-8EE6-588472933313}"/>
    <cellStyle name="20% - Ênfase5 8 6 2" xfId="32227" xr:uid="{34DC3346-07DC-4930-B7F2-3C91894C32E1}"/>
    <cellStyle name="20% - Ênfase5 8 6 3" xfId="21244" xr:uid="{C6BCCC78-CA1A-4CF0-A417-163258BEBE1A}"/>
    <cellStyle name="20% - Ênfase5 8 7" xfId="13824" xr:uid="{5C4173EE-D287-4484-A2C6-4202133E1B95}"/>
    <cellStyle name="20% - Ênfase5 8 7 2" xfId="35688" xr:uid="{6DBE7625-16B7-42F3-B9F5-43A53B2F04DF}"/>
    <cellStyle name="20% - Ênfase5 8 7 3" xfId="24705" xr:uid="{A3056D0B-1D3C-4240-942A-D192127995C6}"/>
    <cellStyle name="20% - Ênfase5 8 8" xfId="26655" xr:uid="{CD916787-D4B0-4E17-A3A6-F0A3BC67A309}"/>
    <cellStyle name="20% - Ênfase5 8 8 2" xfId="37638" xr:uid="{080678B1-D142-4592-82EC-D8D083D959EB}"/>
    <cellStyle name="20% - Ênfase5 8 9" xfId="28603" xr:uid="{B8425A74-4737-41E7-AFF3-FED687BFEC5C}"/>
    <cellStyle name="20% - Ênfase5 9" xfId="11911" xr:uid="{5869A28B-7B31-4BEA-89EC-D4BC6BCE9A85}"/>
    <cellStyle name="20% - Ênfase5 9 2" xfId="13097" xr:uid="{70BF6789-400A-4DC5-99CD-946D4CB1416D}"/>
    <cellStyle name="20% - Ênfase5 9 2 2" xfId="35107" xr:uid="{B854485C-1788-485F-982F-529BE071CB97}"/>
    <cellStyle name="20% - Ênfase5 9 2 3" xfId="24124" xr:uid="{6A4D0A54-529B-4A88-A584-A64EF4E5723D}"/>
    <cellStyle name="20% - Ênfase5 9 3" xfId="33972" xr:uid="{A04C0F89-AE8A-4243-9D47-15DC651FEC9B}"/>
    <cellStyle name="20% - Ênfase5 9 4" xfId="22989" xr:uid="{CDE13728-5920-4F81-8A78-115CE8DCFAAC}"/>
    <cellStyle name="20% - Ênfase6" xfId="2144" builtinId="50" customBuiltin="1"/>
    <cellStyle name="20% - Ênfase6 2" xfId="3368" xr:uid="{00000000-0005-0000-0000-000068080000}"/>
    <cellStyle name="20% - Ênfase6 2 2" xfId="5201" xr:uid="{8AEF5445-48A3-42B3-ACC5-E16223FA467B}"/>
    <cellStyle name="20% - Ênfase6 2 2 10" xfId="13827" xr:uid="{0EABD173-20E8-4D28-AC96-55DDD1F46674}"/>
    <cellStyle name="20% - Ênfase6 2 2 10 2" xfId="35691" xr:uid="{6138C224-D6D3-4E52-A900-CE45E81E975A}"/>
    <cellStyle name="20% - Ênfase6 2 2 10 3" xfId="24708" xr:uid="{D6194D35-DE49-4AB7-B3BC-6B63AF800F4D}"/>
    <cellStyle name="20% - Ênfase6 2 2 11" xfId="26658" xr:uid="{CCFBDE11-6F91-452E-A439-7DEC88A88C0A}"/>
    <cellStyle name="20% - Ênfase6 2 2 11 2" xfId="37641" xr:uid="{2CA0BBC4-6F8A-4D4D-A4BC-7AA1926953FF}"/>
    <cellStyle name="20% - Ênfase6 2 2 12" xfId="28606" xr:uid="{4ACDC322-B630-4AC0-8B80-53B083DC4A41}"/>
    <cellStyle name="20% - Ênfase6 2 2 13" xfId="39589" xr:uid="{C9C89BC5-07D4-4358-8DCB-2FCC3C2211BC}"/>
    <cellStyle name="20% - Ênfase6 2 2 14" xfId="41536" xr:uid="{A0270386-988C-48A5-B4BE-E1D485EA61AD}"/>
    <cellStyle name="20% - Ênfase6 2 2 15" xfId="43496" xr:uid="{25042EBA-1B70-4428-B27E-BCD9D835D562}"/>
    <cellStyle name="20% - Ênfase6 2 2 16" xfId="17622" xr:uid="{2282FCB8-940F-4A9A-AD40-5CFCE9366A48}"/>
    <cellStyle name="20% - Ênfase6 2 2 2" xfId="5202" xr:uid="{4D156B08-35E8-40C6-8197-0AB9C981B637}"/>
    <cellStyle name="20% - Ênfase6 2 2 2 10" xfId="39590" xr:uid="{AC0494C1-B0BC-41A2-93A7-F38D12864C71}"/>
    <cellStyle name="20% - Ênfase6 2 2 2 11" xfId="41537" xr:uid="{3B9826CB-0D76-464A-97EA-1351071F9A76}"/>
    <cellStyle name="20% - Ênfase6 2 2 2 12" xfId="43497" xr:uid="{AA77CD45-2A08-4CD7-8374-147EBAE84152}"/>
    <cellStyle name="20% - Ênfase6 2 2 2 13" xfId="17623" xr:uid="{82350027-C914-4A2C-B013-54F3F23C45A6}"/>
    <cellStyle name="20% - Ênfase6 2 2 2 2" xfId="5203" xr:uid="{DE1070F7-FD23-491D-B96C-06D61E4A50A7}"/>
    <cellStyle name="20% - Ênfase6 2 2 2 2 10" xfId="43498" xr:uid="{93665853-6097-455A-ADA2-1FFAE55D8EAC}"/>
    <cellStyle name="20% - Ênfase6 2 2 2 2 11" xfId="17624" xr:uid="{0DBA323A-C2C7-4BD1-BFE8-971A35728FC1}"/>
    <cellStyle name="20% - Ênfase6 2 2 2 2 2" xfId="7204" xr:uid="{8DC36756-AFE6-4238-879D-527B3A907943}"/>
    <cellStyle name="20% - Ênfase6 2 2 2 2 2 10" xfId="18746" xr:uid="{A8B4DDCE-F113-4730-A0A9-3DFB0EDB030F}"/>
    <cellStyle name="20% - Ênfase6 2 2 2 2 2 2" xfId="9191" xr:uid="{FAA2F45E-0479-49C4-A3E6-378C41B35509}"/>
    <cellStyle name="20% - Ênfase6 2 2 2 2 2 2 2" xfId="31678" xr:uid="{7F14C45B-9463-46B6-ADA2-EA5BDA7ABFD4}"/>
    <cellStyle name="20% - Ênfase6 2 2 2 2 2 2 3" xfId="20695" xr:uid="{AB5C03DF-604B-41F5-8401-D3108AFF6AC3}"/>
    <cellStyle name="20% - Ênfase6 2 2 2 2 2 3" xfId="12590" xr:uid="{220E7892-63B0-4AD2-A7B6-ECBC664C48E3}"/>
    <cellStyle name="20% - Ênfase6 2 2 2 2 2 3 2" xfId="34651" xr:uid="{EDA2AFFC-5923-47D8-8D11-4FD85D0BED2C}"/>
    <cellStyle name="20% - Ênfase6 2 2 2 2 2 3 3" xfId="23668" xr:uid="{A19E4BA2-1673-454D-8FA3-D0C2FF737D15}"/>
    <cellStyle name="20% - Ênfase6 2 2 2 2 2 4" xfId="15032" xr:uid="{A004D4A4-B764-491A-9437-41D6E5EC433F}"/>
    <cellStyle name="20% - Ênfase6 2 2 2 2 2 4 2" xfId="36814" xr:uid="{A70844D5-394A-40D6-9D10-C3A9067FF840}"/>
    <cellStyle name="20% - Ênfase6 2 2 2 2 2 4 3" xfId="25831" xr:uid="{67A196C3-B920-4D44-9E29-BC49DA77CB6D}"/>
    <cellStyle name="20% - Ênfase6 2 2 2 2 2 5" xfId="27781" xr:uid="{9B584C09-3563-4D28-A37B-85B542343268}"/>
    <cellStyle name="20% - Ênfase6 2 2 2 2 2 5 2" xfId="38764" xr:uid="{A7935A7D-8606-464F-8B72-5A964F23FBA4}"/>
    <cellStyle name="20% - Ênfase6 2 2 2 2 2 6" xfId="29729" xr:uid="{FFA65E2D-83CE-4462-8E9F-FCF90D59673F}"/>
    <cellStyle name="20% - Ênfase6 2 2 2 2 2 7" xfId="40712" xr:uid="{C77E3F66-5ED4-40A9-940F-61209214D27E}"/>
    <cellStyle name="20% - Ênfase6 2 2 2 2 2 8" xfId="42659" xr:uid="{BD16A342-6D40-4C59-AE18-40FCC5FD2B30}"/>
    <cellStyle name="20% - Ênfase6 2 2 2 2 2 9" xfId="44619" xr:uid="{C3FB329B-D589-4158-A0B2-C86732192707}"/>
    <cellStyle name="20% - Ênfase6 2 2 2 2 3" xfId="8069" xr:uid="{905AFFB9-8699-40BD-B7A0-41C618E43049}"/>
    <cellStyle name="20% - Ênfase6 2 2 2 2 3 2" xfId="11453" xr:uid="{F5AC812A-17BB-48F0-98B8-CAFCB27A10B0}"/>
    <cellStyle name="20% - Ênfase6 2 2 2 2 3 2 2" xfId="33516" xr:uid="{13D2F0E0-0465-437A-B747-3BDAB24C1556}"/>
    <cellStyle name="20% - Ênfase6 2 2 2 2 3 2 3" xfId="22533" xr:uid="{FCB19B11-4D22-424A-A773-BFE76C05F54E}"/>
    <cellStyle name="20% - Ênfase6 2 2 2 2 3 3" xfId="30556" xr:uid="{A5DFC901-BBB4-4D95-A6F1-836A4C96CA28}"/>
    <cellStyle name="20% - Ênfase6 2 2 2 2 3 4" xfId="19573" xr:uid="{7F9AE317-3325-4C1D-944D-327B562050D9}"/>
    <cellStyle name="20% - Ênfase6 2 2 2 2 4" xfId="10457" xr:uid="{5C0C97D3-641E-43EE-BEB7-A8422CC5E1F9}"/>
    <cellStyle name="20% - Ênfase6 2 2 2 2 4 2" xfId="32584" xr:uid="{F06CC953-739C-4D38-B48E-1F9FEEDD7B42}"/>
    <cellStyle name="20% - Ênfase6 2 2 2 2 4 3" xfId="21601" xr:uid="{577DC500-6E2D-467C-86E8-BE1DBDF5F2DA}"/>
    <cellStyle name="20% - Ênfase6 2 2 2 2 5" xfId="13829" xr:uid="{65D79E05-D624-403D-B91F-B01FB2C0BC27}"/>
    <cellStyle name="20% - Ênfase6 2 2 2 2 5 2" xfId="35693" xr:uid="{63FEBB57-D52A-48DC-9164-9EBD40D6DCBD}"/>
    <cellStyle name="20% - Ênfase6 2 2 2 2 5 3" xfId="24710" xr:uid="{F1379977-D948-41E6-B749-9D5CF84A7433}"/>
    <cellStyle name="20% - Ênfase6 2 2 2 2 6" xfId="26660" xr:uid="{F51961F7-EB5C-4227-BCC9-8D903AE2CA0D}"/>
    <cellStyle name="20% - Ênfase6 2 2 2 2 6 2" xfId="37643" xr:uid="{2E7A5F76-0762-401F-AFC9-02B0320CE88A}"/>
    <cellStyle name="20% - Ênfase6 2 2 2 2 7" xfId="28608" xr:uid="{65563131-BD2C-4861-83B7-F4E07229E25E}"/>
    <cellStyle name="20% - Ênfase6 2 2 2 2 8" xfId="39591" xr:uid="{5CCE0C39-DFA1-47A4-94DC-351C5A8D938E}"/>
    <cellStyle name="20% - Ênfase6 2 2 2 2 9" xfId="41538" xr:uid="{C1647DE6-9366-4E27-B1BA-1197B9A5C000}"/>
    <cellStyle name="20% - Ênfase6 2 2 2 3" xfId="5204" xr:uid="{5A8B177D-E565-4A14-807B-0C504D192F1F}"/>
    <cellStyle name="20% - Ênfase6 2 2 2 3 10" xfId="43499" xr:uid="{B3447F46-D9D4-4768-9484-84C310BA43FB}"/>
    <cellStyle name="20% - Ênfase6 2 2 2 3 11" xfId="17625" xr:uid="{0653CEA7-1B62-4DAD-A9B3-64A127D81F61}"/>
    <cellStyle name="20% - Ênfase6 2 2 2 3 2" xfId="7486" xr:uid="{4EFE61B5-39CB-4433-8082-1381C66A0A94}"/>
    <cellStyle name="20% - Ênfase6 2 2 2 3 2 10" xfId="19028" xr:uid="{7DAEBCA0-11DB-4863-AB87-8EE675DF709B}"/>
    <cellStyle name="20% - Ênfase6 2 2 2 3 2 2" xfId="9473" xr:uid="{64A05681-A5C8-4B13-9253-C3944702199A}"/>
    <cellStyle name="20% - Ênfase6 2 2 2 3 2 2 2" xfId="31960" xr:uid="{1CEE6E29-1422-4602-AF70-78E0A1CF9B62}"/>
    <cellStyle name="20% - Ênfase6 2 2 2 3 2 2 3" xfId="20977" xr:uid="{A3795C42-ABBC-488E-A446-8057BBE7857E}"/>
    <cellStyle name="20% - Ênfase6 2 2 2 3 2 3" xfId="12872" xr:uid="{FAC7527F-CFBD-4098-AD35-066BD93D8729}"/>
    <cellStyle name="20% - Ênfase6 2 2 2 3 2 3 2" xfId="34933" xr:uid="{55802D96-C2A4-49AD-9139-6689244A5EE9}"/>
    <cellStyle name="20% - Ênfase6 2 2 2 3 2 3 3" xfId="23950" xr:uid="{35F6A537-B3EF-4804-A104-0C50FD10CD0C}"/>
    <cellStyle name="20% - Ênfase6 2 2 2 3 2 4" xfId="15314" xr:uid="{6CD128D6-F845-4710-A825-4307F884D056}"/>
    <cellStyle name="20% - Ênfase6 2 2 2 3 2 4 2" xfId="37096" xr:uid="{38336CBD-9B27-4386-9972-558764370419}"/>
    <cellStyle name="20% - Ênfase6 2 2 2 3 2 4 3" xfId="26113" xr:uid="{DFCD6FA9-B223-4CDE-9450-E0F46803AA2B}"/>
    <cellStyle name="20% - Ênfase6 2 2 2 3 2 5" xfId="28063" xr:uid="{BD681629-C342-4FE9-9409-CB7D4BF25383}"/>
    <cellStyle name="20% - Ênfase6 2 2 2 3 2 5 2" xfId="39046" xr:uid="{17884F4E-D0D8-4567-9852-35D73D067E2D}"/>
    <cellStyle name="20% - Ênfase6 2 2 2 3 2 6" xfId="30011" xr:uid="{687AEBF8-33BE-4BE9-9BDC-3BE1CB86AB49}"/>
    <cellStyle name="20% - Ênfase6 2 2 2 3 2 7" xfId="40994" xr:uid="{162CAC30-0D5A-4A87-884F-080D27295692}"/>
    <cellStyle name="20% - Ênfase6 2 2 2 3 2 8" xfId="42941" xr:uid="{845FDA3E-F4B6-48DE-B339-A63C779CC50A}"/>
    <cellStyle name="20% - Ênfase6 2 2 2 3 2 9" xfId="44901" xr:uid="{3B70FAFE-6224-425F-95F0-CD636102021B}"/>
    <cellStyle name="20% - Ênfase6 2 2 2 3 3" xfId="8070" xr:uid="{570CA394-EE1D-48CD-B34D-3A006AD4F7E4}"/>
    <cellStyle name="20% - Ênfase6 2 2 2 3 3 2" xfId="11735" xr:uid="{18647F96-B136-499F-B453-D0970AD917B1}"/>
    <cellStyle name="20% - Ênfase6 2 2 2 3 3 2 2" xfId="33798" xr:uid="{D912C81D-58C4-4E54-A2CA-4011274B87B3}"/>
    <cellStyle name="20% - Ênfase6 2 2 2 3 3 2 3" xfId="22815" xr:uid="{37107C8C-494B-40A6-AD95-D0852F17641A}"/>
    <cellStyle name="20% - Ênfase6 2 2 2 3 3 3" xfId="30557" xr:uid="{339C2562-3027-4D8B-B90C-B6F695DF28DC}"/>
    <cellStyle name="20% - Ênfase6 2 2 2 3 3 4" xfId="19574" xr:uid="{F72A76FA-18D6-4404-9B22-9BD0470CC3FB}"/>
    <cellStyle name="20% - Ênfase6 2 2 2 3 4" xfId="10739" xr:uid="{262531DC-1D93-44F9-B1D7-B5D016DFB1AA}"/>
    <cellStyle name="20% - Ênfase6 2 2 2 3 4 2" xfId="32866" xr:uid="{C533FDDC-616B-4B25-A94C-0B4EBC0BF20A}"/>
    <cellStyle name="20% - Ênfase6 2 2 2 3 4 3" xfId="21883" xr:uid="{0A777E18-759D-4914-A62D-25128B0F3F67}"/>
    <cellStyle name="20% - Ênfase6 2 2 2 3 5" xfId="13830" xr:uid="{042B7C5B-2726-4ABE-8D3C-C9DA1FA72B71}"/>
    <cellStyle name="20% - Ênfase6 2 2 2 3 5 2" xfId="35694" xr:uid="{E111D557-6A55-4543-B8F7-56F7038DE1F8}"/>
    <cellStyle name="20% - Ênfase6 2 2 2 3 5 3" xfId="24711" xr:uid="{2CC60A38-D997-417D-AD33-FF9BADD2AAD8}"/>
    <cellStyle name="20% - Ênfase6 2 2 2 3 6" xfId="26661" xr:uid="{69D94B45-DD1F-43EE-A749-1CA642DB4688}"/>
    <cellStyle name="20% - Ênfase6 2 2 2 3 6 2" xfId="37644" xr:uid="{58F12A1F-4637-4F14-A7C8-1F387317B512}"/>
    <cellStyle name="20% - Ênfase6 2 2 2 3 7" xfId="28609" xr:uid="{6D554E9D-FBA1-43EC-AD72-6A5D07733DBD}"/>
    <cellStyle name="20% - Ênfase6 2 2 2 3 8" xfId="39592" xr:uid="{FD14DBE6-989A-4418-88EC-D01661E78054}"/>
    <cellStyle name="20% - Ênfase6 2 2 2 3 9" xfId="41539" xr:uid="{45D5D889-D737-42BC-85D0-DF2732837F57}"/>
    <cellStyle name="20% - Ênfase6 2 2 2 4" xfId="6920" xr:uid="{06E29746-FD16-425D-9C0B-0B0A2C5EE760}"/>
    <cellStyle name="20% - Ênfase6 2 2 2 4 10" xfId="18464" xr:uid="{3E773A80-40E2-4576-A6A7-8219A6EFCB05}"/>
    <cellStyle name="20% - Ênfase6 2 2 2 4 2" xfId="8909" xr:uid="{45EDDAE6-5685-4B46-A6E0-A3EE5817C1AE}"/>
    <cellStyle name="20% - Ênfase6 2 2 2 4 2 2" xfId="31396" xr:uid="{D40D2C82-4619-4E18-9FE6-D876A0D7A976}"/>
    <cellStyle name="20% - Ênfase6 2 2 2 4 2 3" xfId="20413" xr:uid="{7D59C78C-C2E4-42CE-A98B-BAB1F60A031A}"/>
    <cellStyle name="20% - Ênfase6 2 2 2 4 3" xfId="12294" xr:uid="{EB9FE5D0-5035-4571-BA9D-05E9D7C94AC6}"/>
    <cellStyle name="20% - Ênfase6 2 2 2 4 3 2" xfId="34355" xr:uid="{3B8B9507-A581-4B13-AB1A-0E391F8E9BF9}"/>
    <cellStyle name="20% - Ênfase6 2 2 2 4 3 3" xfId="23372" xr:uid="{25279F0F-872C-4921-B31B-6ADA1326DE5D}"/>
    <cellStyle name="20% - Ênfase6 2 2 2 4 4" xfId="14750" xr:uid="{D941467C-C835-424B-B3A8-62EDFF4B5810}"/>
    <cellStyle name="20% - Ênfase6 2 2 2 4 4 2" xfId="36532" xr:uid="{709C051C-D550-49AD-A478-1F4006CB1F04}"/>
    <cellStyle name="20% - Ênfase6 2 2 2 4 4 3" xfId="25549" xr:uid="{857DAABA-708F-42FC-9A21-BF66957EA607}"/>
    <cellStyle name="20% - Ênfase6 2 2 2 4 5" xfId="27499" xr:uid="{180814F4-A91B-474F-ABA3-87C50893B328}"/>
    <cellStyle name="20% - Ênfase6 2 2 2 4 5 2" xfId="38482" xr:uid="{D42DD04A-E47A-402F-82B2-6B9A2E622820}"/>
    <cellStyle name="20% - Ênfase6 2 2 2 4 6" xfId="29447" xr:uid="{F5DBC604-9515-4754-A80B-B1C9E1338CCB}"/>
    <cellStyle name="20% - Ênfase6 2 2 2 4 7" xfId="40430" xr:uid="{0A2064B5-71C1-48D6-B542-5CC2A93365C4}"/>
    <cellStyle name="20% - Ênfase6 2 2 2 4 8" xfId="42377" xr:uid="{0E55B4BD-A8B2-4E06-BCE5-0743ADBD2F59}"/>
    <cellStyle name="20% - Ênfase6 2 2 2 4 9" xfId="44337" xr:uid="{64731E57-AA7D-4CF2-A173-168A331E3E0C}"/>
    <cellStyle name="20% - Ênfase6 2 2 2 5" xfId="8068" xr:uid="{F46E11CE-CD87-4D79-AAD1-85010DB64BC4}"/>
    <cellStyle name="20% - Ênfase6 2 2 2 5 2" xfId="11157" xr:uid="{BCCE764E-5C7B-4CAC-B175-9F47D7F94D9A}"/>
    <cellStyle name="20% - Ênfase6 2 2 2 5 2 2" xfId="33220" xr:uid="{DEBB4E2B-7B0F-4CAC-8C85-CAFD9ABF4530}"/>
    <cellStyle name="20% - Ênfase6 2 2 2 5 2 3" xfId="22237" xr:uid="{BDF5EA90-166A-4827-BDC6-A95901F484DD}"/>
    <cellStyle name="20% - Ênfase6 2 2 2 5 3" xfId="30555" xr:uid="{33A3A19C-80E9-44AB-9D5B-56B6F4C52923}"/>
    <cellStyle name="20% - Ênfase6 2 2 2 5 4" xfId="19572" xr:uid="{B298B486-27C3-47E9-B5A1-26FB6AED10D5}"/>
    <cellStyle name="20% - Ênfase6 2 2 2 6" xfId="10175" xr:uid="{B8007C44-6598-4926-93FA-8DC08C6EFBB5}"/>
    <cellStyle name="20% - Ênfase6 2 2 2 6 2" xfId="32302" xr:uid="{D499CE84-5B97-4F14-B2E5-89EAE91C9FE5}"/>
    <cellStyle name="20% - Ênfase6 2 2 2 6 3" xfId="21319" xr:uid="{C8A21F5E-454A-48C9-9C52-94CAE32AFAE6}"/>
    <cellStyle name="20% - Ênfase6 2 2 2 7" xfId="13828" xr:uid="{4EBD14F0-914D-42E2-B225-B80CF2723F91}"/>
    <cellStyle name="20% - Ênfase6 2 2 2 7 2" xfId="35692" xr:uid="{911915FD-F177-447A-B861-4F6AB2A217F7}"/>
    <cellStyle name="20% - Ênfase6 2 2 2 7 3" xfId="24709" xr:uid="{B8DF905A-E9DB-4094-9243-BE95C1CFCD8F}"/>
    <cellStyle name="20% - Ênfase6 2 2 2 8" xfId="26659" xr:uid="{05EF83DC-3131-4DDC-8B72-BE0A4C122AE2}"/>
    <cellStyle name="20% - Ênfase6 2 2 2 8 2" xfId="37642" xr:uid="{59C440F1-40F4-493B-B433-1049330F5F7A}"/>
    <cellStyle name="20% - Ênfase6 2 2 2 9" xfId="28607" xr:uid="{C0D378AC-5C3C-4648-B9BC-11A205327029}"/>
    <cellStyle name="20% - Ênfase6 2 2 3" xfId="5205" xr:uid="{357CC6A8-AFA2-4602-92A1-C5017F14B7F9}"/>
    <cellStyle name="20% - Ênfase6 2 2 3 10" xfId="43500" xr:uid="{736B3165-EC75-4484-B16A-115EA0598FA7}"/>
    <cellStyle name="20% - Ênfase6 2 2 3 11" xfId="17626" xr:uid="{7AA3C4E5-6774-483D-8650-449B5AD21B03}"/>
    <cellStyle name="20% - Ênfase6 2 2 3 2" xfId="7035" xr:uid="{4EE840FF-F0AB-487D-8B8E-D9BC56044D7F}"/>
    <cellStyle name="20% - Ênfase6 2 2 3 2 10" xfId="18577" xr:uid="{908F43C2-A761-4956-8BB9-72BD931D7CDF}"/>
    <cellStyle name="20% - Ênfase6 2 2 3 2 2" xfId="9022" xr:uid="{583D0CCE-32FC-4816-87F6-7F1066C72A49}"/>
    <cellStyle name="20% - Ênfase6 2 2 3 2 2 2" xfId="31509" xr:uid="{877C5FE4-80BD-436B-AC22-0BCFE0E30694}"/>
    <cellStyle name="20% - Ênfase6 2 2 3 2 2 3" xfId="20526" xr:uid="{1BA9B1C9-13F8-446B-A97F-AA5203F96461}"/>
    <cellStyle name="20% - Ênfase6 2 2 3 2 3" xfId="12417" xr:uid="{21AF7DEE-DFC8-4809-A3A3-4488F973D201}"/>
    <cellStyle name="20% - Ênfase6 2 2 3 2 3 2" xfId="34478" xr:uid="{4B70EAD2-B536-4948-BC3D-3471B1E38371}"/>
    <cellStyle name="20% - Ênfase6 2 2 3 2 3 3" xfId="23495" xr:uid="{61E4D921-2C7D-4E21-B016-C354D641CB6B}"/>
    <cellStyle name="20% - Ênfase6 2 2 3 2 4" xfId="14863" xr:uid="{B3F2B27E-D4BB-49AB-BAB7-FE4E4C077F49}"/>
    <cellStyle name="20% - Ênfase6 2 2 3 2 4 2" xfId="36645" xr:uid="{A4E274C6-589A-490A-8223-F983CFC30F1D}"/>
    <cellStyle name="20% - Ênfase6 2 2 3 2 4 3" xfId="25662" xr:uid="{0FAA26B1-9BCB-4249-82BD-620E8B4214DB}"/>
    <cellStyle name="20% - Ênfase6 2 2 3 2 5" xfId="27612" xr:uid="{C8035CDA-B38F-424B-8203-E2A9DEB621F6}"/>
    <cellStyle name="20% - Ênfase6 2 2 3 2 5 2" xfId="38595" xr:uid="{134C8B54-229F-4D8F-8AF2-ECC1C0267180}"/>
    <cellStyle name="20% - Ênfase6 2 2 3 2 6" xfId="29560" xr:uid="{BDDB0E3E-2E8C-4E21-B189-18BA9D3C1299}"/>
    <cellStyle name="20% - Ênfase6 2 2 3 2 7" xfId="40543" xr:uid="{19C88E7F-FD3D-4849-A2C4-6BDE31FD075A}"/>
    <cellStyle name="20% - Ênfase6 2 2 3 2 8" xfId="42490" xr:uid="{A06BE830-D7A5-42FA-A24F-F9E64B461E43}"/>
    <cellStyle name="20% - Ênfase6 2 2 3 2 9" xfId="44450" xr:uid="{CA76EA8C-EF64-4CEF-9347-3F46474EAB07}"/>
    <cellStyle name="20% - Ênfase6 2 2 3 3" xfId="8071" xr:uid="{F9C3FE78-C244-4C22-820D-1CFC38F42CE7}"/>
    <cellStyle name="20% - Ênfase6 2 2 3 3 2" xfId="11280" xr:uid="{CB01C685-26C0-43FF-AD24-55914085CA41}"/>
    <cellStyle name="20% - Ênfase6 2 2 3 3 2 2" xfId="33343" xr:uid="{CD221A61-B88C-4A01-8B40-C8D428317A22}"/>
    <cellStyle name="20% - Ênfase6 2 2 3 3 2 3" xfId="22360" xr:uid="{E44D9C84-878F-4595-B3CE-14F0CB69F3EC}"/>
    <cellStyle name="20% - Ênfase6 2 2 3 3 3" xfId="30558" xr:uid="{88D05651-1F4A-44D5-A910-EC36D650987B}"/>
    <cellStyle name="20% - Ênfase6 2 2 3 3 4" xfId="19575" xr:uid="{6AF83D8D-EDAE-485C-BC41-A7CE0D1C9ACD}"/>
    <cellStyle name="20% - Ênfase6 2 2 3 4" xfId="10288" xr:uid="{E846B2F3-3A42-4897-814E-B61ECB58B533}"/>
    <cellStyle name="20% - Ênfase6 2 2 3 4 2" xfId="32415" xr:uid="{A0438D22-4657-4A71-939D-941EBE269E35}"/>
    <cellStyle name="20% - Ênfase6 2 2 3 4 3" xfId="21432" xr:uid="{EC89798B-E18C-466E-A51A-779FF9AA90B3}"/>
    <cellStyle name="20% - Ênfase6 2 2 3 5" xfId="13831" xr:uid="{D4BE4509-4AF4-4D70-B109-652D41EC29B3}"/>
    <cellStyle name="20% - Ênfase6 2 2 3 5 2" xfId="35695" xr:uid="{A675D8D7-5CFF-4F4C-88C1-40DE0090659E}"/>
    <cellStyle name="20% - Ênfase6 2 2 3 5 3" xfId="24712" xr:uid="{B4BA8D97-1BC0-4CA5-BDB9-D64CF85BF3D5}"/>
    <cellStyle name="20% - Ênfase6 2 2 3 6" xfId="26662" xr:uid="{3F7144D7-4BA8-4037-A394-EB7BFBA7C5A1}"/>
    <cellStyle name="20% - Ênfase6 2 2 3 6 2" xfId="37645" xr:uid="{CB769730-147B-4E6E-BCAD-E8E23E43B869}"/>
    <cellStyle name="20% - Ênfase6 2 2 3 7" xfId="28610" xr:uid="{4B868218-2BAB-4FED-8EFE-E7BF809BCECB}"/>
    <cellStyle name="20% - Ênfase6 2 2 3 8" xfId="39593" xr:uid="{98690A47-2B70-4EDC-8AED-C6C67577EBC1}"/>
    <cellStyle name="20% - Ênfase6 2 2 3 9" xfId="41540" xr:uid="{DFF662A8-0EA3-466F-A62B-A500526765AC}"/>
    <cellStyle name="20% - Ênfase6 2 2 4" xfId="5206" xr:uid="{B1601F05-EFDE-405D-9342-56E3133C867E}"/>
    <cellStyle name="20% - Ênfase6 2 2 4 10" xfId="43501" xr:uid="{F8CA8D30-2A0D-4B1D-9CD7-9903277DCD74}"/>
    <cellStyle name="20% - Ênfase6 2 2 4 11" xfId="17627" xr:uid="{B0BA0F68-B034-4797-B1E5-9C1F79989CE0}"/>
    <cellStyle name="20% - Ênfase6 2 2 4 2" xfId="7317" xr:uid="{1AB01FEB-8F75-4C0C-8FE1-3241B42C78D0}"/>
    <cellStyle name="20% - Ênfase6 2 2 4 2 10" xfId="18859" xr:uid="{1B5FCDC5-4B97-4581-B707-9CAB8D99CF61}"/>
    <cellStyle name="20% - Ênfase6 2 2 4 2 2" xfId="9304" xr:uid="{B2121D87-65AD-448C-AD92-249EEEB78172}"/>
    <cellStyle name="20% - Ênfase6 2 2 4 2 2 2" xfId="31791" xr:uid="{43F7162E-8D6F-4E9C-819F-BCB2B08B9882}"/>
    <cellStyle name="20% - Ênfase6 2 2 4 2 2 3" xfId="20808" xr:uid="{510BA8D3-066C-4FFC-BE77-41EF065AA507}"/>
    <cellStyle name="20% - Ênfase6 2 2 4 2 3" xfId="12703" xr:uid="{6B8BE52B-E66E-422F-90AA-A1BF1CE29F39}"/>
    <cellStyle name="20% - Ênfase6 2 2 4 2 3 2" xfId="34764" xr:uid="{F81A8EE0-BA59-46D0-B605-E6B1C4CCDC0F}"/>
    <cellStyle name="20% - Ênfase6 2 2 4 2 3 3" xfId="23781" xr:uid="{1DC63907-9A56-4037-9595-0665EF0C41DF}"/>
    <cellStyle name="20% - Ênfase6 2 2 4 2 4" xfId="15145" xr:uid="{7C9559B4-0C16-4C25-9118-C7B916137239}"/>
    <cellStyle name="20% - Ênfase6 2 2 4 2 4 2" xfId="36927" xr:uid="{752A8520-EB33-4CB2-829E-3F9135A8C531}"/>
    <cellStyle name="20% - Ênfase6 2 2 4 2 4 3" xfId="25944" xr:uid="{49ABAF56-BDB1-4FDD-81DA-5FA3855BAD4B}"/>
    <cellStyle name="20% - Ênfase6 2 2 4 2 5" xfId="27894" xr:uid="{3D819E74-FCB8-49B2-AEDE-38CDE39A7A9D}"/>
    <cellStyle name="20% - Ênfase6 2 2 4 2 5 2" xfId="38877" xr:uid="{73484413-4A62-425C-83D8-45AEC1540915}"/>
    <cellStyle name="20% - Ênfase6 2 2 4 2 6" xfId="29842" xr:uid="{85FC123E-ACFB-4347-AC8D-7B9FB8DF04B0}"/>
    <cellStyle name="20% - Ênfase6 2 2 4 2 7" xfId="40825" xr:uid="{C2B4BECD-61E6-40A0-BA65-BE43D2F5543D}"/>
    <cellStyle name="20% - Ênfase6 2 2 4 2 8" xfId="42772" xr:uid="{21827157-B2B5-4578-9646-60F3E2BADDB5}"/>
    <cellStyle name="20% - Ênfase6 2 2 4 2 9" xfId="44732" xr:uid="{BA1E07E3-6B2B-4FCE-AAED-440EBA4B9A65}"/>
    <cellStyle name="20% - Ênfase6 2 2 4 3" xfId="8072" xr:uid="{7CD1CCEE-4C08-43A0-A566-36E81949231C}"/>
    <cellStyle name="20% - Ênfase6 2 2 4 3 2" xfId="11566" xr:uid="{77A3559C-ECB2-4B98-826B-28402E332AB4}"/>
    <cellStyle name="20% - Ênfase6 2 2 4 3 2 2" xfId="33629" xr:uid="{FDF9D33B-568E-4527-8B1E-CD67289D44CC}"/>
    <cellStyle name="20% - Ênfase6 2 2 4 3 2 3" xfId="22646" xr:uid="{9F7662AA-CA7E-4918-A595-DCFC64ABB857}"/>
    <cellStyle name="20% - Ênfase6 2 2 4 3 3" xfId="30559" xr:uid="{2D4612B9-FEC4-497B-9B3B-8F7E4F5A266F}"/>
    <cellStyle name="20% - Ênfase6 2 2 4 3 4" xfId="19576" xr:uid="{3E8084FB-BFA4-4F3E-977E-FF9910FFE8F1}"/>
    <cellStyle name="20% - Ênfase6 2 2 4 4" xfId="10570" xr:uid="{B839CC59-DC8D-4972-8EFB-71FD58440628}"/>
    <cellStyle name="20% - Ênfase6 2 2 4 4 2" xfId="32697" xr:uid="{CC8847F2-9B29-4037-9F29-0B2E286F52D7}"/>
    <cellStyle name="20% - Ênfase6 2 2 4 4 3" xfId="21714" xr:uid="{98D0E846-8033-4759-BEA7-A1B25F940EDA}"/>
    <cellStyle name="20% - Ênfase6 2 2 4 5" xfId="13832" xr:uid="{C5F0EB29-7F8C-4ACB-8B53-6462388B0A95}"/>
    <cellStyle name="20% - Ênfase6 2 2 4 5 2" xfId="35696" xr:uid="{B3777192-BAE2-48BE-A8E9-20CED86F59B8}"/>
    <cellStyle name="20% - Ênfase6 2 2 4 5 3" xfId="24713" xr:uid="{922C42D6-ADD8-432F-92F0-FBE1D8E360A8}"/>
    <cellStyle name="20% - Ênfase6 2 2 4 6" xfId="26663" xr:uid="{903C88F6-6648-4642-A9E7-790D7DFB5392}"/>
    <cellStyle name="20% - Ênfase6 2 2 4 6 2" xfId="37646" xr:uid="{CC0F0073-ECF3-4DE0-9120-D6428B50501F}"/>
    <cellStyle name="20% - Ênfase6 2 2 4 7" xfId="28611" xr:uid="{BBA15AE5-E0E5-4D58-B478-ACE0C9CC25CB}"/>
    <cellStyle name="20% - Ênfase6 2 2 4 8" xfId="39594" xr:uid="{066FCB5F-5DAB-46DB-BB07-A96181C8BB17}"/>
    <cellStyle name="20% - Ênfase6 2 2 4 9" xfId="41541" xr:uid="{7D764C02-B4B2-433A-A27B-1147676672DA}"/>
    <cellStyle name="20% - Ênfase6 2 2 5" xfId="5207" xr:uid="{E255AA0C-629D-4C0E-9887-42881C322764}"/>
    <cellStyle name="20% - Ênfase6 2 2 5 10" xfId="43502" xr:uid="{952C3CF5-7FEE-4E5F-BF83-E3E0E681A40B}"/>
    <cellStyle name="20% - Ênfase6 2 2 5 11" xfId="17628" xr:uid="{8FE42B90-6065-4748-9985-6D9D21B309C7}"/>
    <cellStyle name="20% - Ênfase6 2 2 5 2" xfId="7599" xr:uid="{2DFF08F5-EB87-4155-89DB-C91D2AF2F213}"/>
    <cellStyle name="20% - Ênfase6 2 2 5 2 10" xfId="19141" xr:uid="{50241364-7EFD-4264-AAAB-D7249C23FEFA}"/>
    <cellStyle name="20% - Ênfase6 2 2 5 2 2" xfId="9586" xr:uid="{9068C979-910C-44D5-AF00-2CB61623BBF8}"/>
    <cellStyle name="20% - Ênfase6 2 2 5 2 2 2" xfId="32073" xr:uid="{A46E88B6-1281-4CDC-9BBE-838653983619}"/>
    <cellStyle name="20% - Ênfase6 2 2 5 2 2 3" xfId="21090" xr:uid="{B2188104-8911-4BD4-9556-122B913E6F5B}"/>
    <cellStyle name="20% - Ênfase6 2 2 5 2 3" xfId="12985" xr:uid="{F13C1D9A-8949-4FAD-879F-FF8BBF960396}"/>
    <cellStyle name="20% - Ênfase6 2 2 5 2 3 2" xfId="35046" xr:uid="{50E5BD7F-D915-48B3-95D2-AEC68005B7A6}"/>
    <cellStyle name="20% - Ênfase6 2 2 5 2 3 3" xfId="24063" xr:uid="{E345D8A1-E9B4-440F-ACAD-7148BB776185}"/>
    <cellStyle name="20% - Ênfase6 2 2 5 2 4" xfId="15427" xr:uid="{303E5437-2EF8-47F1-9C45-84301CA737D5}"/>
    <cellStyle name="20% - Ênfase6 2 2 5 2 4 2" xfId="37209" xr:uid="{2702BA17-59E3-47FE-AB39-E82B837BEE6A}"/>
    <cellStyle name="20% - Ênfase6 2 2 5 2 4 3" xfId="26226" xr:uid="{CB64A74D-C94A-4844-A192-03B47255AB87}"/>
    <cellStyle name="20% - Ênfase6 2 2 5 2 5" xfId="28176" xr:uid="{B0D72EDE-CF6C-47E9-BBBD-BAA5FEBBBBCE}"/>
    <cellStyle name="20% - Ênfase6 2 2 5 2 5 2" xfId="39159" xr:uid="{D7E1423F-997E-47E7-9967-708F2FE3213C}"/>
    <cellStyle name="20% - Ênfase6 2 2 5 2 6" xfId="30124" xr:uid="{C7646414-988E-477E-9D53-BD0CDFAE247B}"/>
    <cellStyle name="20% - Ênfase6 2 2 5 2 7" xfId="41107" xr:uid="{E258DE1F-42FD-4498-9836-BF2119B62991}"/>
    <cellStyle name="20% - Ênfase6 2 2 5 2 8" xfId="43054" xr:uid="{0AE48632-2E9F-44CF-8707-F0139EFD7780}"/>
    <cellStyle name="20% - Ênfase6 2 2 5 2 9" xfId="45014" xr:uid="{2A9BEB4C-2715-44E7-9B87-040B84B4C42E}"/>
    <cellStyle name="20% - Ênfase6 2 2 5 3" xfId="8073" xr:uid="{8C446004-AB6E-4780-BF68-E6870B8A5C7D}"/>
    <cellStyle name="20% - Ênfase6 2 2 5 3 2" xfId="11848" xr:uid="{7A4ECD90-6ED4-41C3-8C85-581EF6DE5041}"/>
    <cellStyle name="20% - Ênfase6 2 2 5 3 2 2" xfId="33911" xr:uid="{DB68FE0F-D538-4F7D-87A5-B3892A9B8C96}"/>
    <cellStyle name="20% - Ênfase6 2 2 5 3 2 3" xfId="22928" xr:uid="{477C78CC-26FF-49BF-AFAE-E82804CCCAFC}"/>
    <cellStyle name="20% - Ênfase6 2 2 5 3 3" xfId="30560" xr:uid="{0435EC33-6F2D-4EB8-B014-4EFB97ADCFE8}"/>
    <cellStyle name="20% - Ênfase6 2 2 5 3 4" xfId="19577" xr:uid="{B1611C14-B511-4A2D-8D07-69D0C846D70A}"/>
    <cellStyle name="20% - Ênfase6 2 2 5 4" xfId="10852" xr:uid="{73621463-4142-461A-A30E-FDCB34F61D9E}"/>
    <cellStyle name="20% - Ênfase6 2 2 5 4 2" xfId="32979" xr:uid="{7B8FC5A8-0CC2-4188-A6B9-89D7AFAC90F8}"/>
    <cellStyle name="20% - Ênfase6 2 2 5 4 3" xfId="21996" xr:uid="{71F29A58-BB09-4D6D-A31A-C827D3E6D0EE}"/>
    <cellStyle name="20% - Ênfase6 2 2 5 5" xfId="13833" xr:uid="{8C0F825C-FBD0-4785-898E-82FF09259BB4}"/>
    <cellStyle name="20% - Ênfase6 2 2 5 5 2" xfId="35697" xr:uid="{9BB266CD-8A2C-4366-BE0E-C14CB667C049}"/>
    <cellStyle name="20% - Ênfase6 2 2 5 5 3" xfId="24714" xr:uid="{B55EDF4E-49A6-4F36-8EA4-75CF3190551C}"/>
    <cellStyle name="20% - Ênfase6 2 2 5 6" xfId="26664" xr:uid="{9E6B3ECE-026F-47C6-99FC-A1EF4173FCB1}"/>
    <cellStyle name="20% - Ênfase6 2 2 5 6 2" xfId="37647" xr:uid="{52FEA63C-8D45-412E-BC2A-3763031B9949}"/>
    <cellStyle name="20% - Ênfase6 2 2 5 7" xfId="28612" xr:uid="{3FC3F399-C32A-418D-952B-0376D743FA20}"/>
    <cellStyle name="20% - Ênfase6 2 2 5 8" xfId="39595" xr:uid="{4F100E42-39E5-453D-B561-3E65BDDA5716}"/>
    <cellStyle name="20% - Ênfase6 2 2 5 9" xfId="41542" xr:uid="{5A2BB13B-6A63-4593-9B1F-BDFCC7E67D1A}"/>
    <cellStyle name="20% - Ênfase6 2 2 6" xfId="6750" xr:uid="{305ECF9B-20A9-4B92-AD79-9C5722EF8566}"/>
    <cellStyle name="20% - Ênfase6 2 2 6 10" xfId="18295" xr:uid="{552447E2-B863-4719-87D4-F87D024E96D9}"/>
    <cellStyle name="20% - Ênfase6 2 2 6 2" xfId="8740" xr:uid="{7AA108F2-C54C-4E86-A764-FC0F4867FEF2}"/>
    <cellStyle name="20% - Ênfase6 2 2 6 2 2" xfId="13184" xr:uid="{1267A2AA-4BA7-4B54-83A7-5F2C146C253F}"/>
    <cellStyle name="20% - Ênfase6 2 2 6 2 2 2" xfId="35193" xr:uid="{AB53E4DF-0CF2-461D-A10A-07A59099F9FB}"/>
    <cellStyle name="20% - Ênfase6 2 2 6 2 2 3" xfId="24210" xr:uid="{81AB427D-29BF-48C8-A150-ED23D4D6E4B1}"/>
    <cellStyle name="20% - Ênfase6 2 2 6 2 3" xfId="31227" xr:uid="{C579EA42-251B-4652-8BEE-7D4FA560547F}"/>
    <cellStyle name="20% - Ênfase6 2 2 6 2 4" xfId="20244" xr:uid="{6ECD1A3C-4FED-49F9-832E-C76B815C627C}"/>
    <cellStyle name="20% - Ênfase6 2 2 6 3" xfId="11997" xr:uid="{1B67DCD5-3E0A-4D79-B332-C09213815E9A}"/>
    <cellStyle name="20% - Ênfase6 2 2 6 3 2" xfId="34058" xr:uid="{65413FE3-FEB6-456A-87EF-53F870A2E1C6}"/>
    <cellStyle name="20% - Ênfase6 2 2 6 3 3" xfId="23075" xr:uid="{C4DB7BCF-001D-4C00-89BE-C970352360F6}"/>
    <cellStyle name="20% - Ênfase6 2 2 6 4" xfId="14581" xr:uid="{74419C47-0633-4492-B90C-6BB5BC3D1388}"/>
    <cellStyle name="20% - Ênfase6 2 2 6 4 2" xfId="36363" xr:uid="{B402487A-870F-437C-BECE-FEFAEBF9EA2D}"/>
    <cellStyle name="20% - Ênfase6 2 2 6 4 3" xfId="25380" xr:uid="{9FB92B85-163E-4969-BB71-E204270A3AE3}"/>
    <cellStyle name="20% - Ênfase6 2 2 6 5" xfId="27330" xr:uid="{598E6158-E9EB-41D4-A07B-4C1DEF4BEC31}"/>
    <cellStyle name="20% - Ênfase6 2 2 6 5 2" xfId="38313" xr:uid="{FC36E520-B6CF-4603-AA45-62F841814707}"/>
    <cellStyle name="20% - Ênfase6 2 2 6 6" xfId="29278" xr:uid="{482942CE-B3B9-4C8A-8F04-0762128F3FE9}"/>
    <cellStyle name="20% - Ênfase6 2 2 6 7" xfId="40261" xr:uid="{E5A1C53B-9A9E-4BED-8BC4-5B8D241AA413}"/>
    <cellStyle name="20% - Ênfase6 2 2 6 8" xfId="42208" xr:uid="{BC3FAB06-FA73-4FF7-A4DA-14C364A6D490}"/>
    <cellStyle name="20% - Ênfase6 2 2 6 9" xfId="44168" xr:uid="{DB623949-E4D4-4AF4-9A4D-DEEF64ADA613}"/>
    <cellStyle name="20% - Ênfase6 2 2 7" xfId="8067" xr:uid="{60C7BB4A-C8EB-4926-B3CA-56FEFA06F94B}"/>
    <cellStyle name="20% - Ênfase6 2 2 7 2" xfId="12121" xr:uid="{232F49D9-C09C-4F0F-B4A2-9FEF874A6097}"/>
    <cellStyle name="20% - Ênfase6 2 2 7 2 2" xfId="34182" xr:uid="{083AE094-94AA-4C94-A971-290B07B7EFA7}"/>
    <cellStyle name="20% - Ênfase6 2 2 7 2 3" xfId="23199" xr:uid="{610756F1-9B9B-4952-AF93-1EEF57AE3A9F}"/>
    <cellStyle name="20% - Ênfase6 2 2 7 3" xfId="30554" xr:uid="{6786AB54-1990-4CD8-B889-92627AA1AA93}"/>
    <cellStyle name="20% - Ênfase6 2 2 7 4" xfId="19571" xr:uid="{C57F6C24-D61F-4198-930A-46AE0E068A2E}"/>
    <cellStyle name="20% - Ênfase6 2 2 8" xfId="10982" xr:uid="{E3503A45-4BE8-401D-A5D8-89FDB45A00A1}"/>
    <cellStyle name="20% - Ênfase6 2 2 8 2" xfId="33047" xr:uid="{AD4BBD70-F06A-470A-A533-4B57826625B2}"/>
    <cellStyle name="20% - Ênfase6 2 2 8 3" xfId="22064" xr:uid="{C10B8BF1-B283-4B68-98CB-673FAC00D226}"/>
    <cellStyle name="20% - Ênfase6 2 2 9" xfId="9925" xr:uid="{E4851E0F-CAF9-4304-A171-91E9F111CEE3}"/>
    <cellStyle name="20% - Ênfase6 2 2 9 2" xfId="32133" xr:uid="{3195D185-55BF-4E49-9F24-2D5F1089C964}"/>
    <cellStyle name="20% - Ênfase6 2 2 9 3" xfId="21150" xr:uid="{A014A8B4-206E-47F0-8A38-1CEB6A389A4A}"/>
    <cellStyle name="20% - Ênfase6 2 3" xfId="5208" xr:uid="{A9971CAF-8DB2-4B40-A4DB-C240FE86BF14}"/>
    <cellStyle name="20% - Ênfase6 2 3 10" xfId="26665" xr:uid="{201E6EB8-ABA3-461F-BEC9-96C067B1DE74}"/>
    <cellStyle name="20% - Ênfase6 2 3 10 2" xfId="37648" xr:uid="{CF55521A-A4F2-4910-B93D-925F5B2573E0}"/>
    <cellStyle name="20% - Ênfase6 2 3 11" xfId="28613" xr:uid="{72037084-E7E1-4541-8DBB-CCEF45B1A78A}"/>
    <cellStyle name="20% - Ênfase6 2 3 12" xfId="39596" xr:uid="{D8472211-3A94-4F8A-8A15-581BD2E1C4FE}"/>
    <cellStyle name="20% - Ênfase6 2 3 13" xfId="41543" xr:uid="{79305F1F-FACA-4D24-9071-922DBC6D0201}"/>
    <cellStyle name="20% - Ênfase6 2 3 14" xfId="43503" xr:uid="{79FDBBD3-83A7-4EDF-ADE7-16B19CC6793B}"/>
    <cellStyle name="20% - Ênfase6 2 3 15" xfId="17629" xr:uid="{EE5DB815-5093-471D-A06E-7C6AC86A5FE2}"/>
    <cellStyle name="20% - Ênfase6 2 3 2" xfId="5209" xr:uid="{79EBF062-6386-419A-AE75-38FD7ECD867C}"/>
    <cellStyle name="20% - Ênfase6 2 3 2 10" xfId="39597" xr:uid="{ADE07709-A978-471C-A0AB-338E8C26CE03}"/>
    <cellStyle name="20% - Ênfase6 2 3 2 11" xfId="41544" xr:uid="{1F0ABDD3-0608-4A60-B666-57B88550C011}"/>
    <cellStyle name="20% - Ênfase6 2 3 2 12" xfId="43504" xr:uid="{C3F1616C-2619-4ECE-9B55-E2F432B7795C}"/>
    <cellStyle name="20% - Ênfase6 2 3 2 13" xfId="17630" xr:uid="{5315F353-3401-4AD5-8EA2-7927571CE9BE}"/>
    <cellStyle name="20% - Ênfase6 2 3 2 2" xfId="5210" xr:uid="{F69EC8E8-75B0-4620-BB3B-50B72B4EC283}"/>
    <cellStyle name="20% - Ênfase6 2 3 2 2 10" xfId="43505" xr:uid="{81CF9F11-1448-4730-9EB1-654D7307A3C7}"/>
    <cellStyle name="20% - Ênfase6 2 3 2 2 11" xfId="17631" xr:uid="{FB03EFC6-F98B-4874-AB35-74FB72FB3D9A}"/>
    <cellStyle name="20% - Ênfase6 2 3 2 2 2" xfId="7260" xr:uid="{AB8B3819-4315-4B6F-9600-89BFC067558F}"/>
    <cellStyle name="20% - Ênfase6 2 3 2 2 2 10" xfId="18802" xr:uid="{FCC67569-23A4-4374-99F8-8BD5BCDAFE2A}"/>
    <cellStyle name="20% - Ênfase6 2 3 2 2 2 2" xfId="9247" xr:uid="{45649884-465F-4968-808B-DEC8CEBA5EF8}"/>
    <cellStyle name="20% - Ênfase6 2 3 2 2 2 2 2" xfId="31734" xr:uid="{BC3E736A-3674-41FE-976E-9DF0F33DD8D9}"/>
    <cellStyle name="20% - Ênfase6 2 3 2 2 2 2 3" xfId="20751" xr:uid="{1B002D38-9DB7-4900-942B-318D327F360C}"/>
    <cellStyle name="20% - Ênfase6 2 3 2 2 2 3" xfId="12646" xr:uid="{8BC524AD-4F06-42D8-A794-79A1CC31ADAB}"/>
    <cellStyle name="20% - Ênfase6 2 3 2 2 2 3 2" xfId="34707" xr:uid="{47FD4278-7648-4F09-9E24-43C827174F92}"/>
    <cellStyle name="20% - Ênfase6 2 3 2 2 2 3 3" xfId="23724" xr:uid="{5BFC0979-80F8-4C9F-B348-B3FCD30E1208}"/>
    <cellStyle name="20% - Ênfase6 2 3 2 2 2 4" xfId="15088" xr:uid="{A32FF643-B317-4528-AA1E-2DCFE4BF8BF4}"/>
    <cellStyle name="20% - Ênfase6 2 3 2 2 2 4 2" xfId="36870" xr:uid="{EA859F69-E83A-4496-87FE-77E3BEAA9F6A}"/>
    <cellStyle name="20% - Ênfase6 2 3 2 2 2 4 3" xfId="25887" xr:uid="{5B1658F2-907A-430E-8CA1-A34936F64DD9}"/>
    <cellStyle name="20% - Ênfase6 2 3 2 2 2 5" xfId="27837" xr:uid="{52B1A566-0E23-46C6-A589-2EF7C92D3893}"/>
    <cellStyle name="20% - Ênfase6 2 3 2 2 2 5 2" xfId="38820" xr:uid="{24D2BC27-4C46-4081-8469-6AB0B3E2108D}"/>
    <cellStyle name="20% - Ênfase6 2 3 2 2 2 6" xfId="29785" xr:uid="{8CA7716D-AC63-4782-87D6-A63B03177BC4}"/>
    <cellStyle name="20% - Ênfase6 2 3 2 2 2 7" xfId="40768" xr:uid="{48DB27ED-1FF3-4B7C-BD81-73B6452BFF9B}"/>
    <cellStyle name="20% - Ênfase6 2 3 2 2 2 8" xfId="42715" xr:uid="{538B4A56-2CCC-458A-A593-0AA2F86E5DD2}"/>
    <cellStyle name="20% - Ênfase6 2 3 2 2 2 9" xfId="44675" xr:uid="{26C29AFA-ABF9-4B2A-BB3E-DDAC075EA138}"/>
    <cellStyle name="20% - Ênfase6 2 3 2 2 3" xfId="8076" xr:uid="{0F92A4D3-7C22-4EF4-A013-2432A3E5EDC0}"/>
    <cellStyle name="20% - Ênfase6 2 3 2 2 3 2" xfId="11509" xr:uid="{6EC90F62-8446-4007-AFDA-5E0BC1FDFBB2}"/>
    <cellStyle name="20% - Ênfase6 2 3 2 2 3 2 2" xfId="33572" xr:uid="{C674E721-4A57-4B44-AFE9-E910D94A885A}"/>
    <cellStyle name="20% - Ênfase6 2 3 2 2 3 2 3" xfId="22589" xr:uid="{D35B8863-428E-4D54-AB2F-26F52B3C8FB8}"/>
    <cellStyle name="20% - Ênfase6 2 3 2 2 3 3" xfId="30563" xr:uid="{3B67FC7C-F81F-4B27-97CE-DF82B96AED0F}"/>
    <cellStyle name="20% - Ênfase6 2 3 2 2 3 4" xfId="19580" xr:uid="{DAFC5D64-AB05-4373-90FB-44FAA1854E8F}"/>
    <cellStyle name="20% - Ênfase6 2 3 2 2 4" xfId="10513" xr:uid="{1C30392E-5766-488E-8765-66824AE30443}"/>
    <cellStyle name="20% - Ênfase6 2 3 2 2 4 2" xfId="32640" xr:uid="{049E2DB6-CA23-44AC-BA89-B53DFC47D827}"/>
    <cellStyle name="20% - Ênfase6 2 3 2 2 4 3" xfId="21657" xr:uid="{17EFA303-A647-4F71-B3B0-0983FC3A2E77}"/>
    <cellStyle name="20% - Ênfase6 2 3 2 2 5" xfId="13836" xr:uid="{40024E5C-D80E-46DA-B8D2-B69ED4B53F6D}"/>
    <cellStyle name="20% - Ênfase6 2 3 2 2 5 2" xfId="35700" xr:uid="{E57B2BAC-BB39-4369-93E1-FF84EF01CE5E}"/>
    <cellStyle name="20% - Ênfase6 2 3 2 2 5 3" xfId="24717" xr:uid="{FB49F78D-D517-4FC2-A006-C9558887B420}"/>
    <cellStyle name="20% - Ênfase6 2 3 2 2 6" xfId="26667" xr:uid="{B436047B-1F96-4C48-8198-FC2AA9A92A97}"/>
    <cellStyle name="20% - Ênfase6 2 3 2 2 6 2" xfId="37650" xr:uid="{D8450133-EDD0-4481-92FC-9CB5D7AD9B48}"/>
    <cellStyle name="20% - Ênfase6 2 3 2 2 7" xfId="28615" xr:uid="{E4C0FE33-C793-48DC-AA21-DDFC50398B8B}"/>
    <cellStyle name="20% - Ênfase6 2 3 2 2 8" xfId="39598" xr:uid="{FF51E3E7-FF05-43BD-BA42-7F5FF6F09DD7}"/>
    <cellStyle name="20% - Ênfase6 2 3 2 2 9" xfId="41545" xr:uid="{01267768-AAE7-4D02-86F0-2D5554E0966E}"/>
    <cellStyle name="20% - Ênfase6 2 3 2 3" xfId="5211" xr:uid="{CCEC3F2A-6C75-4673-9B74-0F8CFD7C7889}"/>
    <cellStyle name="20% - Ênfase6 2 3 2 3 10" xfId="43506" xr:uid="{30823A19-C66B-4F22-A960-4D1047A48233}"/>
    <cellStyle name="20% - Ênfase6 2 3 2 3 11" xfId="17632" xr:uid="{3B968F23-9C03-48D6-B286-F6EB3E28E253}"/>
    <cellStyle name="20% - Ênfase6 2 3 2 3 2" xfId="7542" xr:uid="{16CEDF23-BC04-4A94-B3B4-58513FCCB017}"/>
    <cellStyle name="20% - Ênfase6 2 3 2 3 2 10" xfId="19084" xr:uid="{98E8B2BF-A6BB-4561-B9E3-725799A979EE}"/>
    <cellStyle name="20% - Ênfase6 2 3 2 3 2 2" xfId="9529" xr:uid="{CB3EAB32-B2B8-4FCC-AE83-8CBD452B036D}"/>
    <cellStyle name="20% - Ênfase6 2 3 2 3 2 2 2" xfId="32016" xr:uid="{4ACDA758-9CE4-4B31-AEAA-8FB5840E1289}"/>
    <cellStyle name="20% - Ênfase6 2 3 2 3 2 2 3" xfId="21033" xr:uid="{C1091C9D-9706-4C0C-AFB8-0BF11F9EF916}"/>
    <cellStyle name="20% - Ênfase6 2 3 2 3 2 3" xfId="12928" xr:uid="{79398561-9F8A-4A5D-9419-07F6BC30BEC1}"/>
    <cellStyle name="20% - Ênfase6 2 3 2 3 2 3 2" xfId="34989" xr:uid="{3B752F37-F536-4E5B-9F94-FA3EA4F0D143}"/>
    <cellStyle name="20% - Ênfase6 2 3 2 3 2 3 3" xfId="24006" xr:uid="{054A707C-CC6B-446B-8166-19ECCC6A4836}"/>
    <cellStyle name="20% - Ênfase6 2 3 2 3 2 4" xfId="15370" xr:uid="{E79DCDFD-E4A0-4EFB-B501-3D32DFCFDCA3}"/>
    <cellStyle name="20% - Ênfase6 2 3 2 3 2 4 2" xfId="37152" xr:uid="{DE0C33D2-D395-4C11-A364-5EB26858C79E}"/>
    <cellStyle name="20% - Ênfase6 2 3 2 3 2 4 3" xfId="26169" xr:uid="{00FAEA16-8866-453D-A201-820FD77DC0DB}"/>
    <cellStyle name="20% - Ênfase6 2 3 2 3 2 5" xfId="28119" xr:uid="{A5F8B1CD-ECF6-418F-8521-BDE948D114D4}"/>
    <cellStyle name="20% - Ênfase6 2 3 2 3 2 5 2" xfId="39102" xr:uid="{3C4B93B8-51F0-4E68-A566-164B3BFA8D6C}"/>
    <cellStyle name="20% - Ênfase6 2 3 2 3 2 6" xfId="30067" xr:uid="{317A5503-1D77-4EEC-B26D-A88FFE6AB44F}"/>
    <cellStyle name="20% - Ênfase6 2 3 2 3 2 7" xfId="41050" xr:uid="{32E2E39B-05A0-4106-B6EF-F16EE9A26779}"/>
    <cellStyle name="20% - Ênfase6 2 3 2 3 2 8" xfId="42997" xr:uid="{D55A99EE-D4AA-4607-AB3C-252882CBDB2F}"/>
    <cellStyle name="20% - Ênfase6 2 3 2 3 2 9" xfId="44957" xr:uid="{3B2013D0-FD70-4A94-AB18-A67ADCDA3934}"/>
    <cellStyle name="20% - Ênfase6 2 3 2 3 3" xfId="8077" xr:uid="{7389B832-4230-4BD2-806A-0BB2CC840598}"/>
    <cellStyle name="20% - Ênfase6 2 3 2 3 3 2" xfId="11791" xr:uid="{1C8DE453-9387-4BD3-82EA-E4F3B0E19BAF}"/>
    <cellStyle name="20% - Ênfase6 2 3 2 3 3 2 2" xfId="33854" xr:uid="{CAB9C110-1234-4C20-BDD9-09694508A9B4}"/>
    <cellStyle name="20% - Ênfase6 2 3 2 3 3 2 3" xfId="22871" xr:uid="{B0BE95F3-05B3-488C-83D4-39BED7844EF0}"/>
    <cellStyle name="20% - Ênfase6 2 3 2 3 3 3" xfId="30564" xr:uid="{A36CFAEE-7870-46BA-8C1C-493E87FCFFC6}"/>
    <cellStyle name="20% - Ênfase6 2 3 2 3 3 4" xfId="19581" xr:uid="{63F2645A-F58F-48D2-AD01-62BD35F3055D}"/>
    <cellStyle name="20% - Ênfase6 2 3 2 3 4" xfId="10795" xr:uid="{962AB5FE-0002-470A-9D83-75C198338A10}"/>
    <cellStyle name="20% - Ênfase6 2 3 2 3 4 2" xfId="32922" xr:uid="{C29FC6DE-1429-40FC-A554-128A1AD6364E}"/>
    <cellStyle name="20% - Ênfase6 2 3 2 3 4 3" xfId="21939" xr:uid="{CD1F6620-54C1-4990-9872-52FFA145FF06}"/>
    <cellStyle name="20% - Ênfase6 2 3 2 3 5" xfId="13837" xr:uid="{09BD84AE-8AF8-438C-B707-5DEFE88AE998}"/>
    <cellStyle name="20% - Ênfase6 2 3 2 3 5 2" xfId="35701" xr:uid="{D60281EF-8384-4D65-92D3-F602D9C3C33A}"/>
    <cellStyle name="20% - Ênfase6 2 3 2 3 5 3" xfId="24718" xr:uid="{E7AF9942-748A-4D9C-8915-E7CF2DB8CFAD}"/>
    <cellStyle name="20% - Ênfase6 2 3 2 3 6" xfId="26668" xr:uid="{18FC156F-A652-497D-8E4B-0C3E89CCB383}"/>
    <cellStyle name="20% - Ênfase6 2 3 2 3 6 2" xfId="37651" xr:uid="{9C515411-82E2-4E7A-8077-662D9C0A6B7E}"/>
    <cellStyle name="20% - Ênfase6 2 3 2 3 7" xfId="28616" xr:uid="{AE3D57DF-D262-40A8-837D-E68C0F88A5D9}"/>
    <cellStyle name="20% - Ênfase6 2 3 2 3 8" xfId="39599" xr:uid="{5D1065ED-233B-4909-BF50-467FF09B1E41}"/>
    <cellStyle name="20% - Ênfase6 2 3 2 3 9" xfId="41546" xr:uid="{E9CB18D3-D046-4F0A-9855-C74A4CEAED9A}"/>
    <cellStyle name="20% - Ênfase6 2 3 2 4" xfId="6976" xr:uid="{E26244CA-9582-4997-9E24-2071A4B469A2}"/>
    <cellStyle name="20% - Ênfase6 2 3 2 4 10" xfId="18520" xr:uid="{7A49C811-AF85-4BE8-8DC1-853572942E29}"/>
    <cellStyle name="20% - Ênfase6 2 3 2 4 2" xfId="8965" xr:uid="{41EB42E3-7E47-4AF2-847F-7E7BBE36B511}"/>
    <cellStyle name="20% - Ênfase6 2 3 2 4 2 2" xfId="31452" xr:uid="{D1423FFA-4A33-4F9F-A052-86158F42FA84}"/>
    <cellStyle name="20% - Ênfase6 2 3 2 4 2 3" xfId="20469" xr:uid="{D783F7BD-CE07-4D23-955D-B176FF8BA05A}"/>
    <cellStyle name="20% - Ênfase6 2 3 2 4 3" xfId="12350" xr:uid="{3164D4AB-277E-4C65-A071-2E009246111B}"/>
    <cellStyle name="20% - Ênfase6 2 3 2 4 3 2" xfId="34411" xr:uid="{96C10BEC-D21F-4ABD-BC5E-9660771896F3}"/>
    <cellStyle name="20% - Ênfase6 2 3 2 4 3 3" xfId="23428" xr:uid="{2717BA90-4790-45B1-9BCE-F43CB28E20C1}"/>
    <cellStyle name="20% - Ênfase6 2 3 2 4 4" xfId="14806" xr:uid="{B963C3D6-FDD2-4E0B-9D5A-A98C65F458A1}"/>
    <cellStyle name="20% - Ênfase6 2 3 2 4 4 2" xfId="36588" xr:uid="{D21F85A4-ECA0-463C-9BBA-23C400E50BE1}"/>
    <cellStyle name="20% - Ênfase6 2 3 2 4 4 3" xfId="25605" xr:uid="{2E83C4A1-0D02-47E9-9739-7705F3E048C4}"/>
    <cellStyle name="20% - Ênfase6 2 3 2 4 5" xfId="27555" xr:uid="{7DC7F92B-9E93-4114-A752-FE610F98C910}"/>
    <cellStyle name="20% - Ênfase6 2 3 2 4 5 2" xfId="38538" xr:uid="{2031103E-0D33-47E7-B452-3851305CF9D4}"/>
    <cellStyle name="20% - Ênfase6 2 3 2 4 6" xfId="29503" xr:uid="{9514E2BA-3B83-4E10-8295-5675601BEA7B}"/>
    <cellStyle name="20% - Ênfase6 2 3 2 4 7" xfId="40486" xr:uid="{9C2D3C2C-124E-4762-BCC0-CA01EA2931AF}"/>
    <cellStyle name="20% - Ênfase6 2 3 2 4 8" xfId="42433" xr:uid="{CD48B870-263F-4225-AE1E-A2F2A6371944}"/>
    <cellStyle name="20% - Ênfase6 2 3 2 4 9" xfId="44393" xr:uid="{B82CDF95-7CA0-41F5-ABFB-F09BCC300905}"/>
    <cellStyle name="20% - Ênfase6 2 3 2 5" xfId="8075" xr:uid="{CB27C3A7-A5C7-4894-A5D7-3C3134764F29}"/>
    <cellStyle name="20% - Ênfase6 2 3 2 5 2" xfId="11213" xr:uid="{693B906F-E886-4BB6-BA66-71A7A8BA443D}"/>
    <cellStyle name="20% - Ênfase6 2 3 2 5 2 2" xfId="33276" xr:uid="{5B1D023B-E044-4B74-867C-759B49AD2D11}"/>
    <cellStyle name="20% - Ênfase6 2 3 2 5 2 3" xfId="22293" xr:uid="{A1B183B5-D154-4412-B8D1-460FCF00477F}"/>
    <cellStyle name="20% - Ênfase6 2 3 2 5 3" xfId="30562" xr:uid="{EB43279F-85CA-4B84-BF34-0467B862604A}"/>
    <cellStyle name="20% - Ênfase6 2 3 2 5 4" xfId="19579" xr:uid="{F4CE32C2-6E23-4072-BCEF-6636E82C4DBA}"/>
    <cellStyle name="20% - Ênfase6 2 3 2 6" xfId="10231" xr:uid="{74D80DD9-3B2A-4770-984B-6E094412D1D8}"/>
    <cellStyle name="20% - Ênfase6 2 3 2 6 2" xfId="32358" xr:uid="{5CD6217C-A2CC-453B-BD05-C8B7CFD0B739}"/>
    <cellStyle name="20% - Ênfase6 2 3 2 6 3" xfId="21375" xr:uid="{A0CADC46-8E60-4888-AF40-8BF80CF7A69E}"/>
    <cellStyle name="20% - Ênfase6 2 3 2 7" xfId="13835" xr:uid="{C1D511A7-5224-4E01-B0F8-81A46D6F2309}"/>
    <cellStyle name="20% - Ênfase6 2 3 2 7 2" xfId="35699" xr:uid="{7EE572E2-EE62-421B-814B-CF8FD312FEE7}"/>
    <cellStyle name="20% - Ênfase6 2 3 2 7 3" xfId="24716" xr:uid="{B963AB2C-2375-4900-812C-9FB4F7D638DB}"/>
    <cellStyle name="20% - Ênfase6 2 3 2 8" xfId="26666" xr:uid="{28382ABE-0F62-45CA-8713-A8D962D12E83}"/>
    <cellStyle name="20% - Ênfase6 2 3 2 8 2" xfId="37649" xr:uid="{F8CDDDC1-985A-4667-9589-E20ED4CAE13D}"/>
    <cellStyle name="20% - Ênfase6 2 3 2 9" xfId="28614" xr:uid="{A206B8E6-D9A0-4A1F-B110-B1D79D5F9EEB}"/>
    <cellStyle name="20% - Ênfase6 2 3 3" xfId="5212" xr:uid="{A5CAFF15-51C6-459C-B36B-DC909F4F2893}"/>
    <cellStyle name="20% - Ênfase6 2 3 3 10" xfId="43507" xr:uid="{1127CE14-8FEE-4999-8F52-438F49F89F1A}"/>
    <cellStyle name="20% - Ênfase6 2 3 3 11" xfId="17633" xr:uid="{6EC3CFCD-8567-4A55-B8C0-7449D6F8FA51}"/>
    <cellStyle name="20% - Ênfase6 2 3 3 2" xfId="7091" xr:uid="{D628B0FD-9978-413C-8A4F-A4D164CE01C9}"/>
    <cellStyle name="20% - Ênfase6 2 3 3 2 10" xfId="18633" xr:uid="{A1565C78-9C05-4476-9A04-DDE9E3C90D69}"/>
    <cellStyle name="20% - Ênfase6 2 3 3 2 2" xfId="9078" xr:uid="{4A728E00-FB60-4B56-A9AA-73F3EA2F48BF}"/>
    <cellStyle name="20% - Ênfase6 2 3 3 2 2 2" xfId="31565" xr:uid="{E8FB63EC-950B-495B-A6BB-B2E309268AF0}"/>
    <cellStyle name="20% - Ênfase6 2 3 3 2 2 3" xfId="20582" xr:uid="{16410A89-3E3F-4B66-9F0A-7F8F8B2C9EAE}"/>
    <cellStyle name="20% - Ênfase6 2 3 3 2 3" xfId="12473" xr:uid="{8B514FFC-8FFF-40E3-88BE-938AE1DD2C7D}"/>
    <cellStyle name="20% - Ênfase6 2 3 3 2 3 2" xfId="34534" xr:uid="{29F97904-DFA6-475B-ACF4-92E16E029A81}"/>
    <cellStyle name="20% - Ênfase6 2 3 3 2 3 3" xfId="23551" xr:uid="{96F326D3-559D-4721-A98D-C842642F1483}"/>
    <cellStyle name="20% - Ênfase6 2 3 3 2 4" xfId="14919" xr:uid="{A8DAFF77-66A5-4104-9C41-8257F238DA95}"/>
    <cellStyle name="20% - Ênfase6 2 3 3 2 4 2" xfId="36701" xr:uid="{036D0E40-C04D-4093-94F4-D3E3DA7E0A03}"/>
    <cellStyle name="20% - Ênfase6 2 3 3 2 4 3" xfId="25718" xr:uid="{A0CBE86C-99FA-4447-8668-65023D7DF85B}"/>
    <cellStyle name="20% - Ênfase6 2 3 3 2 5" xfId="27668" xr:uid="{C78FE945-4A6A-4360-BCAD-63092D868B2A}"/>
    <cellStyle name="20% - Ênfase6 2 3 3 2 5 2" xfId="38651" xr:uid="{EC614930-15B3-4AF5-900E-31CCFD0BA241}"/>
    <cellStyle name="20% - Ênfase6 2 3 3 2 6" xfId="29616" xr:uid="{F4C78906-DB94-45A1-AE83-BF7417AFB252}"/>
    <cellStyle name="20% - Ênfase6 2 3 3 2 7" xfId="40599" xr:uid="{669127AE-621B-458F-9AC0-6A621CC3152C}"/>
    <cellStyle name="20% - Ênfase6 2 3 3 2 8" xfId="42546" xr:uid="{2DA0BCF9-722D-49F4-8F19-654A8CE82730}"/>
    <cellStyle name="20% - Ênfase6 2 3 3 2 9" xfId="44506" xr:uid="{3E59BDE8-D9C1-490F-B728-30D7530C0416}"/>
    <cellStyle name="20% - Ênfase6 2 3 3 3" xfId="8078" xr:uid="{FCDD7B19-3A38-48A0-98DF-595D6ABB77C1}"/>
    <cellStyle name="20% - Ênfase6 2 3 3 3 2" xfId="11336" xr:uid="{36136221-5DEC-4327-83C7-A82129DB84A8}"/>
    <cellStyle name="20% - Ênfase6 2 3 3 3 2 2" xfId="33399" xr:uid="{E8FE2F5B-3DC0-4168-B88E-0B56F89BB2EE}"/>
    <cellStyle name="20% - Ênfase6 2 3 3 3 2 3" xfId="22416" xr:uid="{15A188AF-6694-4AC3-B00E-AC878FCD882D}"/>
    <cellStyle name="20% - Ênfase6 2 3 3 3 3" xfId="30565" xr:uid="{8CA80AAD-B019-470D-95AD-C87C219F5C0F}"/>
    <cellStyle name="20% - Ênfase6 2 3 3 3 4" xfId="19582" xr:uid="{C13785B6-8C74-4053-916A-36D0F1183E08}"/>
    <cellStyle name="20% - Ênfase6 2 3 3 4" xfId="10344" xr:uid="{64CB69D8-93F8-4D08-B9E9-639C881A903A}"/>
    <cellStyle name="20% - Ênfase6 2 3 3 4 2" xfId="32471" xr:uid="{07E077ED-D47D-422E-AED0-B8745EE0AB52}"/>
    <cellStyle name="20% - Ênfase6 2 3 3 4 3" xfId="21488" xr:uid="{807FBD1D-8D3E-497B-BE9B-190A2CDC92CB}"/>
    <cellStyle name="20% - Ênfase6 2 3 3 5" xfId="13838" xr:uid="{CB56B07D-41BD-4ECC-9988-2725581A255F}"/>
    <cellStyle name="20% - Ênfase6 2 3 3 5 2" xfId="35702" xr:uid="{0BFCBB47-9FA4-4254-8348-EF041567E116}"/>
    <cellStyle name="20% - Ênfase6 2 3 3 5 3" xfId="24719" xr:uid="{252ED3C1-EA09-4349-B2AD-FFFF5ACE5332}"/>
    <cellStyle name="20% - Ênfase6 2 3 3 6" xfId="26669" xr:uid="{01311B4E-E93E-4822-8759-2966C102E430}"/>
    <cellStyle name="20% - Ênfase6 2 3 3 6 2" xfId="37652" xr:uid="{EBACFEBC-37AB-47C7-908B-3F062885432D}"/>
    <cellStyle name="20% - Ênfase6 2 3 3 7" xfId="28617" xr:uid="{DA9D7888-987B-4FB5-A4CB-5BB05C15F508}"/>
    <cellStyle name="20% - Ênfase6 2 3 3 8" xfId="39600" xr:uid="{B24B85A1-00BD-4C97-9ECD-F15993ADD67E}"/>
    <cellStyle name="20% - Ênfase6 2 3 3 9" xfId="41547" xr:uid="{142DAC31-9F4E-4982-BFA1-15F1AC0756E4}"/>
    <cellStyle name="20% - Ênfase6 2 3 4" xfId="5213" xr:uid="{4FE68875-AD48-4786-A4A4-BC5BD0EF0110}"/>
    <cellStyle name="20% - Ênfase6 2 3 4 10" xfId="43508" xr:uid="{ABC5435A-CB21-42FE-AFF9-62F03E7C906B}"/>
    <cellStyle name="20% - Ênfase6 2 3 4 11" xfId="17634" xr:uid="{00D8757B-ACD4-45DE-A516-F0E9BEB23A68}"/>
    <cellStyle name="20% - Ênfase6 2 3 4 2" xfId="7373" xr:uid="{C6CCFB87-669A-41D5-9DDE-53496C558DB6}"/>
    <cellStyle name="20% - Ênfase6 2 3 4 2 10" xfId="18915" xr:uid="{51C412DC-4086-40D0-A9D2-D7E2B14FF06C}"/>
    <cellStyle name="20% - Ênfase6 2 3 4 2 2" xfId="9360" xr:uid="{1947891F-7DC7-4E59-B6EF-5A4A9B27AABA}"/>
    <cellStyle name="20% - Ênfase6 2 3 4 2 2 2" xfId="31847" xr:uid="{C28A9DD4-44EE-47FF-960E-7EA503462B95}"/>
    <cellStyle name="20% - Ênfase6 2 3 4 2 2 3" xfId="20864" xr:uid="{68A10396-A6E8-4345-A68B-14C1143B599C}"/>
    <cellStyle name="20% - Ênfase6 2 3 4 2 3" xfId="12759" xr:uid="{BCB3D70F-DD73-40A6-90EF-B2EFBD1545B8}"/>
    <cellStyle name="20% - Ênfase6 2 3 4 2 3 2" xfId="34820" xr:uid="{3D673AE8-3E7B-4DC9-A76F-C65FB52DD7B6}"/>
    <cellStyle name="20% - Ênfase6 2 3 4 2 3 3" xfId="23837" xr:uid="{E74C3EA8-31A4-469F-BFEB-8499B2861BF7}"/>
    <cellStyle name="20% - Ênfase6 2 3 4 2 4" xfId="15201" xr:uid="{E7F0D879-7B08-44A9-A47B-0A1BD87B811A}"/>
    <cellStyle name="20% - Ênfase6 2 3 4 2 4 2" xfId="36983" xr:uid="{939432AF-B600-4BE2-B4F7-233401D61197}"/>
    <cellStyle name="20% - Ênfase6 2 3 4 2 4 3" xfId="26000" xr:uid="{FA0724CA-6CB4-4FA6-8724-C9674590F575}"/>
    <cellStyle name="20% - Ênfase6 2 3 4 2 5" xfId="27950" xr:uid="{EC6115E6-7D1F-4061-9EE5-086645C5649F}"/>
    <cellStyle name="20% - Ênfase6 2 3 4 2 5 2" xfId="38933" xr:uid="{DCBCE46F-65CD-40F3-ADA9-5C83743B741A}"/>
    <cellStyle name="20% - Ênfase6 2 3 4 2 6" xfId="29898" xr:uid="{2FE15D28-7702-40AB-A3B0-F3D55B7231CD}"/>
    <cellStyle name="20% - Ênfase6 2 3 4 2 7" xfId="40881" xr:uid="{F3FA7F13-936F-4782-B95E-8E3AA47A77D0}"/>
    <cellStyle name="20% - Ênfase6 2 3 4 2 8" xfId="42828" xr:uid="{F1CFEC13-21AD-4970-BAF9-96FEB4F1C795}"/>
    <cellStyle name="20% - Ênfase6 2 3 4 2 9" xfId="44788" xr:uid="{B5234A35-61EC-4819-9D83-7B1D3D8A241E}"/>
    <cellStyle name="20% - Ênfase6 2 3 4 3" xfId="8079" xr:uid="{8B3704B5-BBF4-4940-AD49-6F844C6AF1B7}"/>
    <cellStyle name="20% - Ênfase6 2 3 4 3 2" xfId="11622" xr:uid="{A7288294-09DB-488C-B4AE-C6758C417DDE}"/>
    <cellStyle name="20% - Ênfase6 2 3 4 3 2 2" xfId="33685" xr:uid="{A33535D9-DDF9-45E4-8664-B5C1CC0AB403}"/>
    <cellStyle name="20% - Ênfase6 2 3 4 3 2 3" xfId="22702" xr:uid="{A834D0FE-32B8-43A1-BCF8-29389A2741D8}"/>
    <cellStyle name="20% - Ênfase6 2 3 4 3 3" xfId="30566" xr:uid="{9680B623-D9F6-4884-A598-CFC44AA5C573}"/>
    <cellStyle name="20% - Ênfase6 2 3 4 3 4" xfId="19583" xr:uid="{7563E5A5-D238-4C5E-A00D-E4E591CBAD6B}"/>
    <cellStyle name="20% - Ênfase6 2 3 4 4" xfId="10626" xr:uid="{572424D7-301B-4F1C-8E99-C5BA67C1E071}"/>
    <cellStyle name="20% - Ênfase6 2 3 4 4 2" xfId="32753" xr:uid="{E1FFBE72-4899-47C6-AFC5-741FD743DDEE}"/>
    <cellStyle name="20% - Ênfase6 2 3 4 4 3" xfId="21770" xr:uid="{AD5A9D97-8F79-413B-A37D-30C47C1BA0CC}"/>
    <cellStyle name="20% - Ênfase6 2 3 4 5" xfId="13839" xr:uid="{FF41D9C3-224B-4159-891D-1A235C3852A4}"/>
    <cellStyle name="20% - Ênfase6 2 3 4 5 2" xfId="35703" xr:uid="{3BEF1140-9429-4AC5-8218-F47AA44FE72A}"/>
    <cellStyle name="20% - Ênfase6 2 3 4 5 3" xfId="24720" xr:uid="{CF438202-26F5-44D4-A8B3-330AA2454A0A}"/>
    <cellStyle name="20% - Ênfase6 2 3 4 6" xfId="26670" xr:uid="{F645E386-4F49-47DD-90D4-2B924E437AD9}"/>
    <cellStyle name="20% - Ênfase6 2 3 4 6 2" xfId="37653" xr:uid="{B5D1A2BD-79FA-491C-BDF8-3B287068357F}"/>
    <cellStyle name="20% - Ênfase6 2 3 4 7" xfId="28618" xr:uid="{E063958B-19C9-4F4A-A66F-1A5E4FF999B5}"/>
    <cellStyle name="20% - Ênfase6 2 3 4 8" xfId="39601" xr:uid="{A93F34A0-1678-4E53-B60D-84865249B2DF}"/>
    <cellStyle name="20% - Ênfase6 2 3 4 9" xfId="41548" xr:uid="{40DFFE94-18C9-430A-AF91-07FD49C5BBC9}"/>
    <cellStyle name="20% - Ênfase6 2 3 5" xfId="6806" xr:uid="{7AA9C0A6-D272-4171-AEAC-303FB14E0F93}"/>
    <cellStyle name="20% - Ênfase6 2 3 5 10" xfId="18351" xr:uid="{700B0B49-2032-4D46-ABC0-E8A884763EFD}"/>
    <cellStyle name="20% - Ênfase6 2 3 5 2" xfId="8796" xr:uid="{F0D0219F-F530-415A-8054-AB7A02311D0E}"/>
    <cellStyle name="20% - Ênfase6 2 3 5 2 2" xfId="13240" xr:uid="{CACD4CD3-E618-4FB4-96F6-04F064582625}"/>
    <cellStyle name="20% - Ênfase6 2 3 5 2 2 2" xfId="35249" xr:uid="{EECCDA11-96FB-4951-9950-C3657E868F4D}"/>
    <cellStyle name="20% - Ênfase6 2 3 5 2 2 3" xfId="24266" xr:uid="{503602BC-4F71-4A41-86EC-3B58FC3D5F14}"/>
    <cellStyle name="20% - Ênfase6 2 3 5 2 3" xfId="31283" xr:uid="{11CF1709-9DD6-4861-AF74-1CC8A8257B59}"/>
    <cellStyle name="20% - Ênfase6 2 3 5 2 4" xfId="20300" xr:uid="{2B87C04F-A866-4FEA-B0BF-AD8C289AA9E8}"/>
    <cellStyle name="20% - Ênfase6 2 3 5 3" xfId="12053" xr:uid="{19294C56-0EC6-42DE-B4FA-A614CC408F51}"/>
    <cellStyle name="20% - Ênfase6 2 3 5 3 2" xfId="34114" xr:uid="{10B2B47B-ED66-41D9-8223-F6BB4B840912}"/>
    <cellStyle name="20% - Ênfase6 2 3 5 3 3" xfId="23131" xr:uid="{5957189D-C6E0-4E05-940E-06ED082BB082}"/>
    <cellStyle name="20% - Ênfase6 2 3 5 4" xfId="14637" xr:uid="{5C052DFB-62CB-45A0-9F6F-EA599A281B40}"/>
    <cellStyle name="20% - Ênfase6 2 3 5 4 2" xfId="36419" xr:uid="{9EB306A6-18ED-44CD-9CAA-7CCE0C0D689E}"/>
    <cellStyle name="20% - Ênfase6 2 3 5 4 3" xfId="25436" xr:uid="{A6F94F1F-8D34-40C1-851F-E70BE817BACA}"/>
    <cellStyle name="20% - Ênfase6 2 3 5 5" xfId="27386" xr:uid="{0BAECC1E-2822-40C6-8962-769A3A6C1586}"/>
    <cellStyle name="20% - Ênfase6 2 3 5 5 2" xfId="38369" xr:uid="{19198FD3-4E9E-4301-B758-D4B68C057888}"/>
    <cellStyle name="20% - Ênfase6 2 3 5 6" xfId="29334" xr:uid="{B613B669-4984-4435-AAED-4BCFDE54B26C}"/>
    <cellStyle name="20% - Ênfase6 2 3 5 7" xfId="40317" xr:uid="{BB081C20-85FA-4797-88E9-9045ED847204}"/>
    <cellStyle name="20% - Ênfase6 2 3 5 8" xfId="42264" xr:uid="{A15E177E-B619-4F67-9D25-24D85FDAF7EF}"/>
    <cellStyle name="20% - Ênfase6 2 3 5 9" xfId="44224" xr:uid="{EBF114F1-6555-458C-A58C-C402FB26B4D2}"/>
    <cellStyle name="20% - Ênfase6 2 3 6" xfId="8074" xr:uid="{CA27BA32-D759-4C74-8013-6E36032939D2}"/>
    <cellStyle name="20% - Ênfase6 2 3 6 2" xfId="12177" xr:uid="{1EFABE48-7E98-46F5-BD28-3D62AE548C5C}"/>
    <cellStyle name="20% - Ênfase6 2 3 6 2 2" xfId="34238" xr:uid="{18E0E1F8-B500-4B22-B488-F8A53242FB42}"/>
    <cellStyle name="20% - Ênfase6 2 3 6 2 3" xfId="23255" xr:uid="{734FE9EC-A683-434E-B13F-B3E0B67C49C4}"/>
    <cellStyle name="20% - Ênfase6 2 3 6 3" xfId="30561" xr:uid="{3C400DC8-E181-4CFE-BA04-EC6BC63E6D78}"/>
    <cellStyle name="20% - Ênfase6 2 3 6 4" xfId="19578" xr:uid="{7E16A63F-70EF-4F09-846B-6490F20CF2D8}"/>
    <cellStyle name="20% - Ênfase6 2 3 7" xfId="11039" xr:uid="{211571A1-C9EC-4E29-927C-88FD1E933163}"/>
    <cellStyle name="20% - Ênfase6 2 3 7 2" xfId="33103" xr:uid="{6C70125E-54EA-492A-B279-F35D9CFFD99D}"/>
    <cellStyle name="20% - Ênfase6 2 3 7 3" xfId="22120" xr:uid="{4286E787-0760-4F0F-9A76-C0AEF1F9E179}"/>
    <cellStyle name="20% - Ênfase6 2 3 8" xfId="10002" xr:uid="{C8803026-0F48-4D50-AB9C-7D8618DCC0DC}"/>
    <cellStyle name="20% - Ênfase6 2 3 8 2" xfId="32189" xr:uid="{9A89DC4B-BD9D-49A8-9FA6-C1BC34F84DC0}"/>
    <cellStyle name="20% - Ênfase6 2 3 8 3" xfId="21206" xr:uid="{1BE8E16D-4E8A-4029-BE0D-AE808AFA34F2}"/>
    <cellStyle name="20% - Ênfase6 2 3 9" xfId="13834" xr:uid="{33E113D5-43BC-4363-AA96-FFAE0481609B}"/>
    <cellStyle name="20% - Ênfase6 2 3 9 2" xfId="35698" xr:uid="{58FAFE44-788B-45E3-B723-08075B9F94E9}"/>
    <cellStyle name="20% - Ênfase6 2 3 9 3" xfId="24715" xr:uid="{B316CDCE-4424-42C0-A707-4E689DE033CA}"/>
    <cellStyle name="20% - Ênfase6 2 4" xfId="5214" xr:uid="{04C127AC-B2AA-4F50-9724-8B659847B06E}"/>
    <cellStyle name="20% - Ênfase6 2 5" xfId="5215" xr:uid="{E51F36D0-9DD8-4F73-8B18-AFFA77132664}"/>
    <cellStyle name="20% - Ênfase6 2 5 10" xfId="39602" xr:uid="{C13F8DBB-3D5A-4D13-B117-BBEAF7BB0F62}"/>
    <cellStyle name="20% - Ênfase6 2 5 11" xfId="41549" xr:uid="{4DC77EE6-095F-4379-8259-5D14EA3E00B8}"/>
    <cellStyle name="20% - Ênfase6 2 5 12" xfId="43509" xr:uid="{BEB5E666-793E-4923-B5FC-D878025CF465}"/>
    <cellStyle name="20% - Ênfase6 2 5 13" xfId="17635" xr:uid="{3080D187-24C1-4BB9-90F7-BAE52F13126B}"/>
    <cellStyle name="20% - Ênfase6 2 5 2" xfId="5216" xr:uid="{9AC13C01-F83C-42AA-921E-F33C78876051}"/>
    <cellStyle name="20% - Ênfase6 2 5 2 10" xfId="43510" xr:uid="{8BA9ADDD-E7FB-4E03-B91D-520AB1610F00}"/>
    <cellStyle name="20% - Ênfase6 2 5 2 11" xfId="17636" xr:uid="{6FE3151A-7850-4A54-8B23-309E74DB2ECC}"/>
    <cellStyle name="20% - Ênfase6 2 5 2 2" xfId="7147" xr:uid="{EA3C1BDB-8CC5-4BCF-860C-0D97D6AA45CE}"/>
    <cellStyle name="20% - Ênfase6 2 5 2 2 10" xfId="18689" xr:uid="{54232DC0-D020-4C4B-A6CA-58D841BA2211}"/>
    <cellStyle name="20% - Ênfase6 2 5 2 2 2" xfId="9134" xr:uid="{0E260EF3-EF4E-4543-9B1E-F3530B7142D6}"/>
    <cellStyle name="20% - Ênfase6 2 5 2 2 2 2" xfId="31621" xr:uid="{7A8156B8-A44A-423B-AAF0-F4A0F3B6A8A1}"/>
    <cellStyle name="20% - Ênfase6 2 5 2 2 2 3" xfId="20638" xr:uid="{A900CC36-C0BE-44EA-AAB9-CF94677487DD}"/>
    <cellStyle name="20% - Ênfase6 2 5 2 2 3" xfId="12529" xr:uid="{0193DA2E-DFFA-4418-9324-7B98F9FB9E1A}"/>
    <cellStyle name="20% - Ênfase6 2 5 2 2 3 2" xfId="34590" xr:uid="{EC8B31D8-343B-4266-925D-5F7901CA8459}"/>
    <cellStyle name="20% - Ênfase6 2 5 2 2 3 3" xfId="23607" xr:uid="{BC11A09E-4AFD-4510-A098-64B32ACB2209}"/>
    <cellStyle name="20% - Ênfase6 2 5 2 2 4" xfId="14975" xr:uid="{3EEA7E41-C4D1-45F9-94EE-8AC1BE1504BA}"/>
    <cellStyle name="20% - Ênfase6 2 5 2 2 4 2" xfId="36757" xr:uid="{6C7EBB9F-532F-4225-A1B1-FD37CE5C039E}"/>
    <cellStyle name="20% - Ênfase6 2 5 2 2 4 3" xfId="25774" xr:uid="{6AE933D6-80B7-4A02-A3CD-27ACD14E23E0}"/>
    <cellStyle name="20% - Ênfase6 2 5 2 2 5" xfId="27724" xr:uid="{70561F2D-789F-4F41-8C71-58C13076AB57}"/>
    <cellStyle name="20% - Ênfase6 2 5 2 2 5 2" xfId="38707" xr:uid="{BD51D677-F1D8-4CCE-945A-F045784A15A8}"/>
    <cellStyle name="20% - Ênfase6 2 5 2 2 6" xfId="29672" xr:uid="{7276DBB6-C5CE-46F3-A09D-1D5EB07C000B}"/>
    <cellStyle name="20% - Ênfase6 2 5 2 2 7" xfId="40655" xr:uid="{BAD11E71-E37C-4C57-A313-0A04F915DDB0}"/>
    <cellStyle name="20% - Ênfase6 2 5 2 2 8" xfId="42602" xr:uid="{CFF0A12F-A280-4ECC-B1B3-2D81128B82C4}"/>
    <cellStyle name="20% - Ênfase6 2 5 2 2 9" xfId="44562" xr:uid="{291B6166-1C33-4274-9355-E5A11073DE9C}"/>
    <cellStyle name="20% - Ênfase6 2 5 2 3" xfId="8081" xr:uid="{781FF106-3D3F-4139-A980-D4A3A5EA2D70}"/>
    <cellStyle name="20% - Ênfase6 2 5 2 3 2" xfId="11392" xr:uid="{A29016C2-9FA7-45F1-AF0A-B0D61840BD8D}"/>
    <cellStyle name="20% - Ênfase6 2 5 2 3 2 2" xfId="33455" xr:uid="{A47B316E-A2FE-43ED-8F27-9F2713A47E52}"/>
    <cellStyle name="20% - Ênfase6 2 5 2 3 2 3" xfId="22472" xr:uid="{DDD5460B-B320-4320-89BF-4396C6642391}"/>
    <cellStyle name="20% - Ênfase6 2 5 2 3 3" xfId="30568" xr:uid="{85B9A0C7-5527-4858-A9F9-0FF9D23F271E}"/>
    <cellStyle name="20% - Ênfase6 2 5 2 3 4" xfId="19585" xr:uid="{3E30485A-49CA-4AB2-937B-D6F2F356D65B}"/>
    <cellStyle name="20% - Ênfase6 2 5 2 4" xfId="10400" xr:uid="{4E1EA9F0-D81D-4DDB-8FE0-55CF4741ABA0}"/>
    <cellStyle name="20% - Ênfase6 2 5 2 4 2" xfId="32527" xr:uid="{E40A1587-FBBB-4B92-AD63-FEFF3282AD30}"/>
    <cellStyle name="20% - Ênfase6 2 5 2 4 3" xfId="21544" xr:uid="{71108A16-3619-4F33-8447-B5231BD0C02A}"/>
    <cellStyle name="20% - Ênfase6 2 5 2 5" xfId="13841" xr:uid="{C0B26ED2-07C3-4B4B-AE2A-2FD00DC8F8A5}"/>
    <cellStyle name="20% - Ênfase6 2 5 2 5 2" xfId="35705" xr:uid="{FD073964-2AC5-4A1B-9772-4868B520CC28}"/>
    <cellStyle name="20% - Ênfase6 2 5 2 5 3" xfId="24722" xr:uid="{1C2B241A-79FF-4B0C-90AF-8C4819C524CF}"/>
    <cellStyle name="20% - Ênfase6 2 5 2 6" xfId="26672" xr:uid="{7C6DFE46-238D-485E-AA08-879D056F76AA}"/>
    <cellStyle name="20% - Ênfase6 2 5 2 6 2" xfId="37655" xr:uid="{3FC280B0-638D-4930-9E94-77BCFF69E4FA}"/>
    <cellStyle name="20% - Ênfase6 2 5 2 7" xfId="28620" xr:uid="{8F78108E-2310-4E31-878E-D28FFCB0AEA4}"/>
    <cellStyle name="20% - Ênfase6 2 5 2 8" xfId="39603" xr:uid="{A84798FE-4CB5-4B8C-993D-81212BD8C379}"/>
    <cellStyle name="20% - Ênfase6 2 5 2 9" xfId="41550" xr:uid="{C0761529-CEFA-4F78-9F35-A112367AA49B}"/>
    <cellStyle name="20% - Ênfase6 2 5 3" xfId="5217" xr:uid="{41E6749E-94A1-4502-BEAA-24A98E40E474}"/>
    <cellStyle name="20% - Ênfase6 2 5 3 10" xfId="43511" xr:uid="{43B85869-5D31-4F14-80A4-60DE5E0E3C47}"/>
    <cellStyle name="20% - Ênfase6 2 5 3 11" xfId="17637" xr:uid="{3ECA99B6-D484-4FF1-B54C-2E875637170D}"/>
    <cellStyle name="20% - Ênfase6 2 5 3 2" xfId="7429" xr:uid="{6DCE63FD-65BC-47DE-873D-CB22FB7F4194}"/>
    <cellStyle name="20% - Ênfase6 2 5 3 2 10" xfId="18971" xr:uid="{E16EDDEF-8FF3-4E5E-8C28-910A47B952C2}"/>
    <cellStyle name="20% - Ênfase6 2 5 3 2 2" xfId="9416" xr:uid="{606648DA-3505-4F0D-B66F-5F92B3492625}"/>
    <cellStyle name="20% - Ênfase6 2 5 3 2 2 2" xfId="31903" xr:uid="{47CA8251-A5EF-4A1F-AFA7-3E43FEA7BC0B}"/>
    <cellStyle name="20% - Ênfase6 2 5 3 2 2 3" xfId="20920" xr:uid="{00A2E263-D08C-4A6F-9926-5E3EE9A723CF}"/>
    <cellStyle name="20% - Ênfase6 2 5 3 2 3" xfId="12815" xr:uid="{BBF765B0-DDC7-4AA0-9E01-7A375DE4EF32}"/>
    <cellStyle name="20% - Ênfase6 2 5 3 2 3 2" xfId="34876" xr:uid="{C7BD81EB-9489-4797-9192-A8A1D11B6275}"/>
    <cellStyle name="20% - Ênfase6 2 5 3 2 3 3" xfId="23893" xr:uid="{C6904492-420F-4A81-B4C5-C8E8C38616AB}"/>
    <cellStyle name="20% - Ênfase6 2 5 3 2 4" xfId="15257" xr:uid="{57B0366A-FD21-4A1D-B85F-A67356AB8EAD}"/>
    <cellStyle name="20% - Ênfase6 2 5 3 2 4 2" xfId="37039" xr:uid="{81DD6CFA-9405-4A26-8E88-6B17D49DE0B1}"/>
    <cellStyle name="20% - Ênfase6 2 5 3 2 4 3" xfId="26056" xr:uid="{A505DED0-FF83-4E18-933C-F3C16341E1A4}"/>
    <cellStyle name="20% - Ênfase6 2 5 3 2 5" xfId="28006" xr:uid="{46E99EE9-5F64-4DE3-81E8-A78E5B64CA89}"/>
    <cellStyle name="20% - Ênfase6 2 5 3 2 5 2" xfId="38989" xr:uid="{0159E3FF-684D-4053-9505-E47B4CA26E63}"/>
    <cellStyle name="20% - Ênfase6 2 5 3 2 6" xfId="29954" xr:uid="{26B08E88-3F77-41FD-B9FF-40E3B574A1C3}"/>
    <cellStyle name="20% - Ênfase6 2 5 3 2 7" xfId="40937" xr:uid="{43492641-3384-4BE7-9219-4284F0B9C079}"/>
    <cellStyle name="20% - Ênfase6 2 5 3 2 8" xfId="42884" xr:uid="{74B627F5-C0D0-4573-A6D6-6B3382F0E7A0}"/>
    <cellStyle name="20% - Ênfase6 2 5 3 2 9" xfId="44844" xr:uid="{99C9DE89-E0D3-4C3A-8AF6-F77D207CE09A}"/>
    <cellStyle name="20% - Ênfase6 2 5 3 3" xfId="8082" xr:uid="{5E896AF1-8FC3-464F-B5B6-98AAD295FA60}"/>
    <cellStyle name="20% - Ênfase6 2 5 3 3 2" xfId="11678" xr:uid="{F441AE42-BFCE-4396-8C07-D0B1113E42B4}"/>
    <cellStyle name="20% - Ênfase6 2 5 3 3 2 2" xfId="33741" xr:uid="{45B42513-72C1-4C23-85E2-6C4E852DA4E0}"/>
    <cellStyle name="20% - Ênfase6 2 5 3 3 2 3" xfId="22758" xr:uid="{BB4BE605-90CC-425D-862D-FD4A6581C93D}"/>
    <cellStyle name="20% - Ênfase6 2 5 3 3 3" xfId="30569" xr:uid="{DE0709F9-83CB-479F-BD18-F35D0899B6EC}"/>
    <cellStyle name="20% - Ênfase6 2 5 3 3 4" xfId="19586" xr:uid="{BF157BCC-B6B8-4BC8-BE53-6CA7CD02C779}"/>
    <cellStyle name="20% - Ênfase6 2 5 3 4" xfId="10682" xr:uid="{CF2E4E8D-3208-4BD4-8770-6FB7FF3A5D43}"/>
    <cellStyle name="20% - Ênfase6 2 5 3 4 2" xfId="32809" xr:uid="{9E5DB2F5-71D7-4974-89FD-CA7C1A7DB724}"/>
    <cellStyle name="20% - Ênfase6 2 5 3 4 3" xfId="21826" xr:uid="{D6C1F2B0-C9A9-48D9-A9A7-1DC0F662A232}"/>
    <cellStyle name="20% - Ênfase6 2 5 3 5" xfId="13842" xr:uid="{D0D278D1-26B3-45F2-9F85-970BFE4DE62D}"/>
    <cellStyle name="20% - Ênfase6 2 5 3 5 2" xfId="35706" xr:uid="{C7C2576A-B40E-4CFC-BD52-F9346FE6A36F}"/>
    <cellStyle name="20% - Ênfase6 2 5 3 5 3" xfId="24723" xr:uid="{7BF91812-CF1C-42A9-8333-873A44B82EFA}"/>
    <cellStyle name="20% - Ênfase6 2 5 3 6" xfId="26673" xr:uid="{38FB16EA-15F0-4668-A58A-8359E2485384}"/>
    <cellStyle name="20% - Ênfase6 2 5 3 6 2" xfId="37656" xr:uid="{38B68569-020D-496D-B198-02BB49781A91}"/>
    <cellStyle name="20% - Ênfase6 2 5 3 7" xfId="28621" xr:uid="{E206C1A7-3C35-42EC-A744-A059D8F81084}"/>
    <cellStyle name="20% - Ênfase6 2 5 3 8" xfId="39604" xr:uid="{C13A71A5-BBD2-4B89-85B6-5B6E814498EF}"/>
    <cellStyle name="20% - Ênfase6 2 5 3 9" xfId="41551" xr:uid="{5ADBCA48-0BED-49AB-A3CF-3223E0DCF761}"/>
    <cellStyle name="20% - Ênfase6 2 5 4" xfId="6862" xr:uid="{0A948C2C-8F9E-4E9E-82D3-529E96B3E2AC}"/>
    <cellStyle name="20% - Ênfase6 2 5 4 10" xfId="18407" xr:uid="{34E835C2-0F9E-4C2A-A132-AB15DD8CC1F8}"/>
    <cellStyle name="20% - Ênfase6 2 5 4 2" xfId="8852" xr:uid="{797E1852-292D-4F75-BBE3-980A58F8E56F}"/>
    <cellStyle name="20% - Ênfase6 2 5 4 2 2" xfId="31339" xr:uid="{2DFEC0E9-1536-4E91-A073-1A575A93AC70}"/>
    <cellStyle name="20% - Ênfase6 2 5 4 2 3" xfId="20356" xr:uid="{3367A9A4-8C2A-4AC4-91A1-90950AF22AF8}"/>
    <cellStyle name="20% - Ênfase6 2 5 4 3" xfId="12233" xr:uid="{16CA1250-9A9C-433E-B5E0-5984C96CA5A8}"/>
    <cellStyle name="20% - Ênfase6 2 5 4 3 2" xfId="34294" xr:uid="{2BB4F821-626A-4080-96DB-0ACC0195D35F}"/>
    <cellStyle name="20% - Ênfase6 2 5 4 3 3" xfId="23311" xr:uid="{938B5A28-3898-4D7F-BD33-0174680D4601}"/>
    <cellStyle name="20% - Ênfase6 2 5 4 4" xfId="14693" xr:uid="{D1A4D4AF-BD1A-4EE2-B93D-C232DD01B4B0}"/>
    <cellStyle name="20% - Ênfase6 2 5 4 4 2" xfId="36475" xr:uid="{307C5073-14DE-42E4-AAC0-672523744D0F}"/>
    <cellStyle name="20% - Ênfase6 2 5 4 4 3" xfId="25492" xr:uid="{A201392F-B3D0-499F-8211-30371BF086A7}"/>
    <cellStyle name="20% - Ênfase6 2 5 4 5" xfId="27442" xr:uid="{4FC04813-5CE9-482D-AB6C-8180D8594979}"/>
    <cellStyle name="20% - Ênfase6 2 5 4 5 2" xfId="38425" xr:uid="{3F54FCF2-7E00-44FA-8741-B6C1BE538B7A}"/>
    <cellStyle name="20% - Ênfase6 2 5 4 6" xfId="29390" xr:uid="{33B246D8-FFC0-48AF-B7FA-B6DF3C815493}"/>
    <cellStyle name="20% - Ênfase6 2 5 4 7" xfId="40373" xr:uid="{12EA39F8-1BFB-49C6-BBC9-B3DA543B2E91}"/>
    <cellStyle name="20% - Ênfase6 2 5 4 8" xfId="42320" xr:uid="{577E6BCD-51B7-404A-8695-878A8D44F1A3}"/>
    <cellStyle name="20% - Ênfase6 2 5 4 9" xfId="44280" xr:uid="{2F51C32C-B11A-4D62-9778-9F01C2A281CD}"/>
    <cellStyle name="20% - Ênfase6 2 5 5" xfId="8080" xr:uid="{5885B0F9-8F99-4B91-9535-52874A90C3FB}"/>
    <cellStyle name="20% - Ênfase6 2 5 5 2" xfId="11095" xr:uid="{237BBAC4-FCEF-4CC3-8828-9ED7B891EE52}"/>
    <cellStyle name="20% - Ênfase6 2 5 5 2 2" xfId="33159" xr:uid="{EFB329AF-9FFD-4505-BEB7-596275015292}"/>
    <cellStyle name="20% - Ênfase6 2 5 5 2 3" xfId="22176" xr:uid="{8D530F07-EF0E-4804-830B-F9D742008D58}"/>
    <cellStyle name="20% - Ênfase6 2 5 5 3" xfId="30567" xr:uid="{CC6ED893-E4FF-445C-88D6-E79043F54FBD}"/>
    <cellStyle name="20% - Ênfase6 2 5 5 4" xfId="19584" xr:uid="{34E9CBAB-2A8A-4533-8121-90C3A025A00A}"/>
    <cellStyle name="20% - Ênfase6 2 5 6" xfId="10058" xr:uid="{1CBFCC52-2449-4CB5-AF7E-61D34DD545D9}"/>
    <cellStyle name="20% - Ênfase6 2 5 6 2" xfId="32245" xr:uid="{22D9A545-74E4-4B27-9185-E9E375C353FB}"/>
    <cellStyle name="20% - Ênfase6 2 5 6 3" xfId="21262" xr:uid="{A65F888F-D489-4006-9AD0-0EA8D1EF664C}"/>
    <cellStyle name="20% - Ênfase6 2 5 7" xfId="13840" xr:uid="{E24CB5DB-8DC6-42A0-9261-F467C9491791}"/>
    <cellStyle name="20% - Ênfase6 2 5 7 2" xfId="35704" xr:uid="{154C86F0-8962-4185-9F31-59A2E5E4241E}"/>
    <cellStyle name="20% - Ênfase6 2 5 7 3" xfId="24721" xr:uid="{12A71AC7-EB3F-4DFD-86B9-C63842179F5A}"/>
    <cellStyle name="20% - Ênfase6 2 5 8" xfId="26671" xr:uid="{E5659F1D-6B85-4969-BDE3-7CDB7AB2AD1F}"/>
    <cellStyle name="20% - Ênfase6 2 5 8 2" xfId="37654" xr:uid="{3A0C6B33-0EA7-4156-8769-122C630C00F5}"/>
    <cellStyle name="20% - Ênfase6 2 5 9" xfId="28619" xr:uid="{87E92D5A-6F56-4267-A758-1E08365ACBCF}"/>
    <cellStyle name="20% - Ênfase6 2 6" xfId="11929" xr:uid="{6D784DF7-2F7C-472D-8110-FB0136CA1D60}"/>
    <cellStyle name="20% - Ênfase6 2 6 2" xfId="13115" xr:uid="{9DC5AA12-E993-410E-ADA5-EF87C6A5D37B}"/>
    <cellStyle name="20% - Ênfase6 2 6 2 2" xfId="35125" xr:uid="{34692E51-2559-45B7-8A6F-8F96CA6E7A74}"/>
    <cellStyle name="20% - Ênfase6 2 6 2 3" xfId="24142" xr:uid="{4EB6ECBE-F474-4FF6-ACAB-69918474F110}"/>
    <cellStyle name="20% - Ênfase6 2 6 3" xfId="33990" xr:uid="{52B6AD9C-18EE-4C6D-A298-E39A9767B0C5}"/>
    <cellStyle name="20% - Ênfase6 2 6 4" xfId="23007" xr:uid="{F31A0EE3-F959-4CF4-AC36-21349CD91055}"/>
    <cellStyle name="20% - Ênfase6 3" xfId="5218" xr:uid="{C2D3D925-ABF9-435C-92E1-CBF8087ED879}"/>
    <cellStyle name="20% - Ênfase6 3 10" xfId="10997" xr:uid="{D852581C-11BA-449F-8869-A885AA42CEA6}"/>
    <cellStyle name="20% - Ênfase6 3 10 2" xfId="33061" xr:uid="{694FB0E7-593E-41C9-80F9-2804819492F5}"/>
    <cellStyle name="20% - Ênfase6 3 10 3" xfId="22078" xr:uid="{07EA3940-A22A-49A2-8642-DAD281F2657D}"/>
    <cellStyle name="20% - Ênfase6 3 11" xfId="9960" xr:uid="{E678EFA7-2080-4164-A70B-2D2D71F133FD}"/>
    <cellStyle name="20% - Ênfase6 3 11 2" xfId="32147" xr:uid="{B2CC2446-AE35-4676-92DB-F65987314EBE}"/>
    <cellStyle name="20% - Ênfase6 3 11 3" xfId="21164" xr:uid="{254B159C-7321-4559-9F22-0C5A45BEBED6}"/>
    <cellStyle name="20% - Ênfase6 3 12" xfId="13843" xr:uid="{FDA084AD-CCE8-44AD-9AC3-986506AA2FA7}"/>
    <cellStyle name="20% - Ênfase6 3 12 2" xfId="35707" xr:uid="{BBA26E83-2EC9-4712-812B-1FA676A9DC22}"/>
    <cellStyle name="20% - Ênfase6 3 12 3" xfId="24724" xr:uid="{63D74FF1-7C51-4C60-95CA-7C03EA479148}"/>
    <cellStyle name="20% - Ênfase6 3 13" xfId="26674" xr:uid="{1D85F645-1D7C-49B7-94D6-38F1E9CC1325}"/>
    <cellStyle name="20% - Ênfase6 3 13 2" xfId="37657" xr:uid="{DF89C5AA-5151-4ACA-9D6A-B6165A1474FD}"/>
    <cellStyle name="20% - Ênfase6 3 14" xfId="28622" xr:uid="{286493D1-E231-4298-8B7E-1CD192B5E0A2}"/>
    <cellStyle name="20% - Ênfase6 3 15" xfId="39605" xr:uid="{73BDBDAF-88D8-40D2-894C-91C5B0CA5DCF}"/>
    <cellStyle name="20% - Ênfase6 3 16" xfId="41552" xr:uid="{DBE3B713-DEE8-430D-AB47-9BCD3236C412}"/>
    <cellStyle name="20% - Ênfase6 3 17" xfId="43512" xr:uid="{BA09205F-7637-4EDF-8D74-3A0FCB6CBF4F}"/>
    <cellStyle name="20% - Ênfase6 3 18" xfId="17638" xr:uid="{163310CD-04F4-4C83-928A-4B7E663B1ED1}"/>
    <cellStyle name="20% - Ênfase6 3 2" xfId="5219" xr:uid="{E7DA948D-CC32-4DD5-BF7D-7124412C39C9}"/>
    <cellStyle name="20% - Ênfase6 3 2 10" xfId="26675" xr:uid="{3CF791A9-BBD9-4FC2-9EC2-7B3ED8529D6E}"/>
    <cellStyle name="20% - Ênfase6 3 2 10 2" xfId="37658" xr:uid="{9A1A6BAB-0C7C-4A06-84D8-73C91678F289}"/>
    <cellStyle name="20% - Ênfase6 3 2 11" xfId="28623" xr:uid="{282E6678-852A-4DEA-9BF9-ABA598B32099}"/>
    <cellStyle name="20% - Ênfase6 3 2 12" xfId="39606" xr:uid="{D8E77609-6A64-4DA4-B4F8-151EFE40FC10}"/>
    <cellStyle name="20% - Ênfase6 3 2 13" xfId="41553" xr:uid="{CC7839D6-8743-42C8-A04C-E09E6B182581}"/>
    <cellStyle name="20% - Ênfase6 3 2 14" xfId="43513" xr:uid="{E20D1592-42BD-4FE2-85AC-7ACA8FB047DC}"/>
    <cellStyle name="20% - Ênfase6 3 2 15" xfId="17639" xr:uid="{F0A0D7FF-5F57-4DD3-92D1-FE21C4008EE4}"/>
    <cellStyle name="20% - Ênfase6 3 2 2" xfId="5220" xr:uid="{9C889497-E24B-4783-A2B6-54F4A3767FFB}"/>
    <cellStyle name="20% - Ênfase6 3 2 2 10" xfId="39607" xr:uid="{5A585EE0-9619-4550-ADFF-A40779EB1B85}"/>
    <cellStyle name="20% - Ênfase6 3 2 2 11" xfId="41554" xr:uid="{8D7FAAE1-1F5B-429A-B212-774FD5178EBE}"/>
    <cellStyle name="20% - Ênfase6 3 2 2 12" xfId="43514" xr:uid="{9B77FB70-C68F-499B-A637-5482E1B562F0}"/>
    <cellStyle name="20% - Ênfase6 3 2 2 13" xfId="17640" xr:uid="{C924A44E-8935-4DE6-8AE4-0E2CD9A386C3}"/>
    <cellStyle name="20% - Ênfase6 3 2 2 2" xfId="5221" xr:uid="{486C9B49-522F-4E5B-9E51-9D4AA52823E0}"/>
    <cellStyle name="20% - Ênfase6 3 2 2 2 10" xfId="43515" xr:uid="{64B720FE-B103-4B8C-AD0D-F85BEBBAA3B5}"/>
    <cellStyle name="20% - Ênfase6 3 2 2 2 11" xfId="17641" xr:uid="{BB66EAEE-9B34-4F11-92B4-2A64C7153A03}"/>
    <cellStyle name="20% - Ênfase6 3 2 2 2 2" xfId="7274" xr:uid="{597AAAE1-418F-49AE-BDE2-C6A4A5D2117E}"/>
    <cellStyle name="20% - Ênfase6 3 2 2 2 2 10" xfId="18816" xr:uid="{7097AE10-08F2-416D-9EA9-53AB2120840E}"/>
    <cellStyle name="20% - Ênfase6 3 2 2 2 2 2" xfId="9261" xr:uid="{C70A91F9-30FA-4D52-881C-16C329CDDC7D}"/>
    <cellStyle name="20% - Ênfase6 3 2 2 2 2 2 2" xfId="31748" xr:uid="{1D71C98F-3976-4AD9-9800-287CE7702042}"/>
    <cellStyle name="20% - Ênfase6 3 2 2 2 2 2 3" xfId="20765" xr:uid="{B6019460-CAB2-4B71-A6F8-FEF11EEC8E6E}"/>
    <cellStyle name="20% - Ênfase6 3 2 2 2 2 3" xfId="12660" xr:uid="{FB640FEF-F630-4DBC-B5FF-61AEF78C9ADD}"/>
    <cellStyle name="20% - Ênfase6 3 2 2 2 2 3 2" xfId="34721" xr:uid="{BC1381E4-D32B-49D3-B790-EC53FF1AC007}"/>
    <cellStyle name="20% - Ênfase6 3 2 2 2 2 3 3" xfId="23738" xr:uid="{A0FD74AA-F970-4753-B4CB-A820F24AE11D}"/>
    <cellStyle name="20% - Ênfase6 3 2 2 2 2 4" xfId="15102" xr:uid="{6C47676F-EC41-4CF9-9E27-85E661FBBB32}"/>
    <cellStyle name="20% - Ênfase6 3 2 2 2 2 4 2" xfId="36884" xr:uid="{AB0B8DE3-EB34-411F-897E-A0E553B743D7}"/>
    <cellStyle name="20% - Ênfase6 3 2 2 2 2 4 3" xfId="25901" xr:uid="{252ED453-0C2C-4387-A107-4228F7F6F9AB}"/>
    <cellStyle name="20% - Ênfase6 3 2 2 2 2 5" xfId="27851" xr:uid="{145BAC94-8A20-4C8D-859C-ABB964DED8FC}"/>
    <cellStyle name="20% - Ênfase6 3 2 2 2 2 5 2" xfId="38834" xr:uid="{4AEA5C3F-99A3-4B8A-AE1D-4C8CB2C1D454}"/>
    <cellStyle name="20% - Ênfase6 3 2 2 2 2 6" xfId="29799" xr:uid="{9138CB44-4BDC-4568-ADD3-D4149A8EC296}"/>
    <cellStyle name="20% - Ênfase6 3 2 2 2 2 7" xfId="40782" xr:uid="{BA8FCE2A-89FA-4927-B087-E9528827FF94}"/>
    <cellStyle name="20% - Ênfase6 3 2 2 2 2 8" xfId="42729" xr:uid="{8192BCF9-DE3A-4ADE-BDDA-EA2F696574E1}"/>
    <cellStyle name="20% - Ênfase6 3 2 2 2 2 9" xfId="44689" xr:uid="{C25E62B3-F863-470F-868E-7221826E1E9C}"/>
    <cellStyle name="20% - Ênfase6 3 2 2 2 3" xfId="8086" xr:uid="{457D7201-E92F-482D-A562-7E409815ACC8}"/>
    <cellStyle name="20% - Ênfase6 3 2 2 2 3 2" xfId="11523" xr:uid="{D4AB9580-9BDB-4480-865F-AB8CF03D8426}"/>
    <cellStyle name="20% - Ênfase6 3 2 2 2 3 2 2" xfId="33586" xr:uid="{D865A246-F182-4C9D-B28B-F71C5CE142BA}"/>
    <cellStyle name="20% - Ênfase6 3 2 2 2 3 2 3" xfId="22603" xr:uid="{47A7B219-3625-4BCF-A35F-EAE792E352AE}"/>
    <cellStyle name="20% - Ênfase6 3 2 2 2 3 3" xfId="30573" xr:uid="{98A2FD85-8E97-478C-9C34-41442A0B534A}"/>
    <cellStyle name="20% - Ênfase6 3 2 2 2 3 4" xfId="19590" xr:uid="{8E363A69-50CF-4084-88A3-633F5D73DC96}"/>
    <cellStyle name="20% - Ênfase6 3 2 2 2 4" xfId="10527" xr:uid="{96E4904D-42A0-4027-9527-40F2EB134B0B}"/>
    <cellStyle name="20% - Ênfase6 3 2 2 2 4 2" xfId="32654" xr:uid="{A3DFDBC9-DE9C-43CE-8959-8B3B480F9589}"/>
    <cellStyle name="20% - Ênfase6 3 2 2 2 4 3" xfId="21671" xr:uid="{7E9C9722-4C94-4E1F-A7E9-EC26AB82DDE9}"/>
    <cellStyle name="20% - Ênfase6 3 2 2 2 5" xfId="13846" xr:uid="{247EDDF0-F20F-4FA4-A482-C9723649C81A}"/>
    <cellStyle name="20% - Ênfase6 3 2 2 2 5 2" xfId="35710" xr:uid="{4807F33C-09D4-4EE8-8B93-BF5CE1472F8C}"/>
    <cellStyle name="20% - Ênfase6 3 2 2 2 5 3" xfId="24727" xr:uid="{A63D29AA-813F-4047-8BBF-C43A438B33CA}"/>
    <cellStyle name="20% - Ênfase6 3 2 2 2 6" xfId="26677" xr:uid="{944D2793-9A75-4F38-B49F-B53A8652759D}"/>
    <cellStyle name="20% - Ênfase6 3 2 2 2 6 2" xfId="37660" xr:uid="{AB9FD0AD-E371-4126-AC81-CE3D302F66F3}"/>
    <cellStyle name="20% - Ênfase6 3 2 2 2 7" xfId="28625" xr:uid="{2384EF90-D2AB-44FA-A0F0-8914A39DC6F9}"/>
    <cellStyle name="20% - Ênfase6 3 2 2 2 8" xfId="39608" xr:uid="{238C7C7B-C82D-4B7E-84F1-012B3E85ADFF}"/>
    <cellStyle name="20% - Ênfase6 3 2 2 2 9" xfId="41555" xr:uid="{11AC4C53-033C-4C52-8DBC-CF12510F02BD}"/>
    <cellStyle name="20% - Ênfase6 3 2 2 3" xfId="5222" xr:uid="{D7240F86-F412-4DBE-9CFF-D99A2F01A594}"/>
    <cellStyle name="20% - Ênfase6 3 2 2 3 10" xfId="43516" xr:uid="{4E682C8D-4F95-4AE3-98CD-7F89F1456512}"/>
    <cellStyle name="20% - Ênfase6 3 2 2 3 11" xfId="17642" xr:uid="{390BEE2B-F9D2-41A3-9953-52EABA40C63B}"/>
    <cellStyle name="20% - Ênfase6 3 2 2 3 2" xfId="7556" xr:uid="{E1E4EE37-DB63-4492-B95C-1771CB071C9B}"/>
    <cellStyle name="20% - Ênfase6 3 2 2 3 2 10" xfId="19098" xr:uid="{7E0DB5C1-BDC1-4E91-8D30-29C190718DEC}"/>
    <cellStyle name="20% - Ênfase6 3 2 2 3 2 2" xfId="9543" xr:uid="{019F49BF-E88C-4085-B4F4-D8FAB311937A}"/>
    <cellStyle name="20% - Ênfase6 3 2 2 3 2 2 2" xfId="32030" xr:uid="{61ABF6A1-0403-4E58-B32A-39C6DE1CD103}"/>
    <cellStyle name="20% - Ênfase6 3 2 2 3 2 2 3" xfId="21047" xr:uid="{AC72EEB8-7D25-41C9-ACF2-E5D0B875289D}"/>
    <cellStyle name="20% - Ênfase6 3 2 2 3 2 3" xfId="12942" xr:uid="{54AD7374-FFCA-47C0-A9CE-805D61F4981F}"/>
    <cellStyle name="20% - Ênfase6 3 2 2 3 2 3 2" xfId="35003" xr:uid="{82BD871F-D714-44D1-8468-22DDB089A586}"/>
    <cellStyle name="20% - Ênfase6 3 2 2 3 2 3 3" xfId="24020" xr:uid="{3CD7C382-08F6-4E9E-8308-F1D5FF5C341F}"/>
    <cellStyle name="20% - Ênfase6 3 2 2 3 2 4" xfId="15384" xr:uid="{062E15C6-8DC1-41C6-8FC3-99CC616B9BCC}"/>
    <cellStyle name="20% - Ênfase6 3 2 2 3 2 4 2" xfId="37166" xr:uid="{CC7403C9-4A00-4FCC-9210-A81ED78426C8}"/>
    <cellStyle name="20% - Ênfase6 3 2 2 3 2 4 3" xfId="26183" xr:uid="{4F0C82EF-4CDC-43B0-9304-2BE18A97DEB7}"/>
    <cellStyle name="20% - Ênfase6 3 2 2 3 2 5" xfId="28133" xr:uid="{A5AD73A8-2DA5-430E-A598-AF55922230D1}"/>
    <cellStyle name="20% - Ênfase6 3 2 2 3 2 5 2" xfId="39116" xr:uid="{971594BC-2D2A-45A1-BF36-67BCE075C85A}"/>
    <cellStyle name="20% - Ênfase6 3 2 2 3 2 6" xfId="30081" xr:uid="{CE88C68A-2B04-4140-A709-D9763E0E8660}"/>
    <cellStyle name="20% - Ênfase6 3 2 2 3 2 7" xfId="41064" xr:uid="{9534F75D-9CD1-45C6-ACEB-3C4CC053DD72}"/>
    <cellStyle name="20% - Ênfase6 3 2 2 3 2 8" xfId="43011" xr:uid="{616E059F-C3E2-46D8-BEF8-48B4A7A1A086}"/>
    <cellStyle name="20% - Ênfase6 3 2 2 3 2 9" xfId="44971" xr:uid="{0939C176-C37F-4154-8AFC-6070CA50A16E}"/>
    <cellStyle name="20% - Ênfase6 3 2 2 3 3" xfId="8087" xr:uid="{EA505992-CB87-4937-99D0-45F530954CD9}"/>
    <cellStyle name="20% - Ênfase6 3 2 2 3 3 2" xfId="11805" xr:uid="{69AB8B76-11CB-4AA1-8576-FD833C64C240}"/>
    <cellStyle name="20% - Ênfase6 3 2 2 3 3 2 2" xfId="33868" xr:uid="{93FB2F58-7A94-4CD3-9380-32D041887340}"/>
    <cellStyle name="20% - Ênfase6 3 2 2 3 3 2 3" xfId="22885" xr:uid="{7CE29562-7445-4665-B2AA-5F9DCD4127D6}"/>
    <cellStyle name="20% - Ênfase6 3 2 2 3 3 3" xfId="30574" xr:uid="{C26F14E7-94B9-4E60-A629-D6D64C389B40}"/>
    <cellStyle name="20% - Ênfase6 3 2 2 3 3 4" xfId="19591" xr:uid="{825C20AA-31A0-47A7-B9A6-FAC4401E2A0B}"/>
    <cellStyle name="20% - Ênfase6 3 2 2 3 4" xfId="10809" xr:uid="{9F177A0D-BD4B-4490-BF2D-137D69B5E0BA}"/>
    <cellStyle name="20% - Ênfase6 3 2 2 3 4 2" xfId="32936" xr:uid="{0B3891D3-94F1-4A67-8883-445AD4D6C005}"/>
    <cellStyle name="20% - Ênfase6 3 2 2 3 4 3" xfId="21953" xr:uid="{84C42732-6F4A-4CAA-B11D-F812CE83B089}"/>
    <cellStyle name="20% - Ênfase6 3 2 2 3 5" xfId="13847" xr:uid="{55B8CDA6-7EB7-4ACA-9739-47514975C35A}"/>
    <cellStyle name="20% - Ênfase6 3 2 2 3 5 2" xfId="35711" xr:uid="{A4B04BCF-CE08-4F0A-A0FE-22EBA39845BC}"/>
    <cellStyle name="20% - Ênfase6 3 2 2 3 5 3" xfId="24728" xr:uid="{2B1D0D5B-4C87-4F6A-92AF-8880DB17120B}"/>
    <cellStyle name="20% - Ênfase6 3 2 2 3 6" xfId="26678" xr:uid="{8BE2A5DC-8822-4D30-BF11-D59726C16602}"/>
    <cellStyle name="20% - Ênfase6 3 2 2 3 6 2" xfId="37661" xr:uid="{A9420695-7999-4046-8D43-F33EE0C9C9F0}"/>
    <cellStyle name="20% - Ênfase6 3 2 2 3 7" xfId="28626" xr:uid="{BB6EC670-FA89-45B6-96A0-D28744E5632E}"/>
    <cellStyle name="20% - Ênfase6 3 2 2 3 8" xfId="39609" xr:uid="{1F3C3C9D-1B21-48A7-9847-1C99DAB38394}"/>
    <cellStyle name="20% - Ênfase6 3 2 2 3 9" xfId="41556" xr:uid="{2DF420F1-43C2-4F39-9852-D2CDFF85EFDA}"/>
    <cellStyle name="20% - Ênfase6 3 2 2 4" xfId="6990" xr:uid="{DC6D6B85-892B-441D-B011-7B561A3D9330}"/>
    <cellStyle name="20% - Ênfase6 3 2 2 4 10" xfId="18534" xr:uid="{4D97559D-696A-46B5-89D3-6D581D989B4B}"/>
    <cellStyle name="20% - Ênfase6 3 2 2 4 2" xfId="8979" xr:uid="{CBF55E3C-64B9-4C41-8FF4-B5DF778F7E9C}"/>
    <cellStyle name="20% - Ênfase6 3 2 2 4 2 2" xfId="31466" xr:uid="{74CF60DD-7855-47E5-990C-D0BDF641908F}"/>
    <cellStyle name="20% - Ênfase6 3 2 2 4 2 3" xfId="20483" xr:uid="{EE7569DF-26DC-4B74-87B2-AAE98EDDA374}"/>
    <cellStyle name="20% - Ênfase6 3 2 2 4 3" xfId="12364" xr:uid="{767C7F13-F23D-401E-AD12-0D286750D01C}"/>
    <cellStyle name="20% - Ênfase6 3 2 2 4 3 2" xfId="34425" xr:uid="{0DE77970-730B-47FF-8495-2015BA9C6BFA}"/>
    <cellStyle name="20% - Ênfase6 3 2 2 4 3 3" xfId="23442" xr:uid="{408514D9-A139-44EF-855C-6C7E88D59A42}"/>
    <cellStyle name="20% - Ênfase6 3 2 2 4 4" xfId="14820" xr:uid="{7B18919D-F904-4D23-811B-81CDE658AF2B}"/>
    <cellStyle name="20% - Ênfase6 3 2 2 4 4 2" xfId="36602" xr:uid="{321EA924-4A91-430A-9B83-0DFDCB860E1B}"/>
    <cellStyle name="20% - Ênfase6 3 2 2 4 4 3" xfId="25619" xr:uid="{AF2B3FF2-6AF7-4033-A1A3-BDFDB8B15ABC}"/>
    <cellStyle name="20% - Ênfase6 3 2 2 4 5" xfId="27569" xr:uid="{872907BF-2DE0-4D11-B08F-3CC735972005}"/>
    <cellStyle name="20% - Ênfase6 3 2 2 4 5 2" xfId="38552" xr:uid="{FED9C3E7-8C89-41B8-AC7C-64F5044C2A2A}"/>
    <cellStyle name="20% - Ênfase6 3 2 2 4 6" xfId="29517" xr:uid="{42B6E949-D4ED-4B3C-A2C5-AB4637AB6696}"/>
    <cellStyle name="20% - Ênfase6 3 2 2 4 7" xfId="40500" xr:uid="{D1E91CF3-1D49-4681-86CD-F27A9FADE206}"/>
    <cellStyle name="20% - Ênfase6 3 2 2 4 8" xfId="42447" xr:uid="{C718D4A6-D3C2-435A-AEF6-8C58BC88E407}"/>
    <cellStyle name="20% - Ênfase6 3 2 2 4 9" xfId="44407" xr:uid="{253AF9E5-1B20-414A-815F-9FBC962D5978}"/>
    <cellStyle name="20% - Ênfase6 3 2 2 5" xfId="8085" xr:uid="{658FF010-9C5C-4E5D-B683-116FBC5656D3}"/>
    <cellStyle name="20% - Ênfase6 3 2 2 5 2" xfId="11227" xr:uid="{4C4B3069-7A99-4434-BB71-8F5AC3DB4079}"/>
    <cellStyle name="20% - Ênfase6 3 2 2 5 2 2" xfId="33290" xr:uid="{E786A1F5-3B9B-4098-8E68-503C907DDFB1}"/>
    <cellStyle name="20% - Ênfase6 3 2 2 5 2 3" xfId="22307" xr:uid="{39448ABF-0546-4736-B872-B0A48E6E137B}"/>
    <cellStyle name="20% - Ênfase6 3 2 2 5 3" xfId="30572" xr:uid="{E47FAA84-2ECA-4308-8D9F-A0745DEE15E4}"/>
    <cellStyle name="20% - Ênfase6 3 2 2 5 4" xfId="19589" xr:uid="{0F771F06-31E8-4BDE-B759-D0B84B8F4D98}"/>
    <cellStyle name="20% - Ênfase6 3 2 2 6" xfId="10245" xr:uid="{6FBB47D1-753C-4F30-88BA-4F7CE7D15030}"/>
    <cellStyle name="20% - Ênfase6 3 2 2 6 2" xfId="32372" xr:uid="{80071C67-8F19-4340-9DCB-E1DA600A77E4}"/>
    <cellStyle name="20% - Ênfase6 3 2 2 6 3" xfId="21389" xr:uid="{EDDC3A5D-42D7-4E63-93D2-848387A65920}"/>
    <cellStyle name="20% - Ênfase6 3 2 2 7" xfId="13845" xr:uid="{ECFEDCF0-413E-4957-930C-965C7349CC8B}"/>
    <cellStyle name="20% - Ênfase6 3 2 2 7 2" xfId="35709" xr:uid="{CE6DFE03-8132-4A49-B77E-5BF27EEFEEBC}"/>
    <cellStyle name="20% - Ênfase6 3 2 2 7 3" xfId="24726" xr:uid="{713AC7DC-6CEC-41E4-A220-CF1B324CAD92}"/>
    <cellStyle name="20% - Ênfase6 3 2 2 8" xfId="26676" xr:uid="{1CB8218F-84BD-4407-91D0-DBB9A2492A83}"/>
    <cellStyle name="20% - Ênfase6 3 2 2 8 2" xfId="37659" xr:uid="{48C421A4-20B7-4D2C-847B-752F983808E8}"/>
    <cellStyle name="20% - Ênfase6 3 2 2 9" xfId="28624" xr:uid="{F0028BEA-2FD7-4493-83BC-C418A554161F}"/>
    <cellStyle name="20% - Ênfase6 3 2 3" xfId="5223" xr:uid="{760F764C-852F-4E94-A02C-DC424E680545}"/>
    <cellStyle name="20% - Ênfase6 3 2 3 10" xfId="43517" xr:uid="{4418C8A1-A635-4071-8713-B34AF71FCAA0}"/>
    <cellStyle name="20% - Ênfase6 3 2 3 11" xfId="17643" xr:uid="{FE8907E2-2AF1-49CB-9E2E-539538B2094E}"/>
    <cellStyle name="20% - Ênfase6 3 2 3 2" xfId="7105" xr:uid="{5A62651F-30AE-468F-97F1-0F78F3925508}"/>
    <cellStyle name="20% - Ênfase6 3 2 3 2 10" xfId="18647" xr:uid="{C882F2CE-ED40-4123-9D5C-4E79E1086EB0}"/>
    <cellStyle name="20% - Ênfase6 3 2 3 2 2" xfId="9092" xr:uid="{7BE14C20-1D45-42C6-BE1C-1D2ED3EA452B}"/>
    <cellStyle name="20% - Ênfase6 3 2 3 2 2 2" xfId="31579" xr:uid="{E593B29F-86A1-4D0A-8248-7872806B0A2E}"/>
    <cellStyle name="20% - Ênfase6 3 2 3 2 2 3" xfId="20596" xr:uid="{77482BF6-6E0A-4F86-9679-7DB440F587F3}"/>
    <cellStyle name="20% - Ênfase6 3 2 3 2 3" xfId="12487" xr:uid="{368E9135-F183-4EA8-B191-F98C7BDB37FD}"/>
    <cellStyle name="20% - Ênfase6 3 2 3 2 3 2" xfId="34548" xr:uid="{874717F2-70B3-46F1-91F2-1450B70AC5F6}"/>
    <cellStyle name="20% - Ênfase6 3 2 3 2 3 3" xfId="23565" xr:uid="{4034137A-CB66-4371-8939-2DB710C79B8C}"/>
    <cellStyle name="20% - Ênfase6 3 2 3 2 4" xfId="14933" xr:uid="{DD503F28-144C-4A1B-9A67-858AD03A1B00}"/>
    <cellStyle name="20% - Ênfase6 3 2 3 2 4 2" xfId="36715" xr:uid="{CB3B832F-630B-43B8-A75C-D3E15DB5640A}"/>
    <cellStyle name="20% - Ênfase6 3 2 3 2 4 3" xfId="25732" xr:uid="{EBCBDD9D-1A2B-4AED-8495-0D108C321710}"/>
    <cellStyle name="20% - Ênfase6 3 2 3 2 5" xfId="27682" xr:uid="{37F540AE-E53A-4361-AF9E-23D371BDF933}"/>
    <cellStyle name="20% - Ênfase6 3 2 3 2 5 2" xfId="38665" xr:uid="{20AA6EA5-58BB-4B6D-822E-1C71CCDFE400}"/>
    <cellStyle name="20% - Ênfase6 3 2 3 2 6" xfId="29630" xr:uid="{9555A140-56E1-458B-9D12-31C8EF25E074}"/>
    <cellStyle name="20% - Ênfase6 3 2 3 2 7" xfId="40613" xr:uid="{8EDB0442-3937-49AE-A1B2-DE3C378DB082}"/>
    <cellStyle name="20% - Ênfase6 3 2 3 2 8" xfId="42560" xr:uid="{B51937BC-90EC-4EB7-864C-759946DDCB46}"/>
    <cellStyle name="20% - Ênfase6 3 2 3 2 9" xfId="44520" xr:uid="{2324169D-6CDE-427B-A306-E732EB31321F}"/>
    <cellStyle name="20% - Ênfase6 3 2 3 3" xfId="8088" xr:uid="{0BC26922-D45B-487E-A7D4-F0B125D7DFE8}"/>
    <cellStyle name="20% - Ênfase6 3 2 3 3 2" xfId="11350" xr:uid="{0BE0BD84-E637-4CC0-839F-AD193B16E4CE}"/>
    <cellStyle name="20% - Ênfase6 3 2 3 3 2 2" xfId="33413" xr:uid="{A14B6DC4-841F-4402-BD49-A8F72ED97622}"/>
    <cellStyle name="20% - Ênfase6 3 2 3 3 2 3" xfId="22430" xr:uid="{EA31203E-59A4-4B18-BFD9-E6E8C38CD642}"/>
    <cellStyle name="20% - Ênfase6 3 2 3 3 3" xfId="30575" xr:uid="{8FAE9217-5F3C-47C2-8476-5070F074D675}"/>
    <cellStyle name="20% - Ênfase6 3 2 3 3 4" xfId="19592" xr:uid="{C9414333-6895-4DE2-B761-2FA3AE9CF4E2}"/>
    <cellStyle name="20% - Ênfase6 3 2 3 4" xfId="10358" xr:uid="{78ADE7DE-BF85-41FA-9D9A-CD14A9E28F05}"/>
    <cellStyle name="20% - Ênfase6 3 2 3 4 2" xfId="32485" xr:uid="{ED932654-84D7-42A6-993E-B6AA41D9853C}"/>
    <cellStyle name="20% - Ênfase6 3 2 3 4 3" xfId="21502" xr:uid="{3FB02579-7AA0-4B45-A4A7-50AEF409FA4C}"/>
    <cellStyle name="20% - Ênfase6 3 2 3 5" xfId="13848" xr:uid="{B960A0AE-73B1-41DE-A247-1FD050E2128F}"/>
    <cellStyle name="20% - Ênfase6 3 2 3 5 2" xfId="35712" xr:uid="{8F3F7957-770A-4088-905A-885C237795DB}"/>
    <cellStyle name="20% - Ênfase6 3 2 3 5 3" xfId="24729" xr:uid="{FD423BA9-5D7E-4B42-96EA-CAEF12363FE7}"/>
    <cellStyle name="20% - Ênfase6 3 2 3 6" xfId="26679" xr:uid="{527EA44E-EFA4-4531-9607-388771DCC0A6}"/>
    <cellStyle name="20% - Ênfase6 3 2 3 6 2" xfId="37662" xr:uid="{2772506F-9CBC-4882-8BCC-A7E64B1D6839}"/>
    <cellStyle name="20% - Ênfase6 3 2 3 7" xfId="28627" xr:uid="{8934485D-AE42-4974-AAAF-64B99BFDC2C2}"/>
    <cellStyle name="20% - Ênfase6 3 2 3 8" xfId="39610" xr:uid="{5DA17595-A706-48F1-AC01-2FB1397F4E25}"/>
    <cellStyle name="20% - Ênfase6 3 2 3 9" xfId="41557" xr:uid="{4FD4F579-96A8-4481-98AD-00FA7C07C22D}"/>
    <cellStyle name="20% - Ênfase6 3 2 4" xfId="5224" xr:uid="{5E799578-9F78-4D7E-8DC0-13CF05F3D934}"/>
    <cellStyle name="20% - Ênfase6 3 2 4 10" xfId="43518" xr:uid="{1896B175-E8FD-4097-BB57-463A9095C060}"/>
    <cellStyle name="20% - Ênfase6 3 2 4 11" xfId="17644" xr:uid="{45F49650-CA7A-4CF7-8B4D-34244DAD7AC1}"/>
    <cellStyle name="20% - Ênfase6 3 2 4 2" xfId="7387" xr:uid="{368818CE-0FF6-42B1-9DF5-9B0D622D7BE6}"/>
    <cellStyle name="20% - Ênfase6 3 2 4 2 10" xfId="18929" xr:uid="{BFE96721-D61C-4C17-ADA8-4745A814ED3D}"/>
    <cellStyle name="20% - Ênfase6 3 2 4 2 2" xfId="9374" xr:uid="{1B95B61E-FDAB-46C1-BE78-E4A07D7F8F65}"/>
    <cellStyle name="20% - Ênfase6 3 2 4 2 2 2" xfId="31861" xr:uid="{E4AE47A7-DC61-4CA2-92FC-0CF4B1A1D07B}"/>
    <cellStyle name="20% - Ênfase6 3 2 4 2 2 3" xfId="20878" xr:uid="{F9C8628B-E875-42B4-9D17-FCF4C684CE84}"/>
    <cellStyle name="20% - Ênfase6 3 2 4 2 3" xfId="12773" xr:uid="{50EFF02D-F566-48A5-AB08-FBD7ED3E925F}"/>
    <cellStyle name="20% - Ênfase6 3 2 4 2 3 2" xfId="34834" xr:uid="{C435C680-7239-4E84-956D-C0CFA1C27811}"/>
    <cellStyle name="20% - Ênfase6 3 2 4 2 3 3" xfId="23851" xr:uid="{ADB00721-7213-4B0A-AE44-8D8E24FABF58}"/>
    <cellStyle name="20% - Ênfase6 3 2 4 2 4" xfId="15215" xr:uid="{8DCCAB30-D244-462A-A39D-2D92436F0503}"/>
    <cellStyle name="20% - Ênfase6 3 2 4 2 4 2" xfId="36997" xr:uid="{0A5E87DA-86F8-4F12-BB76-838BC1DEA226}"/>
    <cellStyle name="20% - Ênfase6 3 2 4 2 4 3" xfId="26014" xr:uid="{000F2FF8-F25F-4584-9BDD-F928BB977641}"/>
    <cellStyle name="20% - Ênfase6 3 2 4 2 5" xfId="27964" xr:uid="{51B74C9D-B8B2-4C17-A995-52DF57C2E9C5}"/>
    <cellStyle name="20% - Ênfase6 3 2 4 2 5 2" xfId="38947" xr:uid="{8B94BCE2-6696-44E9-B765-7EE1E0698266}"/>
    <cellStyle name="20% - Ênfase6 3 2 4 2 6" xfId="29912" xr:uid="{5359281A-7E59-4C3D-A1E3-61964EF4E94E}"/>
    <cellStyle name="20% - Ênfase6 3 2 4 2 7" xfId="40895" xr:uid="{DC5A47DD-91DE-44C7-B8DF-448B0C78198F}"/>
    <cellStyle name="20% - Ênfase6 3 2 4 2 8" xfId="42842" xr:uid="{6CC5E64B-D6B6-4C28-8FFC-DFBE9DEC6274}"/>
    <cellStyle name="20% - Ênfase6 3 2 4 2 9" xfId="44802" xr:uid="{9E083B35-1052-4C74-BCB1-1D1F859A5A10}"/>
    <cellStyle name="20% - Ênfase6 3 2 4 3" xfId="8089" xr:uid="{D5E6A7F3-192D-4ED8-9DE6-FBAE8233CBAB}"/>
    <cellStyle name="20% - Ênfase6 3 2 4 3 2" xfId="11636" xr:uid="{6BA5F6DB-2DC0-4973-B7D9-B737DF95A2F3}"/>
    <cellStyle name="20% - Ênfase6 3 2 4 3 2 2" xfId="33699" xr:uid="{BFB294DA-4069-4231-81D7-1BA26FDD6FE9}"/>
    <cellStyle name="20% - Ênfase6 3 2 4 3 2 3" xfId="22716" xr:uid="{E5179C30-4F2F-4926-8CE6-16312278BCFC}"/>
    <cellStyle name="20% - Ênfase6 3 2 4 3 3" xfId="30576" xr:uid="{3491D20E-5EB0-4049-824E-6B16ADDB3684}"/>
    <cellStyle name="20% - Ênfase6 3 2 4 3 4" xfId="19593" xr:uid="{4A4333B9-BB86-4E1B-BA26-919A947F50CC}"/>
    <cellStyle name="20% - Ênfase6 3 2 4 4" xfId="10640" xr:uid="{27A4AF5E-DCAF-4610-B8F1-DC281F776CD8}"/>
    <cellStyle name="20% - Ênfase6 3 2 4 4 2" xfId="32767" xr:uid="{A6376F67-126E-47DE-9890-18F7B717378A}"/>
    <cellStyle name="20% - Ênfase6 3 2 4 4 3" xfId="21784" xr:uid="{F887DEC0-547E-41D5-83E0-32493EFDF368}"/>
    <cellStyle name="20% - Ênfase6 3 2 4 5" xfId="13849" xr:uid="{E39AAE00-C67A-4F02-B7A1-CFB6DFE4BDB5}"/>
    <cellStyle name="20% - Ênfase6 3 2 4 5 2" xfId="35713" xr:uid="{85BB4500-52AC-4204-A5C7-E29E8F543255}"/>
    <cellStyle name="20% - Ênfase6 3 2 4 5 3" xfId="24730" xr:uid="{C1ED74C1-526A-4F1C-9768-0996EF85A052}"/>
    <cellStyle name="20% - Ênfase6 3 2 4 6" xfId="26680" xr:uid="{38BDF330-DA26-4DD9-9644-73FB62CACD61}"/>
    <cellStyle name="20% - Ênfase6 3 2 4 6 2" xfId="37663" xr:uid="{C87FE0DB-103D-44A6-8268-180A5778F38F}"/>
    <cellStyle name="20% - Ênfase6 3 2 4 7" xfId="28628" xr:uid="{47E701FD-1B60-458A-B9CD-557E727F6FA8}"/>
    <cellStyle name="20% - Ênfase6 3 2 4 8" xfId="39611" xr:uid="{3EC9BF49-D488-4BB1-95A7-2950C0CBEDB1}"/>
    <cellStyle name="20% - Ênfase6 3 2 4 9" xfId="41558" xr:uid="{C9F0C2B5-4DCE-472D-B93B-E35514620873}"/>
    <cellStyle name="20% - Ênfase6 3 2 5" xfId="6820" xr:uid="{BD98814E-7E2B-4729-B6F1-56F8A170CB8F}"/>
    <cellStyle name="20% - Ênfase6 3 2 5 10" xfId="18365" xr:uid="{4C32263D-0EA6-428E-851C-ACEA46A5ACCF}"/>
    <cellStyle name="20% - Ênfase6 3 2 5 2" xfId="8810" xr:uid="{8984DF6A-4943-4BF8-99E6-86011B38930B}"/>
    <cellStyle name="20% - Ênfase6 3 2 5 2 2" xfId="13254" xr:uid="{8231100B-2BE5-490E-BB30-CBD359010AC4}"/>
    <cellStyle name="20% - Ênfase6 3 2 5 2 2 2" xfId="35263" xr:uid="{36B22E8E-2DC5-4D95-A1A1-DB5CEEE19F67}"/>
    <cellStyle name="20% - Ênfase6 3 2 5 2 2 3" xfId="24280" xr:uid="{64696F74-E664-43C6-B53C-0D6D67322364}"/>
    <cellStyle name="20% - Ênfase6 3 2 5 2 3" xfId="31297" xr:uid="{302FD914-1384-4710-B7E7-16200D138BE7}"/>
    <cellStyle name="20% - Ênfase6 3 2 5 2 4" xfId="20314" xr:uid="{BB030261-DD92-4FDA-8460-0D39D46ECD8A}"/>
    <cellStyle name="20% - Ênfase6 3 2 5 3" xfId="12067" xr:uid="{FBADD9C0-C5CB-4495-A23A-4479659585BD}"/>
    <cellStyle name="20% - Ênfase6 3 2 5 3 2" xfId="34128" xr:uid="{20CCBAC4-9D45-4738-A7AB-BE751A21E691}"/>
    <cellStyle name="20% - Ênfase6 3 2 5 3 3" xfId="23145" xr:uid="{EC0BE5EA-163F-4134-80C5-88BC91250C85}"/>
    <cellStyle name="20% - Ênfase6 3 2 5 4" xfId="14651" xr:uid="{6E959A9E-1745-4EBB-B7D0-6A174FF22EDD}"/>
    <cellStyle name="20% - Ênfase6 3 2 5 4 2" xfId="36433" xr:uid="{BED4492C-786B-427C-90CF-C562E88E5F7F}"/>
    <cellStyle name="20% - Ênfase6 3 2 5 4 3" xfId="25450" xr:uid="{C138A40D-866D-4C0B-B070-2F3792ED2808}"/>
    <cellStyle name="20% - Ênfase6 3 2 5 5" xfId="27400" xr:uid="{635AEDF9-B2D7-4166-BE51-9DDE2484A302}"/>
    <cellStyle name="20% - Ênfase6 3 2 5 5 2" xfId="38383" xr:uid="{E83F5742-2347-48BB-A951-F38D6FD1F672}"/>
    <cellStyle name="20% - Ênfase6 3 2 5 6" xfId="29348" xr:uid="{F2F66546-8824-44B3-88A9-2B3E9F708C2A}"/>
    <cellStyle name="20% - Ênfase6 3 2 5 7" xfId="40331" xr:uid="{574E4702-AE04-4A2B-909A-0B0932684F3C}"/>
    <cellStyle name="20% - Ênfase6 3 2 5 8" xfId="42278" xr:uid="{6397BB05-EE9A-41F5-BC69-E97168821499}"/>
    <cellStyle name="20% - Ênfase6 3 2 5 9" xfId="44238" xr:uid="{A42D1E2A-AC6E-47A0-844F-213EBF2249A5}"/>
    <cellStyle name="20% - Ênfase6 3 2 6" xfId="8084" xr:uid="{C35BAAC2-DE9D-402B-B8C2-BF71CB575D2B}"/>
    <cellStyle name="20% - Ênfase6 3 2 6 2" xfId="12191" xr:uid="{86BF87BD-7441-49B4-BFD2-6BB720BA5C1E}"/>
    <cellStyle name="20% - Ênfase6 3 2 6 2 2" xfId="34252" xr:uid="{10FB3F9E-42F9-4AED-BD7C-4176AD6D0171}"/>
    <cellStyle name="20% - Ênfase6 3 2 6 2 3" xfId="23269" xr:uid="{BB0DB79A-003D-48C9-93B0-9FDBA938CE7C}"/>
    <cellStyle name="20% - Ênfase6 3 2 6 3" xfId="30571" xr:uid="{C8DF2CF0-5FD2-4A7F-8971-3F19F89192D5}"/>
    <cellStyle name="20% - Ênfase6 3 2 6 4" xfId="19588" xr:uid="{375B441E-FE6B-427A-BEB5-20ADEF72FC58}"/>
    <cellStyle name="20% - Ênfase6 3 2 7" xfId="11053" xr:uid="{94FD2DCA-FB87-42CF-B162-0CF7A6E975BB}"/>
    <cellStyle name="20% - Ênfase6 3 2 7 2" xfId="33117" xr:uid="{F7DB7B56-2AF9-4D92-8574-5A1C5344F007}"/>
    <cellStyle name="20% - Ênfase6 3 2 7 3" xfId="22134" xr:uid="{5B0D32AD-CE96-4556-85F2-BBD32058A04D}"/>
    <cellStyle name="20% - Ênfase6 3 2 8" xfId="10016" xr:uid="{87EF7952-B733-4775-B047-4E8F4F4E8395}"/>
    <cellStyle name="20% - Ênfase6 3 2 8 2" xfId="32203" xr:uid="{ACBF1F24-C1C2-445D-8858-6E68096CD53F}"/>
    <cellStyle name="20% - Ênfase6 3 2 8 3" xfId="21220" xr:uid="{E2ED3E45-ADA3-4495-9565-C5005F0444C6}"/>
    <cellStyle name="20% - Ênfase6 3 2 9" xfId="13844" xr:uid="{A8979324-9B84-4DF8-894F-46B3259B1636}"/>
    <cellStyle name="20% - Ênfase6 3 2 9 2" xfId="35708" xr:uid="{B3881BD0-8504-4599-99A7-A30EDC2EC9D9}"/>
    <cellStyle name="20% - Ênfase6 3 2 9 3" xfId="24725" xr:uid="{07789DA4-A266-443D-AE90-FA110682CA80}"/>
    <cellStyle name="20% - Ênfase6 3 3" xfId="5225" xr:uid="{C889E036-EA60-40CF-9F32-1120A48B81B6}"/>
    <cellStyle name="20% - Ênfase6 3 3 10" xfId="28629" xr:uid="{AA784BE3-6A76-4209-B8F0-FB40C0727014}"/>
    <cellStyle name="20% - Ênfase6 3 3 11" xfId="39612" xr:uid="{D027D7EF-8036-4260-9B19-AB6053E37929}"/>
    <cellStyle name="20% - Ênfase6 3 3 12" xfId="41559" xr:uid="{43E1FAD0-825F-4BC0-8308-10391CE7CBE7}"/>
    <cellStyle name="20% - Ênfase6 3 3 13" xfId="43519" xr:uid="{3069688C-92AB-4607-8D89-E9391F0C63EB}"/>
    <cellStyle name="20% - Ênfase6 3 3 14" xfId="17645" xr:uid="{B7B95015-5237-4702-B526-9417E5239F5E}"/>
    <cellStyle name="20% - Ênfase6 3 3 2" xfId="5226" xr:uid="{106F5531-9C20-4122-8D8D-78B83FE50B4B}"/>
    <cellStyle name="20% - Ênfase6 3 3 2 10" xfId="43520" xr:uid="{E407FB88-2AB1-4D8A-8D33-66865A3EFCD3}"/>
    <cellStyle name="20% - Ênfase6 3 3 2 11" xfId="17646" xr:uid="{246D0D26-3396-47FB-84E5-99999F185CC5}"/>
    <cellStyle name="20% - Ênfase6 3 3 2 2" xfId="7218" xr:uid="{AFFEB4B9-DE94-4074-912C-6660A816B229}"/>
    <cellStyle name="20% - Ênfase6 3 3 2 2 10" xfId="18760" xr:uid="{6C38FAA0-E5FA-4C1E-9BBE-4238B25E0913}"/>
    <cellStyle name="20% - Ênfase6 3 3 2 2 2" xfId="9205" xr:uid="{8797E829-5A61-4C8C-9F8C-E5DB17561412}"/>
    <cellStyle name="20% - Ênfase6 3 3 2 2 2 2" xfId="31692" xr:uid="{A188F372-8BEB-4EFB-B6D2-A2F9C7DF036F}"/>
    <cellStyle name="20% - Ênfase6 3 3 2 2 2 3" xfId="20709" xr:uid="{7A589F6E-86E2-4716-B291-339D4EEC5EB4}"/>
    <cellStyle name="20% - Ênfase6 3 3 2 2 3" xfId="12604" xr:uid="{E7793478-B610-4B81-A5B5-FA9E9EB88AC7}"/>
    <cellStyle name="20% - Ênfase6 3 3 2 2 3 2" xfId="34665" xr:uid="{C07A1BD0-0DB8-4D2E-AA04-044B32D55CF6}"/>
    <cellStyle name="20% - Ênfase6 3 3 2 2 3 3" xfId="23682" xr:uid="{4FC5956E-8854-4C68-81B2-CBB618E938A5}"/>
    <cellStyle name="20% - Ênfase6 3 3 2 2 4" xfId="15046" xr:uid="{75A3FD77-7632-407C-A8A9-5963C26A0EB0}"/>
    <cellStyle name="20% - Ênfase6 3 3 2 2 4 2" xfId="36828" xr:uid="{F8296135-CA28-4149-9570-1558CCCECB0A}"/>
    <cellStyle name="20% - Ênfase6 3 3 2 2 4 3" xfId="25845" xr:uid="{E83845F7-0D70-4440-98B8-D3F3CD1A712D}"/>
    <cellStyle name="20% - Ênfase6 3 3 2 2 5" xfId="27795" xr:uid="{9A0BBFDB-4BAC-4FD4-AE97-7733585D3F35}"/>
    <cellStyle name="20% - Ênfase6 3 3 2 2 5 2" xfId="38778" xr:uid="{0F331379-2E4A-4865-992A-BF9599295184}"/>
    <cellStyle name="20% - Ênfase6 3 3 2 2 6" xfId="29743" xr:uid="{27C7F89D-3188-431C-841A-6787C9A62662}"/>
    <cellStyle name="20% - Ênfase6 3 3 2 2 7" xfId="40726" xr:uid="{515BCE75-35BB-4B2A-AB90-1CB0CC9423B2}"/>
    <cellStyle name="20% - Ênfase6 3 3 2 2 8" xfId="42673" xr:uid="{D46DFC89-155C-4E1E-BEDC-F00369099308}"/>
    <cellStyle name="20% - Ênfase6 3 3 2 2 9" xfId="44633" xr:uid="{1FD832FE-6362-49FF-ADEF-47476EF14D7F}"/>
    <cellStyle name="20% - Ênfase6 3 3 2 3" xfId="8091" xr:uid="{580CB566-A559-411D-B8DB-684DD9B5544B}"/>
    <cellStyle name="20% - Ênfase6 3 3 2 3 2" xfId="11467" xr:uid="{77CE8155-A958-4495-8AFA-398E0B7F421C}"/>
    <cellStyle name="20% - Ênfase6 3 3 2 3 2 2" xfId="33530" xr:uid="{195DD238-A3F4-4261-9CBD-2720ACB6A92D}"/>
    <cellStyle name="20% - Ênfase6 3 3 2 3 2 3" xfId="22547" xr:uid="{A9D62085-5380-4362-9CE6-A5FBBE514CAC}"/>
    <cellStyle name="20% - Ênfase6 3 3 2 3 3" xfId="30578" xr:uid="{CB43D7A9-11EC-4314-9171-4004A3E65828}"/>
    <cellStyle name="20% - Ênfase6 3 3 2 3 4" xfId="19595" xr:uid="{3E52445B-6FCF-44D1-B868-F14CC64F2BD0}"/>
    <cellStyle name="20% - Ênfase6 3 3 2 4" xfId="10471" xr:uid="{B6FF4DF1-9533-4EFB-BCBA-F107F8DDD5F9}"/>
    <cellStyle name="20% - Ênfase6 3 3 2 4 2" xfId="32598" xr:uid="{9E4D1BBA-87C3-47EC-A54D-8DAC07B2A857}"/>
    <cellStyle name="20% - Ênfase6 3 3 2 4 3" xfId="21615" xr:uid="{A86E0547-74B1-4139-811A-10F6990A8427}"/>
    <cellStyle name="20% - Ênfase6 3 3 2 5" xfId="13851" xr:uid="{0494E217-D50C-49C9-96E6-C52626D08793}"/>
    <cellStyle name="20% - Ênfase6 3 3 2 5 2" xfId="35715" xr:uid="{8E84FEC9-A197-43FD-8BE6-B72B1DA4A84A}"/>
    <cellStyle name="20% - Ênfase6 3 3 2 5 3" xfId="24732" xr:uid="{07AC95FC-122F-461E-954A-F50809856F89}"/>
    <cellStyle name="20% - Ênfase6 3 3 2 6" xfId="26682" xr:uid="{09676B8E-E872-4664-88ED-BAD4F3145E39}"/>
    <cellStyle name="20% - Ênfase6 3 3 2 6 2" xfId="37665" xr:uid="{CD8FECB7-B5E9-4144-8464-F705285843A7}"/>
    <cellStyle name="20% - Ênfase6 3 3 2 7" xfId="28630" xr:uid="{148CCB34-4AAE-4418-9C57-B5748C51FE82}"/>
    <cellStyle name="20% - Ênfase6 3 3 2 8" xfId="39613" xr:uid="{E62C53C6-8B29-4E37-99AA-EDA4C40D3A27}"/>
    <cellStyle name="20% - Ênfase6 3 3 2 9" xfId="41560" xr:uid="{63902527-FCBE-4E3A-86AA-712B98D13DFA}"/>
    <cellStyle name="20% - Ênfase6 3 3 3" xfId="5227" xr:uid="{D48815E1-2E34-4C16-A2EC-C4516A2DD0B4}"/>
    <cellStyle name="20% - Ênfase6 3 3 3 10" xfId="43521" xr:uid="{A39BEEEA-1AED-407E-BCED-69EAF9E99FB4}"/>
    <cellStyle name="20% - Ênfase6 3 3 3 11" xfId="17647" xr:uid="{FE781C53-08B3-4C04-8D43-C663D2262DE0}"/>
    <cellStyle name="20% - Ênfase6 3 3 3 2" xfId="7500" xr:uid="{A9B1BD49-D7F2-464C-B614-8D6139A5D716}"/>
    <cellStyle name="20% - Ênfase6 3 3 3 2 10" xfId="19042" xr:uid="{A4C4F0C6-3BF0-4772-A591-377816C2F91B}"/>
    <cellStyle name="20% - Ênfase6 3 3 3 2 2" xfId="9487" xr:uid="{ED947AB1-EC4C-4BEE-8EF0-3A0A70ABB440}"/>
    <cellStyle name="20% - Ênfase6 3 3 3 2 2 2" xfId="31974" xr:uid="{EC2D4182-5C4A-4AF4-90D4-33CB51BCB084}"/>
    <cellStyle name="20% - Ênfase6 3 3 3 2 2 3" xfId="20991" xr:uid="{9B5748A0-EFE7-4669-8547-FA05F1E3F5BE}"/>
    <cellStyle name="20% - Ênfase6 3 3 3 2 3" xfId="12886" xr:uid="{5FDFFF9D-F9F5-4E42-B526-8BDFCDC50563}"/>
    <cellStyle name="20% - Ênfase6 3 3 3 2 3 2" xfId="34947" xr:uid="{F4DE99C8-E6A2-4FF7-943B-B44D3DD3A6A1}"/>
    <cellStyle name="20% - Ênfase6 3 3 3 2 3 3" xfId="23964" xr:uid="{884BA324-FF0D-4624-9C3C-D4640EB5D2B5}"/>
    <cellStyle name="20% - Ênfase6 3 3 3 2 4" xfId="15328" xr:uid="{6CB5B31B-CC1F-41DC-8B4F-8FB2AEC348AB}"/>
    <cellStyle name="20% - Ênfase6 3 3 3 2 4 2" xfId="37110" xr:uid="{4BF1A940-274D-4CE3-8A65-7022398A7C36}"/>
    <cellStyle name="20% - Ênfase6 3 3 3 2 4 3" xfId="26127" xr:uid="{942505B2-7536-4474-B680-2EFCAFADD890}"/>
    <cellStyle name="20% - Ênfase6 3 3 3 2 5" xfId="28077" xr:uid="{72F17065-6A9C-4CC7-BFA0-136B75CE2C60}"/>
    <cellStyle name="20% - Ênfase6 3 3 3 2 5 2" xfId="39060" xr:uid="{DD21C422-0238-4C0F-937E-32DF921434A0}"/>
    <cellStyle name="20% - Ênfase6 3 3 3 2 6" xfId="30025" xr:uid="{1000C47A-9841-4B96-B468-5301BD8C44A2}"/>
    <cellStyle name="20% - Ênfase6 3 3 3 2 7" xfId="41008" xr:uid="{6FA453A6-35D9-4536-9918-1658868374A3}"/>
    <cellStyle name="20% - Ênfase6 3 3 3 2 8" xfId="42955" xr:uid="{640A1BE3-EF6F-4707-8575-BB15AE2A8C96}"/>
    <cellStyle name="20% - Ênfase6 3 3 3 2 9" xfId="44915" xr:uid="{D04AA06C-1A2A-4093-BB93-27F0E62D44AE}"/>
    <cellStyle name="20% - Ênfase6 3 3 3 3" xfId="8092" xr:uid="{BD579935-58ED-4A87-84E3-1EDF673AAC5D}"/>
    <cellStyle name="20% - Ênfase6 3 3 3 3 2" xfId="11749" xr:uid="{DBD0C314-6158-4B80-A1B4-90A06DFE7C78}"/>
    <cellStyle name="20% - Ênfase6 3 3 3 3 2 2" xfId="33812" xr:uid="{9B790859-5EE7-4E3C-8926-5F60343E44CE}"/>
    <cellStyle name="20% - Ênfase6 3 3 3 3 2 3" xfId="22829" xr:uid="{03FB81F2-599D-4BB7-A773-A14A5EED0FE7}"/>
    <cellStyle name="20% - Ênfase6 3 3 3 3 3" xfId="30579" xr:uid="{33775A23-0BA8-43B7-B647-49900DADAE77}"/>
    <cellStyle name="20% - Ênfase6 3 3 3 3 4" xfId="19596" xr:uid="{28D7E698-2C97-4DC2-9E62-151259B614F6}"/>
    <cellStyle name="20% - Ênfase6 3 3 3 4" xfId="10753" xr:uid="{3AC99FCA-FA64-48FC-BCC2-009792AB8652}"/>
    <cellStyle name="20% - Ênfase6 3 3 3 4 2" xfId="32880" xr:uid="{11FAFC54-0489-473F-9370-2B06912A4541}"/>
    <cellStyle name="20% - Ênfase6 3 3 3 4 3" xfId="21897" xr:uid="{F742CB8D-80FC-4C1F-BE5B-AC407BEE4868}"/>
    <cellStyle name="20% - Ênfase6 3 3 3 5" xfId="13852" xr:uid="{18365E3D-6A1B-4C56-8CA2-2750C7609F69}"/>
    <cellStyle name="20% - Ênfase6 3 3 3 5 2" xfId="35716" xr:uid="{81F274FE-537D-4009-B04D-71040DBEB2D6}"/>
    <cellStyle name="20% - Ênfase6 3 3 3 5 3" xfId="24733" xr:uid="{60474463-92E9-4BB8-B715-DFFEB96FFC83}"/>
    <cellStyle name="20% - Ênfase6 3 3 3 6" xfId="26683" xr:uid="{334E345D-3F67-433D-A37B-6DAC799DFD7B}"/>
    <cellStyle name="20% - Ênfase6 3 3 3 6 2" xfId="37666" xr:uid="{D7E00D90-C621-404E-909B-96EEB60FED1C}"/>
    <cellStyle name="20% - Ênfase6 3 3 3 7" xfId="28631" xr:uid="{3D615805-D170-4FFF-9B59-BE6598527991}"/>
    <cellStyle name="20% - Ênfase6 3 3 3 8" xfId="39614" xr:uid="{885053D7-8E9A-4E84-9184-117B49C01C1B}"/>
    <cellStyle name="20% - Ênfase6 3 3 3 9" xfId="41561" xr:uid="{DA5D987A-838D-4391-B3C6-480777AAAAD6}"/>
    <cellStyle name="20% - Ênfase6 3 3 4" xfId="6934" xr:uid="{D4B3443D-7BFB-4C87-A3EC-69E8632986B6}"/>
    <cellStyle name="20% - Ênfase6 3 3 4 10" xfId="18478" xr:uid="{F9DEE674-23D1-4922-9F05-308E58B2C813}"/>
    <cellStyle name="20% - Ênfase6 3 3 4 2" xfId="8923" xr:uid="{A488EDC9-AAF9-47FD-B9AE-C7E81875C8D0}"/>
    <cellStyle name="20% - Ênfase6 3 3 4 2 2" xfId="13198" xr:uid="{799614A6-C720-47AF-B449-E0686A3475B9}"/>
    <cellStyle name="20% - Ênfase6 3 3 4 2 2 2" xfId="35207" xr:uid="{1629662F-67AD-4910-AFDC-568104CA1CF9}"/>
    <cellStyle name="20% - Ênfase6 3 3 4 2 2 3" xfId="24224" xr:uid="{35FFA632-9F4F-4446-A8EC-0AC75704D224}"/>
    <cellStyle name="20% - Ênfase6 3 3 4 2 3" xfId="31410" xr:uid="{DF2C380C-4D50-4EC3-AE4D-F0C1544763E7}"/>
    <cellStyle name="20% - Ênfase6 3 3 4 2 4" xfId="20427" xr:uid="{216743F9-2712-4B52-AF95-779F7EA2DA76}"/>
    <cellStyle name="20% - Ênfase6 3 3 4 3" xfId="12011" xr:uid="{9ACD953E-AAEA-4CE9-BB14-0C079B7E8488}"/>
    <cellStyle name="20% - Ênfase6 3 3 4 3 2" xfId="34072" xr:uid="{9DF9D6B8-4290-4050-B09D-51172AEE5B63}"/>
    <cellStyle name="20% - Ênfase6 3 3 4 3 3" xfId="23089" xr:uid="{BFD09CFD-3EB6-4B94-AF5B-53EF20715055}"/>
    <cellStyle name="20% - Ênfase6 3 3 4 4" xfId="14764" xr:uid="{0D7EEE96-3F98-4312-B303-7C2BC24758A5}"/>
    <cellStyle name="20% - Ênfase6 3 3 4 4 2" xfId="36546" xr:uid="{4CF51C60-649A-47C8-8E34-808372F5DF87}"/>
    <cellStyle name="20% - Ênfase6 3 3 4 4 3" xfId="25563" xr:uid="{3EC6537E-B68C-4456-A4D6-702C83515D40}"/>
    <cellStyle name="20% - Ênfase6 3 3 4 5" xfId="27513" xr:uid="{95B43284-5C55-4715-9CF8-B7DF49FE522F}"/>
    <cellStyle name="20% - Ênfase6 3 3 4 5 2" xfId="38496" xr:uid="{DFF7DB26-338C-40F1-A072-D7FFF53E4DA4}"/>
    <cellStyle name="20% - Ênfase6 3 3 4 6" xfId="29461" xr:uid="{62AF8708-4EF0-4AB6-9F03-9C81FB4B6B92}"/>
    <cellStyle name="20% - Ênfase6 3 3 4 7" xfId="40444" xr:uid="{6A094395-8913-4DAB-9772-8B0B9B85C020}"/>
    <cellStyle name="20% - Ênfase6 3 3 4 8" xfId="42391" xr:uid="{C4D06483-7A8B-4150-9F84-8CA97DEA346E}"/>
    <cellStyle name="20% - Ênfase6 3 3 4 9" xfId="44351" xr:uid="{412EAD32-BAC7-44F6-97B7-4DD0BD5B4FF3}"/>
    <cellStyle name="20% - Ênfase6 3 3 5" xfId="8090" xr:uid="{2256CEB9-2F31-4E0F-9A45-BB52F55F5F57}"/>
    <cellStyle name="20% - Ênfase6 3 3 5 2" xfId="12308" xr:uid="{BDBBB724-85B5-4891-99E8-C75218D29247}"/>
    <cellStyle name="20% - Ênfase6 3 3 5 2 2" xfId="34369" xr:uid="{FE323F33-C089-47DE-8D72-446B938A63F2}"/>
    <cellStyle name="20% - Ênfase6 3 3 5 2 3" xfId="23386" xr:uid="{F629BE3A-BDD2-49F0-85B2-331422CC6BC1}"/>
    <cellStyle name="20% - Ênfase6 3 3 5 3" xfId="30577" xr:uid="{8FFE36DC-FD3B-4131-B15A-B2136DE83E83}"/>
    <cellStyle name="20% - Ênfase6 3 3 5 4" xfId="19594" xr:uid="{43C067D1-2212-4812-A61B-3EEF6C7C70AE}"/>
    <cellStyle name="20% - Ênfase6 3 3 6" xfId="11171" xr:uid="{ACB8CDBB-0862-43C1-85CF-81D341C500FB}"/>
    <cellStyle name="20% - Ênfase6 3 3 6 2" xfId="33234" xr:uid="{8DABF193-DC23-4AA1-95CC-509DCBF0C29B}"/>
    <cellStyle name="20% - Ênfase6 3 3 6 3" xfId="22251" xr:uid="{2491C91D-2A29-4D58-8FEB-94B5CA331BDE}"/>
    <cellStyle name="20% - Ênfase6 3 3 7" xfId="10189" xr:uid="{E25D9CD4-DDEA-4776-80FF-892CB3865C0D}"/>
    <cellStyle name="20% - Ênfase6 3 3 7 2" xfId="32316" xr:uid="{70E463D3-DBCC-4678-88AC-77F22F6A4DD9}"/>
    <cellStyle name="20% - Ênfase6 3 3 7 3" xfId="21333" xr:uid="{41548CF2-7830-445E-9374-1F9FA46E8212}"/>
    <cellStyle name="20% - Ênfase6 3 3 8" xfId="13850" xr:uid="{BCA65CB3-894B-4A46-80C1-FDDE9226968C}"/>
    <cellStyle name="20% - Ênfase6 3 3 8 2" xfId="35714" xr:uid="{C58F391A-B521-4FD8-B850-9B92909CDDF5}"/>
    <cellStyle name="20% - Ênfase6 3 3 8 3" xfId="24731" xr:uid="{544B074B-F019-4B08-ABFC-F0A835034657}"/>
    <cellStyle name="20% - Ênfase6 3 3 9" xfId="26681" xr:uid="{13FD1F85-5D72-4ECF-B1C3-FFB30F299FD4}"/>
    <cellStyle name="20% - Ênfase6 3 3 9 2" xfId="37664" xr:uid="{9ED1542D-2563-4808-BF41-2EB97D508DE0}"/>
    <cellStyle name="20% - Ênfase6 3 4" xfId="5228" xr:uid="{75BA125C-A7C2-4488-B90F-E406CC746798}"/>
    <cellStyle name="20% - Ênfase6 3 4 10" xfId="39615" xr:uid="{F7F9A057-9789-4C7A-B818-8262E1031489}"/>
    <cellStyle name="20% - Ênfase6 3 4 11" xfId="41562" xr:uid="{90A74FA8-7119-40A9-8FED-160CDCE17CB1}"/>
    <cellStyle name="20% - Ênfase6 3 4 12" xfId="43522" xr:uid="{DE09E7A1-047B-4E97-88F3-41E1A165FE7A}"/>
    <cellStyle name="20% - Ênfase6 3 4 13" xfId="17648" xr:uid="{4BC84BFA-F3C5-458C-8C63-FF31CE85CB49}"/>
    <cellStyle name="20% - Ênfase6 3 4 2" xfId="5229" xr:uid="{BB5FB936-6C1E-4BF4-B871-F19AD5CCE21D}"/>
    <cellStyle name="20% - Ênfase6 3 4 2 10" xfId="43523" xr:uid="{6077FB72-242E-48FA-BE80-BFB8E73041A2}"/>
    <cellStyle name="20% - Ênfase6 3 4 2 11" xfId="17649" xr:uid="{9C403BEB-D892-41D4-AE60-3C099BA998CC}"/>
    <cellStyle name="20% - Ênfase6 3 4 2 2" xfId="7161" xr:uid="{1E26130E-A590-43BB-A2B7-CDF75547E2C3}"/>
    <cellStyle name="20% - Ênfase6 3 4 2 2 10" xfId="18703" xr:uid="{D34F54E3-CB3A-44D2-8295-FA52B5CD8C0A}"/>
    <cellStyle name="20% - Ênfase6 3 4 2 2 2" xfId="9148" xr:uid="{6B2783FA-F252-4A00-9AED-0823DDF41873}"/>
    <cellStyle name="20% - Ênfase6 3 4 2 2 2 2" xfId="31635" xr:uid="{6FEED13B-0123-4318-8582-4F81693BBA59}"/>
    <cellStyle name="20% - Ênfase6 3 4 2 2 2 3" xfId="20652" xr:uid="{54AFA337-F9DA-46BD-805D-BDE280B9D575}"/>
    <cellStyle name="20% - Ênfase6 3 4 2 2 3" xfId="12543" xr:uid="{85511C47-BCC2-4846-A8C0-B3C34EC6CD29}"/>
    <cellStyle name="20% - Ênfase6 3 4 2 2 3 2" xfId="34604" xr:uid="{79310D57-C65F-4590-A0B5-2600988AFC55}"/>
    <cellStyle name="20% - Ênfase6 3 4 2 2 3 3" xfId="23621" xr:uid="{7A5316D0-A823-452D-A598-2CAC6797B7BC}"/>
    <cellStyle name="20% - Ênfase6 3 4 2 2 4" xfId="14989" xr:uid="{25800389-7FC5-459B-B205-086CE3BF7397}"/>
    <cellStyle name="20% - Ênfase6 3 4 2 2 4 2" xfId="36771" xr:uid="{E9A8FE3C-6E0F-4BA8-BFE9-E02944202D1F}"/>
    <cellStyle name="20% - Ênfase6 3 4 2 2 4 3" xfId="25788" xr:uid="{1FA0999D-9243-4342-9FA4-BFB3BE8A76A5}"/>
    <cellStyle name="20% - Ênfase6 3 4 2 2 5" xfId="27738" xr:uid="{7DF01B36-D648-48C1-9844-E8AEDE938A4D}"/>
    <cellStyle name="20% - Ênfase6 3 4 2 2 5 2" xfId="38721" xr:uid="{FD895ABF-FCB1-4A24-833B-9D3D94D2F7D4}"/>
    <cellStyle name="20% - Ênfase6 3 4 2 2 6" xfId="29686" xr:uid="{FA6D3466-F56B-4E94-97B7-560E105221A5}"/>
    <cellStyle name="20% - Ênfase6 3 4 2 2 7" xfId="40669" xr:uid="{16E79F79-B78C-408A-BDB3-230A5E6BCA34}"/>
    <cellStyle name="20% - Ênfase6 3 4 2 2 8" xfId="42616" xr:uid="{E5ABE9A1-5CAA-43E6-8FE2-DE18DCD8BB4A}"/>
    <cellStyle name="20% - Ênfase6 3 4 2 2 9" xfId="44576" xr:uid="{F5AF9C73-1A04-4588-B408-68BADECA9A67}"/>
    <cellStyle name="20% - Ênfase6 3 4 2 3" xfId="8094" xr:uid="{508C9C17-C173-4CAA-99F7-CFFBDA6BFD14}"/>
    <cellStyle name="20% - Ênfase6 3 4 2 3 2" xfId="11406" xr:uid="{C7FC28EA-495B-4BC3-9F6C-3FBD727FF946}"/>
    <cellStyle name="20% - Ênfase6 3 4 2 3 2 2" xfId="33469" xr:uid="{6E8BC9CB-E22B-4E25-BA07-3E5C56BF24DA}"/>
    <cellStyle name="20% - Ênfase6 3 4 2 3 2 3" xfId="22486" xr:uid="{8FA0095E-BBB6-4EBA-AA19-D93A6427FE91}"/>
    <cellStyle name="20% - Ênfase6 3 4 2 3 3" xfId="30581" xr:uid="{AE653580-7D58-4679-A0F9-8D6BD8E6D06B}"/>
    <cellStyle name="20% - Ênfase6 3 4 2 3 4" xfId="19598" xr:uid="{201081D9-7F5A-427C-B02B-E36648305F5F}"/>
    <cellStyle name="20% - Ênfase6 3 4 2 4" xfId="10414" xr:uid="{CD55E790-FD38-45B7-AE32-35FA68DCED06}"/>
    <cellStyle name="20% - Ênfase6 3 4 2 4 2" xfId="32541" xr:uid="{B32D7346-607A-470A-9301-9D0A49D8AD4C}"/>
    <cellStyle name="20% - Ênfase6 3 4 2 4 3" xfId="21558" xr:uid="{3AB4ACAD-9E32-4772-8C2A-6A1B49B9B93D}"/>
    <cellStyle name="20% - Ênfase6 3 4 2 5" xfId="13854" xr:uid="{E0636685-BF5D-4A9A-A8D2-5771D6BD2EB8}"/>
    <cellStyle name="20% - Ênfase6 3 4 2 5 2" xfId="35718" xr:uid="{CAFE4302-C11E-42CB-B323-6A536A2EDC56}"/>
    <cellStyle name="20% - Ênfase6 3 4 2 5 3" xfId="24735" xr:uid="{5BC6EF62-91E1-41B1-982F-B314D4179CC7}"/>
    <cellStyle name="20% - Ênfase6 3 4 2 6" xfId="26685" xr:uid="{E959B9AC-1BA3-41C2-AAA7-EC33E03FE098}"/>
    <cellStyle name="20% - Ênfase6 3 4 2 6 2" xfId="37668" xr:uid="{3346E8C9-74ED-412A-A95F-8064B5BB3786}"/>
    <cellStyle name="20% - Ênfase6 3 4 2 7" xfId="28633" xr:uid="{4A0BAF10-39C1-4E66-9E95-E72ABAEDA9CD}"/>
    <cellStyle name="20% - Ênfase6 3 4 2 8" xfId="39616" xr:uid="{B3FAB563-4B4D-4998-977D-F940940C78E0}"/>
    <cellStyle name="20% - Ênfase6 3 4 2 9" xfId="41563" xr:uid="{5F838B77-7CBC-4C6A-8E94-CAC7DA3322A9}"/>
    <cellStyle name="20% - Ênfase6 3 4 3" xfId="5230" xr:uid="{F20DCA39-B238-47FC-B978-47CD3931F692}"/>
    <cellStyle name="20% - Ênfase6 3 4 3 10" xfId="43524" xr:uid="{2CD1C68A-F627-496B-AAA2-843DDBC76F85}"/>
    <cellStyle name="20% - Ênfase6 3 4 3 11" xfId="17650" xr:uid="{989BE5CA-55D9-4D84-8989-D588D361A987}"/>
    <cellStyle name="20% - Ênfase6 3 4 3 2" xfId="7443" xr:uid="{E699C895-C70B-49A8-939E-3C8E8668DBB5}"/>
    <cellStyle name="20% - Ênfase6 3 4 3 2 10" xfId="18985" xr:uid="{FBA690F7-34FF-4B6A-94E3-1455B5D09EA7}"/>
    <cellStyle name="20% - Ênfase6 3 4 3 2 2" xfId="9430" xr:uid="{870E81E5-F48F-438E-9CED-5399331CA2F2}"/>
    <cellStyle name="20% - Ênfase6 3 4 3 2 2 2" xfId="31917" xr:uid="{22FCC890-1235-4C0A-9389-2D61C88142EA}"/>
    <cellStyle name="20% - Ênfase6 3 4 3 2 2 3" xfId="20934" xr:uid="{AB5E09CB-B683-4C4E-A38F-978CFDBCA89E}"/>
    <cellStyle name="20% - Ênfase6 3 4 3 2 3" xfId="12829" xr:uid="{1FBC47C1-629F-4EDE-A28C-1A605B209DBD}"/>
    <cellStyle name="20% - Ênfase6 3 4 3 2 3 2" xfId="34890" xr:uid="{8AE91126-CCA6-4592-BBAC-797897A35517}"/>
    <cellStyle name="20% - Ênfase6 3 4 3 2 3 3" xfId="23907" xr:uid="{3EDEC4C8-752E-4F78-A8C6-6553F3BAD573}"/>
    <cellStyle name="20% - Ênfase6 3 4 3 2 4" xfId="15271" xr:uid="{D4B52D80-F23D-4831-950F-8814ABCF4A9D}"/>
    <cellStyle name="20% - Ênfase6 3 4 3 2 4 2" xfId="37053" xr:uid="{92D5C6A3-6AED-49FE-8A20-8C8F9AE10978}"/>
    <cellStyle name="20% - Ênfase6 3 4 3 2 4 3" xfId="26070" xr:uid="{F493A729-995D-4B50-ADFB-D428280EFF66}"/>
    <cellStyle name="20% - Ênfase6 3 4 3 2 5" xfId="28020" xr:uid="{983EE0DA-8198-4CF4-A3C1-16DA7846AEC0}"/>
    <cellStyle name="20% - Ênfase6 3 4 3 2 5 2" xfId="39003" xr:uid="{50FCBADD-30B8-4C31-8999-7804BEE3393D}"/>
    <cellStyle name="20% - Ênfase6 3 4 3 2 6" xfId="29968" xr:uid="{F1E6D5D6-76EC-4CA0-BB24-8992BBAD02B4}"/>
    <cellStyle name="20% - Ênfase6 3 4 3 2 7" xfId="40951" xr:uid="{AE65434E-9810-4538-9DAC-D4A388D1B3B4}"/>
    <cellStyle name="20% - Ênfase6 3 4 3 2 8" xfId="42898" xr:uid="{3B6A953D-0B48-4FB4-AC21-6587E8ABEFCE}"/>
    <cellStyle name="20% - Ênfase6 3 4 3 2 9" xfId="44858" xr:uid="{76A82767-6B69-4208-862C-1C037A68E15D}"/>
    <cellStyle name="20% - Ênfase6 3 4 3 3" xfId="8095" xr:uid="{A9E263BE-BAE1-4050-90D1-67DE8D8D9C87}"/>
    <cellStyle name="20% - Ênfase6 3 4 3 3 2" xfId="11692" xr:uid="{8F9F6A9C-522B-46E4-84CA-640CA2C41F3A}"/>
    <cellStyle name="20% - Ênfase6 3 4 3 3 2 2" xfId="33755" xr:uid="{4A66B988-5852-42A7-BD13-A21C82F4D81D}"/>
    <cellStyle name="20% - Ênfase6 3 4 3 3 2 3" xfId="22772" xr:uid="{8ACF8BBD-2429-4305-93DC-E07A1A06A499}"/>
    <cellStyle name="20% - Ênfase6 3 4 3 3 3" xfId="30582" xr:uid="{97FBBDE0-3165-49B1-B9AF-BFE7FD3A74AD}"/>
    <cellStyle name="20% - Ênfase6 3 4 3 3 4" xfId="19599" xr:uid="{704B6B57-570B-4F5D-B1B2-DB4608140CC7}"/>
    <cellStyle name="20% - Ênfase6 3 4 3 4" xfId="10696" xr:uid="{5B7DD3E9-3565-429E-9D97-3CF5BFFE78FE}"/>
    <cellStyle name="20% - Ênfase6 3 4 3 4 2" xfId="32823" xr:uid="{E77B7B33-76EA-4BD9-B031-DA64B4CA5139}"/>
    <cellStyle name="20% - Ênfase6 3 4 3 4 3" xfId="21840" xr:uid="{EB377314-D108-4260-B343-9F7229AA12A5}"/>
    <cellStyle name="20% - Ênfase6 3 4 3 5" xfId="13855" xr:uid="{E80A65A0-3099-4F4D-A3F8-1E3874763DF3}"/>
    <cellStyle name="20% - Ênfase6 3 4 3 5 2" xfId="35719" xr:uid="{C00D9EE7-8E64-4E10-8C7D-7BCEF98C6BBE}"/>
    <cellStyle name="20% - Ênfase6 3 4 3 5 3" xfId="24736" xr:uid="{49B5FA91-543E-4903-AE46-C5D85FC523E6}"/>
    <cellStyle name="20% - Ênfase6 3 4 3 6" xfId="26686" xr:uid="{90F2248C-7299-48EA-9B87-DB84DFE2089B}"/>
    <cellStyle name="20% - Ênfase6 3 4 3 6 2" xfId="37669" xr:uid="{7162AF4C-81C7-4D18-8C03-769B34CC56A5}"/>
    <cellStyle name="20% - Ênfase6 3 4 3 7" xfId="28634" xr:uid="{CBDFE55C-5DEB-4DFF-AB23-D810032061FE}"/>
    <cellStyle name="20% - Ênfase6 3 4 3 8" xfId="39617" xr:uid="{A5EE1561-C907-4446-96BE-6BE19ABFF348}"/>
    <cellStyle name="20% - Ênfase6 3 4 3 9" xfId="41564" xr:uid="{E5D53C52-0536-4441-B9DE-51D5BBB6011B}"/>
    <cellStyle name="20% - Ênfase6 3 4 4" xfId="6876" xr:uid="{4E140BF7-A395-44BF-AD9B-39D60B7896F3}"/>
    <cellStyle name="20% - Ênfase6 3 4 4 10" xfId="18421" xr:uid="{4B766686-DFF3-4458-B6D6-3886143C498F}"/>
    <cellStyle name="20% - Ênfase6 3 4 4 2" xfId="8866" xr:uid="{3B11644D-7E34-40A1-A043-92DF13B77ACA}"/>
    <cellStyle name="20% - Ênfase6 3 4 4 2 2" xfId="31353" xr:uid="{1E307D29-1D93-4BFD-919B-8B4DCE449B4F}"/>
    <cellStyle name="20% - Ênfase6 3 4 4 2 3" xfId="20370" xr:uid="{CAC1AEA7-9844-438C-B287-73DEB8D6EAF6}"/>
    <cellStyle name="20% - Ênfase6 3 4 4 3" xfId="12247" xr:uid="{AAF46F4F-3104-4A77-B3CD-40392EC5B99F}"/>
    <cellStyle name="20% - Ênfase6 3 4 4 3 2" xfId="34308" xr:uid="{7F1CB061-E997-4A5E-B11E-6078621F0F1F}"/>
    <cellStyle name="20% - Ênfase6 3 4 4 3 3" xfId="23325" xr:uid="{6ED63470-51AC-4252-9522-94A8F52C99FB}"/>
    <cellStyle name="20% - Ênfase6 3 4 4 4" xfId="14707" xr:uid="{7CBED313-C840-411C-A528-AD54A4AED2C0}"/>
    <cellStyle name="20% - Ênfase6 3 4 4 4 2" xfId="36489" xr:uid="{35FEE8E6-E1F6-4F4D-AA52-961B1CC585EA}"/>
    <cellStyle name="20% - Ênfase6 3 4 4 4 3" xfId="25506" xr:uid="{2EAF28BB-A5D3-489B-829E-DD2EBE714CCD}"/>
    <cellStyle name="20% - Ênfase6 3 4 4 5" xfId="27456" xr:uid="{67592900-5F6A-4EBC-BFC2-3B0D47AFA803}"/>
    <cellStyle name="20% - Ênfase6 3 4 4 5 2" xfId="38439" xr:uid="{BCC22E25-D569-4AE4-901B-2201B3FA482D}"/>
    <cellStyle name="20% - Ênfase6 3 4 4 6" xfId="29404" xr:uid="{74CC9180-5BE7-46EB-94C9-04267EC8827E}"/>
    <cellStyle name="20% - Ênfase6 3 4 4 7" xfId="40387" xr:uid="{2280278D-6ACC-445A-9E91-74B372B1CB83}"/>
    <cellStyle name="20% - Ênfase6 3 4 4 8" xfId="42334" xr:uid="{5BFB02FB-C9E3-43F1-8F16-3B065D8587AE}"/>
    <cellStyle name="20% - Ênfase6 3 4 4 9" xfId="44294" xr:uid="{0D26E1E3-DDEC-4788-A547-C440744716D1}"/>
    <cellStyle name="20% - Ênfase6 3 4 5" xfId="8093" xr:uid="{50506FFD-3467-4897-AA00-D56686C8DE31}"/>
    <cellStyle name="20% - Ênfase6 3 4 5 2" xfId="11109" xr:uid="{E2D46723-215E-4988-B45A-19FD6EC86C79}"/>
    <cellStyle name="20% - Ênfase6 3 4 5 2 2" xfId="33173" xr:uid="{087F54EB-ADB8-409D-BDE2-F095CE6CE3BD}"/>
    <cellStyle name="20% - Ênfase6 3 4 5 2 3" xfId="22190" xr:uid="{E08B386D-D729-4AB6-BEB2-025477C87FC5}"/>
    <cellStyle name="20% - Ênfase6 3 4 5 3" xfId="30580" xr:uid="{6528D201-D08F-4AEC-8A6F-60FE37052D96}"/>
    <cellStyle name="20% - Ênfase6 3 4 5 4" xfId="19597" xr:uid="{C7C042DE-16B5-49A0-A099-9045AA006D60}"/>
    <cellStyle name="20% - Ênfase6 3 4 6" xfId="10072" xr:uid="{60864BAA-C4C9-4E4F-ACBC-2E6B60150B64}"/>
    <cellStyle name="20% - Ênfase6 3 4 6 2" xfId="32259" xr:uid="{7CF3559C-9E9B-4898-B6F0-68ED4982F379}"/>
    <cellStyle name="20% - Ênfase6 3 4 6 3" xfId="21276" xr:uid="{C709DFDA-DF4F-4A6C-976C-FE9904CCF317}"/>
    <cellStyle name="20% - Ênfase6 3 4 7" xfId="13853" xr:uid="{1D46926D-9C51-41C3-8E0A-4C5EA0C82586}"/>
    <cellStyle name="20% - Ênfase6 3 4 7 2" xfId="35717" xr:uid="{2292D8CE-3276-423E-817E-86B90E1801B0}"/>
    <cellStyle name="20% - Ênfase6 3 4 7 3" xfId="24734" xr:uid="{E626B5EB-9149-48A6-84F2-B7385EDED60E}"/>
    <cellStyle name="20% - Ênfase6 3 4 8" xfId="26684" xr:uid="{A46F4742-4117-4C65-813D-1F4AEB3AB337}"/>
    <cellStyle name="20% - Ênfase6 3 4 8 2" xfId="37667" xr:uid="{F76A6108-9456-4AEE-9652-23A536C2FDA7}"/>
    <cellStyle name="20% - Ênfase6 3 4 9" xfId="28632" xr:uid="{38C58DB0-F39E-4B41-B6D5-248D1DEB3262}"/>
    <cellStyle name="20% - Ênfase6 3 5" xfId="5231" xr:uid="{18091BDD-14CC-4BB9-B77C-75AF05EC49FF}"/>
    <cellStyle name="20% - Ênfase6 3 5 10" xfId="43525" xr:uid="{0C0CBC86-33B8-414C-AAA8-50BBF5249182}"/>
    <cellStyle name="20% - Ênfase6 3 5 11" xfId="17651" xr:uid="{8C6A7B55-B6EF-40CF-BE5D-5C1D4DC6EA15}"/>
    <cellStyle name="20% - Ênfase6 3 5 2" xfId="7049" xr:uid="{6C2F7310-428D-43F4-AAE1-E7DC0FDD5C65}"/>
    <cellStyle name="20% - Ênfase6 3 5 2 10" xfId="18591" xr:uid="{30A840D4-D6CD-428C-B14F-3108E988496E}"/>
    <cellStyle name="20% - Ênfase6 3 5 2 2" xfId="9036" xr:uid="{D9C53711-808C-4A9D-89E9-E2BAB47C95BF}"/>
    <cellStyle name="20% - Ênfase6 3 5 2 2 2" xfId="31523" xr:uid="{DF90C899-4049-489E-A5F5-DEC7CAEA5699}"/>
    <cellStyle name="20% - Ênfase6 3 5 2 2 3" xfId="20540" xr:uid="{0287239D-4DE8-439A-B475-43C4562202F4}"/>
    <cellStyle name="20% - Ênfase6 3 5 2 3" xfId="12431" xr:uid="{5BC09B4A-7312-4C60-8569-70ED3FD5B5AA}"/>
    <cellStyle name="20% - Ênfase6 3 5 2 3 2" xfId="34492" xr:uid="{0800047F-EADF-47DB-8A5B-A168151BE284}"/>
    <cellStyle name="20% - Ênfase6 3 5 2 3 3" xfId="23509" xr:uid="{D4A97290-F8B3-4124-A7A9-3B9A4F7FC871}"/>
    <cellStyle name="20% - Ênfase6 3 5 2 4" xfId="14877" xr:uid="{30D828F4-9CF6-402C-A0C0-004F2A74BC3B}"/>
    <cellStyle name="20% - Ênfase6 3 5 2 4 2" xfId="36659" xr:uid="{FAF7A3F3-5CB0-4613-A652-4C37613B98B6}"/>
    <cellStyle name="20% - Ênfase6 3 5 2 4 3" xfId="25676" xr:uid="{C4A51004-57E3-406F-BE08-8436DD2AB036}"/>
    <cellStyle name="20% - Ênfase6 3 5 2 5" xfId="27626" xr:uid="{E373CD18-5ED7-4E98-AE9C-219EF53BF5B1}"/>
    <cellStyle name="20% - Ênfase6 3 5 2 5 2" xfId="38609" xr:uid="{775D3028-DE25-4C95-A094-CFF76C0D1BEF}"/>
    <cellStyle name="20% - Ênfase6 3 5 2 6" xfId="29574" xr:uid="{D5662E0E-C6DA-4FB2-9C43-D5C49DAC00C1}"/>
    <cellStyle name="20% - Ênfase6 3 5 2 7" xfId="40557" xr:uid="{9A644AB0-2246-44E9-953F-9C34401C2CB3}"/>
    <cellStyle name="20% - Ênfase6 3 5 2 8" xfId="42504" xr:uid="{49C65C66-5DE8-43D3-8C21-8DA290153645}"/>
    <cellStyle name="20% - Ênfase6 3 5 2 9" xfId="44464" xr:uid="{C4200B5D-6770-4EB4-A895-7F3DA4C57AEB}"/>
    <cellStyle name="20% - Ênfase6 3 5 3" xfId="8096" xr:uid="{ED12E41F-0C01-4EBF-9877-9801ADBF58EE}"/>
    <cellStyle name="20% - Ênfase6 3 5 3 2" xfId="11294" xr:uid="{35FC07F2-BECF-4189-B820-35DF385B0E47}"/>
    <cellStyle name="20% - Ênfase6 3 5 3 2 2" xfId="33357" xr:uid="{E2C07BCC-4C33-4FAB-9AE3-27086EABB010}"/>
    <cellStyle name="20% - Ênfase6 3 5 3 2 3" xfId="22374" xr:uid="{ADD86DA0-65C6-441D-9061-F650F75179AD}"/>
    <cellStyle name="20% - Ênfase6 3 5 3 3" xfId="30583" xr:uid="{DFAC85EE-C21E-4599-A41A-45E9794EEE4D}"/>
    <cellStyle name="20% - Ênfase6 3 5 3 4" xfId="19600" xr:uid="{3EA04CCC-920E-455A-AAD6-A5453A5B7A7A}"/>
    <cellStyle name="20% - Ênfase6 3 5 4" xfId="10302" xr:uid="{F51863FA-BC71-4D8C-8DC9-04CFC9E650B7}"/>
    <cellStyle name="20% - Ênfase6 3 5 4 2" xfId="32429" xr:uid="{C443D756-9922-4654-BFB0-F900027AC9D8}"/>
    <cellStyle name="20% - Ênfase6 3 5 4 3" xfId="21446" xr:uid="{932BBAA4-1202-4EC8-8B85-41C34851720D}"/>
    <cellStyle name="20% - Ênfase6 3 5 5" xfId="13856" xr:uid="{AF559D20-C1E1-420F-BCA4-A34A5CF6A9B5}"/>
    <cellStyle name="20% - Ênfase6 3 5 5 2" xfId="35720" xr:uid="{75B3061B-D401-4B74-9F24-F929EAA9EA73}"/>
    <cellStyle name="20% - Ênfase6 3 5 5 3" xfId="24737" xr:uid="{B1844D10-7105-46D9-BAFE-747AF59D7D08}"/>
    <cellStyle name="20% - Ênfase6 3 5 6" xfId="26687" xr:uid="{92136610-90DD-477F-9F81-5FD13C1172F4}"/>
    <cellStyle name="20% - Ênfase6 3 5 6 2" xfId="37670" xr:uid="{532672AF-199D-463C-B863-95C31C1A2447}"/>
    <cellStyle name="20% - Ênfase6 3 5 7" xfId="28635" xr:uid="{5D1E9858-53B4-44ED-9E8B-E4171EC81FFB}"/>
    <cellStyle name="20% - Ênfase6 3 5 8" xfId="39618" xr:uid="{1C1F4468-B186-45B1-AF86-9E9E5BE56586}"/>
    <cellStyle name="20% - Ênfase6 3 5 9" xfId="41565" xr:uid="{CC652F25-FEB2-4012-92BF-4642F83E9C23}"/>
    <cellStyle name="20% - Ênfase6 3 6" xfId="5232" xr:uid="{7254C1E9-5939-4294-AA04-98EFDB79C2B5}"/>
    <cellStyle name="20% - Ênfase6 3 6 10" xfId="43526" xr:uid="{BB7A5EF4-897B-4C8B-8B2A-C925572E441B}"/>
    <cellStyle name="20% - Ênfase6 3 6 11" xfId="17652" xr:uid="{49C5E932-A45A-43BC-B6D7-CC8313529349}"/>
    <cellStyle name="20% - Ênfase6 3 6 2" xfId="7331" xr:uid="{AA88D18E-1419-4207-8A8D-8C2F88324AE1}"/>
    <cellStyle name="20% - Ênfase6 3 6 2 10" xfId="18873" xr:uid="{207CCC53-6C63-4037-B6B9-7F96D0359326}"/>
    <cellStyle name="20% - Ênfase6 3 6 2 2" xfId="9318" xr:uid="{DEF25596-27A7-4114-8EAB-3C7C34D90ABD}"/>
    <cellStyle name="20% - Ênfase6 3 6 2 2 2" xfId="31805" xr:uid="{BE892FB8-ECD0-4ABD-97A1-78676F4BEE70}"/>
    <cellStyle name="20% - Ênfase6 3 6 2 2 3" xfId="20822" xr:uid="{BF62E61E-2592-4C0F-982A-D9FEB32B7E01}"/>
    <cellStyle name="20% - Ênfase6 3 6 2 3" xfId="12717" xr:uid="{2EF41654-3173-450F-9B3C-523BC22D8C00}"/>
    <cellStyle name="20% - Ênfase6 3 6 2 3 2" xfId="34778" xr:uid="{93D828D3-CCA6-4685-A201-0F41AB5D04AD}"/>
    <cellStyle name="20% - Ênfase6 3 6 2 3 3" xfId="23795" xr:uid="{3758EC89-1FC9-407C-B05E-24F1E961A9B8}"/>
    <cellStyle name="20% - Ênfase6 3 6 2 4" xfId="15159" xr:uid="{7CFF48E3-71DE-4B83-AB77-DE4D2BACA83C}"/>
    <cellStyle name="20% - Ênfase6 3 6 2 4 2" xfId="36941" xr:uid="{7BD99C83-C41D-4B3C-9651-A689334048D5}"/>
    <cellStyle name="20% - Ênfase6 3 6 2 4 3" xfId="25958" xr:uid="{2D416D21-4BB2-4E30-B97C-B0303196793D}"/>
    <cellStyle name="20% - Ênfase6 3 6 2 5" xfId="27908" xr:uid="{2A64D728-79EF-4772-8EFF-FCC560670A62}"/>
    <cellStyle name="20% - Ênfase6 3 6 2 5 2" xfId="38891" xr:uid="{EF8DB208-5938-465D-A58F-E2A2712C3EE3}"/>
    <cellStyle name="20% - Ênfase6 3 6 2 6" xfId="29856" xr:uid="{BE96C65C-D0E6-48A5-A0B7-13B5B5A2FAF7}"/>
    <cellStyle name="20% - Ênfase6 3 6 2 7" xfId="40839" xr:uid="{5E1812F9-44A9-41CD-A087-49040DCE3A44}"/>
    <cellStyle name="20% - Ênfase6 3 6 2 8" xfId="42786" xr:uid="{E5DDA9FC-6946-4EC7-AFAF-0F6D4E392DDE}"/>
    <cellStyle name="20% - Ênfase6 3 6 2 9" xfId="44746" xr:uid="{4C090AC6-5DD5-44A4-92DF-61ED411FD820}"/>
    <cellStyle name="20% - Ênfase6 3 6 3" xfId="8097" xr:uid="{7736EBA7-7808-4783-9694-A068145F8708}"/>
    <cellStyle name="20% - Ênfase6 3 6 3 2" xfId="11580" xr:uid="{DD3677F1-03C1-4B83-A68A-4A12D34ACED2}"/>
    <cellStyle name="20% - Ênfase6 3 6 3 2 2" xfId="33643" xr:uid="{FCCC3DFF-C408-4ACB-81B1-7D36118DC075}"/>
    <cellStyle name="20% - Ênfase6 3 6 3 2 3" xfId="22660" xr:uid="{E992C8AC-402A-45B2-A7E7-0CBF3533BE5C}"/>
    <cellStyle name="20% - Ênfase6 3 6 3 3" xfId="30584" xr:uid="{AF4E5D6A-5BAA-400F-84B0-9AD9A9E3546C}"/>
    <cellStyle name="20% - Ênfase6 3 6 3 4" xfId="19601" xr:uid="{D09BA09B-BA91-4CF0-88A2-0F2F5C8E4B76}"/>
    <cellStyle name="20% - Ênfase6 3 6 4" xfId="10584" xr:uid="{60F5AE65-6AB6-42E0-A629-38C69B90ED76}"/>
    <cellStyle name="20% - Ênfase6 3 6 4 2" xfId="32711" xr:uid="{9A407CA1-F1E2-45B3-B19D-C3DA44A62DCC}"/>
    <cellStyle name="20% - Ênfase6 3 6 4 3" xfId="21728" xr:uid="{3CC926E6-B351-49B2-A34B-5EA081C59B4D}"/>
    <cellStyle name="20% - Ênfase6 3 6 5" xfId="13857" xr:uid="{5995219D-9436-423A-BD2F-8792CE606632}"/>
    <cellStyle name="20% - Ênfase6 3 6 5 2" xfId="35721" xr:uid="{B7661468-7AE7-4DAD-A7A4-E103F2278B43}"/>
    <cellStyle name="20% - Ênfase6 3 6 5 3" xfId="24738" xr:uid="{03DB64A6-6BF9-4BD8-8726-ACB0A54E6E03}"/>
    <cellStyle name="20% - Ênfase6 3 6 6" xfId="26688" xr:uid="{657D713A-615A-492A-B3EB-D1599D5108A0}"/>
    <cellStyle name="20% - Ênfase6 3 6 6 2" xfId="37671" xr:uid="{C62DA553-E459-4272-83E1-C64359A4EE99}"/>
    <cellStyle name="20% - Ênfase6 3 6 7" xfId="28636" xr:uid="{D2FC35FA-AFA7-4BA9-98A7-324D9D1328F7}"/>
    <cellStyle name="20% - Ênfase6 3 6 8" xfId="39619" xr:uid="{5F2C734D-D278-43C1-8EDA-232076901419}"/>
    <cellStyle name="20% - Ênfase6 3 6 9" xfId="41566" xr:uid="{E5D2F3A5-8469-4EDE-8DE8-7A2F53077E42}"/>
    <cellStyle name="20% - Ênfase6 3 7" xfId="5233" xr:uid="{74CA256A-14C2-48DB-81A4-2643B0626081}"/>
    <cellStyle name="20% - Ênfase6 3 7 10" xfId="43527" xr:uid="{105E85B8-16FF-4A7B-BCDC-E4E82A54AD28}"/>
    <cellStyle name="20% - Ênfase6 3 7 11" xfId="17653" xr:uid="{E6A35205-391B-4257-9C19-1CDB7C5A2DAF}"/>
    <cellStyle name="20% - Ênfase6 3 7 2" xfId="7613" xr:uid="{9C648957-2E7D-42AE-B536-A3948CD91258}"/>
    <cellStyle name="20% - Ênfase6 3 7 2 10" xfId="19155" xr:uid="{A058551D-BD30-4B80-8689-8042E757670C}"/>
    <cellStyle name="20% - Ênfase6 3 7 2 2" xfId="9600" xr:uid="{48152A57-677E-411F-92BE-B7AB7FEB6641}"/>
    <cellStyle name="20% - Ênfase6 3 7 2 2 2" xfId="32087" xr:uid="{B09B2CF9-0C0F-4B26-ADFD-1C8391C52A8E}"/>
    <cellStyle name="20% - Ênfase6 3 7 2 2 3" xfId="21104" xr:uid="{D4E9FC6B-1A39-445F-BD78-EECCE332FC33}"/>
    <cellStyle name="20% - Ênfase6 3 7 2 3" xfId="12999" xr:uid="{6651D405-B970-4B48-9612-0786D8BCDB74}"/>
    <cellStyle name="20% - Ênfase6 3 7 2 3 2" xfId="35060" xr:uid="{71536A68-185E-404C-AA24-8BE175AAA7A8}"/>
    <cellStyle name="20% - Ênfase6 3 7 2 3 3" xfId="24077" xr:uid="{68031817-998D-4EFA-B70F-E0AF852AE38B}"/>
    <cellStyle name="20% - Ênfase6 3 7 2 4" xfId="15441" xr:uid="{E2E337A8-E4F5-4C4C-95D2-7EF81CC44E35}"/>
    <cellStyle name="20% - Ênfase6 3 7 2 4 2" xfId="37223" xr:uid="{69CDBAC3-AED8-4922-8276-CE44145D5396}"/>
    <cellStyle name="20% - Ênfase6 3 7 2 4 3" xfId="26240" xr:uid="{EE9694B5-6592-4D85-A7A9-D4C73DF1A1F7}"/>
    <cellStyle name="20% - Ênfase6 3 7 2 5" xfId="28190" xr:uid="{58C458C8-4E6E-46BC-A718-836B816A3D43}"/>
    <cellStyle name="20% - Ênfase6 3 7 2 5 2" xfId="39173" xr:uid="{8724EEFE-7605-403C-9AAC-3F84B278A856}"/>
    <cellStyle name="20% - Ênfase6 3 7 2 6" xfId="30138" xr:uid="{4124BF2F-940F-416E-B6A7-55F4E244D0C5}"/>
    <cellStyle name="20% - Ênfase6 3 7 2 7" xfId="41121" xr:uid="{7DF2AAC2-884E-4D15-937C-59C78CD7178B}"/>
    <cellStyle name="20% - Ênfase6 3 7 2 8" xfId="43068" xr:uid="{49CEDC0F-3F07-4961-824E-528C672C26FD}"/>
    <cellStyle name="20% - Ênfase6 3 7 2 9" xfId="45028" xr:uid="{86920251-E243-4857-AAC7-9840A2102899}"/>
    <cellStyle name="20% - Ênfase6 3 7 3" xfId="8098" xr:uid="{8AB532E6-1E36-4F1A-A898-A2734D27D5C3}"/>
    <cellStyle name="20% - Ênfase6 3 7 3 2" xfId="11862" xr:uid="{7824FBF9-5565-44E5-9801-9CB95008D1C3}"/>
    <cellStyle name="20% - Ênfase6 3 7 3 2 2" xfId="33925" xr:uid="{B80BAB5F-AF19-4752-8346-78387FC47F4D}"/>
    <cellStyle name="20% - Ênfase6 3 7 3 2 3" xfId="22942" xr:uid="{B2D90AD1-08AC-405A-9810-6B6C4170E7DE}"/>
    <cellStyle name="20% - Ênfase6 3 7 3 3" xfId="30585" xr:uid="{BE7EB840-EF36-4F5B-9F50-5C984E7867E3}"/>
    <cellStyle name="20% - Ênfase6 3 7 3 4" xfId="19602" xr:uid="{3D94EEE6-6FEC-4CD3-83F9-96238AE37F23}"/>
    <cellStyle name="20% - Ênfase6 3 7 4" xfId="10866" xr:uid="{6BEAF1FC-BE18-4C99-B89A-70C52F5D1C33}"/>
    <cellStyle name="20% - Ênfase6 3 7 4 2" xfId="32993" xr:uid="{6A5550D5-FFBF-41EE-ABDB-A1898C22DAD7}"/>
    <cellStyle name="20% - Ênfase6 3 7 4 3" xfId="22010" xr:uid="{A4CA9171-7E0C-48DC-87C1-526C96D6F5F5}"/>
    <cellStyle name="20% - Ênfase6 3 7 5" xfId="13858" xr:uid="{DD6F9A98-149E-451F-BB4E-19D38A92A3C6}"/>
    <cellStyle name="20% - Ênfase6 3 7 5 2" xfId="35722" xr:uid="{49696F37-893F-45BA-AB70-0100D6D5D0AC}"/>
    <cellStyle name="20% - Ênfase6 3 7 5 3" xfId="24739" xr:uid="{ED128D2F-ACA4-4DAE-A085-47462E14C892}"/>
    <cellStyle name="20% - Ênfase6 3 7 6" xfId="26689" xr:uid="{07407876-573F-46FB-B297-BE2584E1F72F}"/>
    <cellStyle name="20% - Ênfase6 3 7 6 2" xfId="37672" xr:uid="{CC2510DE-1BB6-42CD-9BE8-AEAD89989C88}"/>
    <cellStyle name="20% - Ênfase6 3 7 7" xfId="28637" xr:uid="{35CC5FFB-02B9-4F4B-9C19-E3472E5C942F}"/>
    <cellStyle name="20% - Ênfase6 3 7 8" xfId="39620" xr:uid="{02694055-BE79-4AC6-A681-531E5B2CB9D8}"/>
    <cellStyle name="20% - Ênfase6 3 7 9" xfId="41567" xr:uid="{12B4E725-960D-464C-8D0C-D55ACAF1968D}"/>
    <cellStyle name="20% - Ênfase6 3 8" xfId="6764" xr:uid="{1FBA8E81-548E-410B-B52C-3696D78C0C09}"/>
    <cellStyle name="20% - Ênfase6 3 8 10" xfId="18309" xr:uid="{9BE53077-4F30-47E6-8FA2-1CF972428630}"/>
    <cellStyle name="20% - Ênfase6 3 8 2" xfId="8754" xr:uid="{6517FFF1-F434-470F-B038-1C250667CD97}"/>
    <cellStyle name="20% - Ênfase6 3 8 2 2" xfId="13130" xr:uid="{C0F9DFCE-CF2E-4F60-8824-70FFD58140EF}"/>
    <cellStyle name="20% - Ênfase6 3 8 2 2 2" xfId="35140" xr:uid="{B4A7BC4D-415A-4842-AC83-17406B8E9B0D}"/>
    <cellStyle name="20% - Ênfase6 3 8 2 2 3" xfId="24157" xr:uid="{4C4D087E-AC72-4834-8E99-2CC962917F3B}"/>
    <cellStyle name="20% - Ênfase6 3 8 2 3" xfId="31241" xr:uid="{956E9D75-D296-4C9F-ADC4-5C20B23177A6}"/>
    <cellStyle name="20% - Ênfase6 3 8 2 4" xfId="20258" xr:uid="{6B9BF0E9-046E-4E3F-BAA7-A661728502E0}"/>
    <cellStyle name="20% - Ênfase6 3 8 3" xfId="11944" xr:uid="{2F037731-D6E3-47F5-8B76-9A20513DC672}"/>
    <cellStyle name="20% - Ênfase6 3 8 3 2" xfId="34005" xr:uid="{6FB35B21-05AA-41B9-9B93-930A1A1A8BBD}"/>
    <cellStyle name="20% - Ênfase6 3 8 3 3" xfId="23022" xr:uid="{7EE4FC68-B92E-481E-A243-8CE444291C14}"/>
    <cellStyle name="20% - Ênfase6 3 8 4" xfId="14595" xr:uid="{054034DA-8ED3-4640-AE88-D184B124544D}"/>
    <cellStyle name="20% - Ênfase6 3 8 4 2" xfId="36377" xr:uid="{E8D21BC2-41F1-4DCC-90EE-0A26290A06E6}"/>
    <cellStyle name="20% - Ênfase6 3 8 4 3" xfId="25394" xr:uid="{ECF72CCD-77A3-44B1-991A-73B794102409}"/>
    <cellStyle name="20% - Ênfase6 3 8 5" xfId="27344" xr:uid="{0007D084-789C-4367-B8C2-7610CE8CC53F}"/>
    <cellStyle name="20% - Ênfase6 3 8 5 2" xfId="38327" xr:uid="{11D66724-5F8C-4FD0-AB09-45EAF119780E}"/>
    <cellStyle name="20% - Ênfase6 3 8 6" xfId="29292" xr:uid="{5F2CED0B-C19D-4CF7-A578-07469C2F6037}"/>
    <cellStyle name="20% - Ênfase6 3 8 7" xfId="40275" xr:uid="{808CAF30-D5E6-4F23-B57A-2C32AF43D056}"/>
    <cellStyle name="20% - Ênfase6 3 8 8" xfId="42222" xr:uid="{4906D056-0B2B-47E8-80C7-35A3AD410655}"/>
    <cellStyle name="20% - Ênfase6 3 8 9" xfId="44182" xr:uid="{1EBEFC55-1142-478E-B5C0-1F0EDD398641}"/>
    <cellStyle name="20% - Ênfase6 3 9" xfId="8083" xr:uid="{CE7C5CA8-D507-4911-AE09-E852616148B3}"/>
    <cellStyle name="20% - Ênfase6 3 9 2" xfId="12135" xr:uid="{3899999A-C218-4EFB-BFEB-36AD64637BFE}"/>
    <cellStyle name="20% - Ênfase6 3 9 2 2" xfId="34196" xr:uid="{F90DBD02-1D9C-4365-B74E-273A8858DCEA}"/>
    <cellStyle name="20% - Ênfase6 3 9 2 3" xfId="23213" xr:uid="{F0B86598-A116-4A4B-A23C-CEA682F01F73}"/>
    <cellStyle name="20% - Ênfase6 3 9 3" xfId="30570" xr:uid="{EC82BB8E-AF62-4CDA-BD47-EF0D491D397D}"/>
    <cellStyle name="20% - Ênfase6 3 9 4" xfId="19587" xr:uid="{F0589A74-9CAC-4F3B-921B-998210BD2963}"/>
    <cellStyle name="20% - Ênfase6 4" xfId="5234" xr:uid="{F4DA3189-841F-467B-84F4-3D273B07EA2B}"/>
    <cellStyle name="20% - Ênfase6 4 10" xfId="11011" xr:uid="{988AF7D4-F321-4DDF-AB83-4B7B4B559132}"/>
    <cellStyle name="20% - Ênfase6 4 10 2" xfId="33075" xr:uid="{B46DE132-A93A-444D-861C-0C88886258AD}"/>
    <cellStyle name="20% - Ênfase6 4 10 3" xfId="22092" xr:uid="{9BDA951A-4B1B-40BB-8F2F-56E8A0830E95}"/>
    <cellStyle name="20% - Ênfase6 4 11" xfId="9974" xr:uid="{19662E11-1337-4556-8E5D-33A888C350D3}"/>
    <cellStyle name="20% - Ênfase6 4 11 2" xfId="32161" xr:uid="{3041441D-A9C0-47D9-B630-08C047ECB8B2}"/>
    <cellStyle name="20% - Ênfase6 4 11 3" xfId="21178" xr:uid="{53B79342-4693-4AC2-BD0D-EAB67CEA1170}"/>
    <cellStyle name="20% - Ênfase6 4 12" xfId="13859" xr:uid="{2A97DF59-BAC8-4E9B-AC3F-BFB04D01C549}"/>
    <cellStyle name="20% - Ênfase6 4 12 2" xfId="35723" xr:uid="{E8A35C67-D674-456F-B643-6F75CF8F2C0D}"/>
    <cellStyle name="20% - Ênfase6 4 12 3" xfId="24740" xr:uid="{13EA30C6-1AB3-4547-A7DD-ECA61A53B362}"/>
    <cellStyle name="20% - Ênfase6 4 13" xfId="26690" xr:uid="{D4D9B087-D1F0-4707-B50D-173F11D6F00C}"/>
    <cellStyle name="20% - Ênfase6 4 13 2" xfId="37673" xr:uid="{E39A7F33-A2FA-43E8-A9AD-E31E597FF343}"/>
    <cellStyle name="20% - Ênfase6 4 14" xfId="28638" xr:uid="{18067D16-BB70-42EE-BDD4-00D017E52783}"/>
    <cellStyle name="20% - Ênfase6 4 15" xfId="39621" xr:uid="{0E86013E-A73F-4330-8ACF-EC28EF51370E}"/>
    <cellStyle name="20% - Ênfase6 4 16" xfId="41568" xr:uid="{D7BB2F81-B088-4514-8361-ECBBCF0C1201}"/>
    <cellStyle name="20% - Ênfase6 4 17" xfId="43528" xr:uid="{6EEE6352-0BF3-4665-A92D-2E1C59AC3AEF}"/>
    <cellStyle name="20% - Ênfase6 4 18" xfId="17654" xr:uid="{59EEC1D2-C187-4EE6-AB61-DDB5C3DFFFC4}"/>
    <cellStyle name="20% - Ênfase6 4 2" xfId="5235" xr:uid="{194ADCA8-A011-4CB7-B765-F033C9AA26CD}"/>
    <cellStyle name="20% - Ênfase6 4 2 10" xfId="26691" xr:uid="{EB3DD35D-4BAD-4534-AB17-1150F884FEC7}"/>
    <cellStyle name="20% - Ênfase6 4 2 10 2" xfId="37674" xr:uid="{4786BA06-C8DB-48B2-889C-D9E75B880E96}"/>
    <cellStyle name="20% - Ênfase6 4 2 11" xfId="28639" xr:uid="{8CF569A2-8790-4F5C-A1A1-C05C3A1127E5}"/>
    <cellStyle name="20% - Ênfase6 4 2 12" xfId="39622" xr:uid="{2B4DB96F-8967-4B39-A512-782E30350746}"/>
    <cellStyle name="20% - Ênfase6 4 2 13" xfId="41569" xr:uid="{59B07DC0-B190-49ED-BC2F-BFF0393595E4}"/>
    <cellStyle name="20% - Ênfase6 4 2 14" xfId="43529" xr:uid="{BB50BD38-A147-46DF-9F96-630C54704EE0}"/>
    <cellStyle name="20% - Ênfase6 4 2 15" xfId="17655" xr:uid="{7A166EF9-06E1-473B-A1BC-BFDA5F8C3E4E}"/>
    <cellStyle name="20% - Ênfase6 4 2 2" xfId="5236" xr:uid="{D57594B9-2426-41AF-978B-0730FDF1D1DD}"/>
    <cellStyle name="20% - Ênfase6 4 2 2 10" xfId="39623" xr:uid="{B2F95D27-2F64-4818-AF19-AB89B00F4E89}"/>
    <cellStyle name="20% - Ênfase6 4 2 2 11" xfId="41570" xr:uid="{77875592-4456-4DE6-B977-C49EFB770DA8}"/>
    <cellStyle name="20% - Ênfase6 4 2 2 12" xfId="43530" xr:uid="{64B7C3AD-4769-4637-AE01-E189BE2127FB}"/>
    <cellStyle name="20% - Ênfase6 4 2 2 13" xfId="17656" xr:uid="{368B647E-DFDC-4A4C-8921-3D5BF41D5345}"/>
    <cellStyle name="20% - Ênfase6 4 2 2 2" xfId="5237" xr:uid="{E48B2AA9-74F7-4BAC-8453-B8581898FAC1}"/>
    <cellStyle name="20% - Ênfase6 4 2 2 2 10" xfId="43531" xr:uid="{A437D059-A7A5-4D9F-B8AC-6CA2BD6A4350}"/>
    <cellStyle name="20% - Ênfase6 4 2 2 2 11" xfId="17657" xr:uid="{DE549393-5130-4F4B-A241-AF1CB692D2FE}"/>
    <cellStyle name="20% - Ênfase6 4 2 2 2 2" xfId="7288" xr:uid="{AE66A969-7B62-46D6-A760-B033D19A2655}"/>
    <cellStyle name="20% - Ênfase6 4 2 2 2 2 10" xfId="18830" xr:uid="{1B396032-1EA2-463D-B0DF-0207E1C06086}"/>
    <cellStyle name="20% - Ênfase6 4 2 2 2 2 2" xfId="9275" xr:uid="{C60CE6F5-BDD6-4B45-9743-125280B3C962}"/>
    <cellStyle name="20% - Ênfase6 4 2 2 2 2 2 2" xfId="31762" xr:uid="{D3675231-9EED-4D04-A7A0-68C59B2FD0DE}"/>
    <cellStyle name="20% - Ênfase6 4 2 2 2 2 2 3" xfId="20779" xr:uid="{592C86FD-0920-4745-9A52-5C604361CBA3}"/>
    <cellStyle name="20% - Ênfase6 4 2 2 2 2 3" xfId="12674" xr:uid="{086CCFC1-A76F-42C5-BB1B-75EC606E5FF5}"/>
    <cellStyle name="20% - Ênfase6 4 2 2 2 2 3 2" xfId="34735" xr:uid="{1E70D24A-2372-48A0-A4F6-9C922C15F90D}"/>
    <cellStyle name="20% - Ênfase6 4 2 2 2 2 3 3" xfId="23752" xr:uid="{78844A07-16B6-4993-B36B-E3817FAB6436}"/>
    <cellStyle name="20% - Ênfase6 4 2 2 2 2 4" xfId="15116" xr:uid="{4FB47BA4-10CE-4CEF-A5ED-805420E8F0D3}"/>
    <cellStyle name="20% - Ênfase6 4 2 2 2 2 4 2" xfId="36898" xr:uid="{703DC71F-DA73-433E-9C55-AAD514DB030B}"/>
    <cellStyle name="20% - Ênfase6 4 2 2 2 2 4 3" xfId="25915" xr:uid="{13F89697-6C4D-49E8-A65A-93A2C70F8A85}"/>
    <cellStyle name="20% - Ênfase6 4 2 2 2 2 5" xfId="27865" xr:uid="{0085EE71-EF32-45A6-9BAE-CA4AA867047C}"/>
    <cellStyle name="20% - Ênfase6 4 2 2 2 2 5 2" xfId="38848" xr:uid="{541C76CD-345C-4EA3-A9B1-A7EC43F61BD7}"/>
    <cellStyle name="20% - Ênfase6 4 2 2 2 2 6" xfId="29813" xr:uid="{109ED974-55FE-4707-9AA3-2C51D4823240}"/>
    <cellStyle name="20% - Ênfase6 4 2 2 2 2 7" xfId="40796" xr:uid="{DCC45216-B838-4D5E-9DAD-19C652D04279}"/>
    <cellStyle name="20% - Ênfase6 4 2 2 2 2 8" xfId="42743" xr:uid="{5B76FF7D-568E-42A4-864E-CF9B1B22F311}"/>
    <cellStyle name="20% - Ênfase6 4 2 2 2 2 9" xfId="44703" xr:uid="{279635F5-A6D0-456D-8019-5D9D4DC658BB}"/>
    <cellStyle name="20% - Ênfase6 4 2 2 2 3" xfId="8102" xr:uid="{AA2939ED-68BB-4278-88F9-CDEB1D6EE5D3}"/>
    <cellStyle name="20% - Ênfase6 4 2 2 2 3 2" xfId="11537" xr:uid="{DDD2BB16-EC88-412E-BDB7-C2C586C1FAB1}"/>
    <cellStyle name="20% - Ênfase6 4 2 2 2 3 2 2" xfId="33600" xr:uid="{22D45B5A-0423-469C-A51E-3B56B876B181}"/>
    <cellStyle name="20% - Ênfase6 4 2 2 2 3 2 3" xfId="22617" xr:uid="{70D8A48F-185E-4ABD-A447-61E9A27853E2}"/>
    <cellStyle name="20% - Ênfase6 4 2 2 2 3 3" xfId="30589" xr:uid="{E6DB1E89-05B7-42D4-86E5-C73728E4F05B}"/>
    <cellStyle name="20% - Ênfase6 4 2 2 2 3 4" xfId="19606" xr:uid="{A62D6CDB-BD9C-4F3C-87E4-660D69A891D7}"/>
    <cellStyle name="20% - Ênfase6 4 2 2 2 4" xfId="10541" xr:uid="{8E5A0A79-96B6-46DB-BA52-01A9E86F13E2}"/>
    <cellStyle name="20% - Ênfase6 4 2 2 2 4 2" xfId="32668" xr:uid="{29D808D6-F8EE-44FE-BDE5-F87601CF41ED}"/>
    <cellStyle name="20% - Ênfase6 4 2 2 2 4 3" xfId="21685" xr:uid="{473D5F54-BD1A-4600-B0A8-1E5E6EF7E211}"/>
    <cellStyle name="20% - Ênfase6 4 2 2 2 5" xfId="13862" xr:uid="{2DC5F5AA-F6E7-45C0-B33E-3B7066D89545}"/>
    <cellStyle name="20% - Ênfase6 4 2 2 2 5 2" xfId="35726" xr:uid="{181F3B3D-E385-47E8-A295-56AC7F61206F}"/>
    <cellStyle name="20% - Ênfase6 4 2 2 2 5 3" xfId="24743" xr:uid="{B8CE0829-C108-4D54-9FE1-1E05C58DE6A2}"/>
    <cellStyle name="20% - Ênfase6 4 2 2 2 6" xfId="26693" xr:uid="{4942D109-ECE9-4BC9-AE2F-6B2342EB8428}"/>
    <cellStyle name="20% - Ênfase6 4 2 2 2 6 2" xfId="37676" xr:uid="{12E43D1B-47F7-4E3F-B7DE-5742597147D3}"/>
    <cellStyle name="20% - Ênfase6 4 2 2 2 7" xfId="28641" xr:uid="{50B698D9-2DB7-493A-BA62-5EA06A1829E9}"/>
    <cellStyle name="20% - Ênfase6 4 2 2 2 8" xfId="39624" xr:uid="{80144D40-0931-4B5D-AB90-26F4E6698290}"/>
    <cellStyle name="20% - Ênfase6 4 2 2 2 9" xfId="41571" xr:uid="{AA54791F-177F-4618-A690-3308AE1B4655}"/>
    <cellStyle name="20% - Ênfase6 4 2 2 3" xfId="5238" xr:uid="{4DAE90D6-21ED-47C9-A6DC-D510CBB1B3A5}"/>
    <cellStyle name="20% - Ênfase6 4 2 2 3 10" xfId="43532" xr:uid="{6228FB5C-932F-4165-91FA-234C07BCCBBB}"/>
    <cellStyle name="20% - Ênfase6 4 2 2 3 11" xfId="17658" xr:uid="{A0DBBF40-46C9-4600-B70B-19D766E9B1EA}"/>
    <cellStyle name="20% - Ênfase6 4 2 2 3 2" xfId="7570" xr:uid="{0C5CB38C-B2D3-48BD-BD54-F772C5D6A1B9}"/>
    <cellStyle name="20% - Ênfase6 4 2 2 3 2 10" xfId="19112" xr:uid="{0A495A67-9068-427E-922C-B31075F4A7B1}"/>
    <cellStyle name="20% - Ênfase6 4 2 2 3 2 2" xfId="9557" xr:uid="{F80006EF-B4D6-455A-BED6-C8217BE9066F}"/>
    <cellStyle name="20% - Ênfase6 4 2 2 3 2 2 2" xfId="32044" xr:uid="{15FB891E-AF0C-4E54-B9BF-FBD9B07E6003}"/>
    <cellStyle name="20% - Ênfase6 4 2 2 3 2 2 3" xfId="21061" xr:uid="{8EC5351E-AB0A-4BDA-89B2-E9153FA9C310}"/>
    <cellStyle name="20% - Ênfase6 4 2 2 3 2 3" xfId="12956" xr:uid="{B8E6E361-870D-4FCF-ABA0-B719E0278A5D}"/>
    <cellStyle name="20% - Ênfase6 4 2 2 3 2 3 2" xfId="35017" xr:uid="{FC0DF828-270D-444C-9BC3-409269E6C6A1}"/>
    <cellStyle name="20% - Ênfase6 4 2 2 3 2 3 3" xfId="24034" xr:uid="{5A101F98-101E-49A3-8A61-9D0F51C064B4}"/>
    <cellStyle name="20% - Ênfase6 4 2 2 3 2 4" xfId="15398" xr:uid="{325E3A01-B123-48EC-AA02-D0FE06A7044B}"/>
    <cellStyle name="20% - Ênfase6 4 2 2 3 2 4 2" xfId="37180" xr:uid="{CF783ED1-5A49-47B8-A8E9-B59F4C82F741}"/>
    <cellStyle name="20% - Ênfase6 4 2 2 3 2 4 3" xfId="26197" xr:uid="{5A5BF20F-D20D-439D-983F-B3A16AE4331C}"/>
    <cellStyle name="20% - Ênfase6 4 2 2 3 2 5" xfId="28147" xr:uid="{F3312929-0299-41C2-B0E1-16503139C116}"/>
    <cellStyle name="20% - Ênfase6 4 2 2 3 2 5 2" xfId="39130" xr:uid="{3A0B7BCA-0A09-4B07-A202-D4917FEDAE2A}"/>
    <cellStyle name="20% - Ênfase6 4 2 2 3 2 6" xfId="30095" xr:uid="{E980AF05-40AC-4393-A649-2987BF96A395}"/>
    <cellStyle name="20% - Ênfase6 4 2 2 3 2 7" xfId="41078" xr:uid="{37E75B1B-2D72-41E7-9AB4-6FE3ACF5D39F}"/>
    <cellStyle name="20% - Ênfase6 4 2 2 3 2 8" xfId="43025" xr:uid="{4B2D816A-66FF-4649-9884-CE7D86D194D2}"/>
    <cellStyle name="20% - Ênfase6 4 2 2 3 2 9" xfId="44985" xr:uid="{B46811AE-D8B3-4C7E-8AE9-C5342AFD85A1}"/>
    <cellStyle name="20% - Ênfase6 4 2 2 3 3" xfId="8103" xr:uid="{32015013-EC08-4219-A562-0139695ED7D6}"/>
    <cellStyle name="20% - Ênfase6 4 2 2 3 3 2" xfId="11819" xr:uid="{03252B70-0C36-443A-A816-8417E5E55AF2}"/>
    <cellStyle name="20% - Ênfase6 4 2 2 3 3 2 2" xfId="33882" xr:uid="{B4F1F17F-F22F-4F83-8D28-A79B68EA0892}"/>
    <cellStyle name="20% - Ênfase6 4 2 2 3 3 2 3" xfId="22899" xr:uid="{C481773D-90D1-4302-A4ED-D6A67D154FD0}"/>
    <cellStyle name="20% - Ênfase6 4 2 2 3 3 3" xfId="30590" xr:uid="{47DB6607-CA9D-4486-8161-51CB5B1E2B8C}"/>
    <cellStyle name="20% - Ênfase6 4 2 2 3 3 4" xfId="19607" xr:uid="{156BFCA0-A14E-433E-A556-9A7477E23B72}"/>
    <cellStyle name="20% - Ênfase6 4 2 2 3 4" xfId="10823" xr:uid="{6E64DDB3-4878-4D81-80B1-89A085ABF856}"/>
    <cellStyle name="20% - Ênfase6 4 2 2 3 4 2" xfId="32950" xr:uid="{3C1BC5B4-1D8B-44A0-A83D-0B579DC8EB44}"/>
    <cellStyle name="20% - Ênfase6 4 2 2 3 4 3" xfId="21967" xr:uid="{D5019D48-529A-4B9F-933C-FFA5B7CE3850}"/>
    <cellStyle name="20% - Ênfase6 4 2 2 3 5" xfId="13863" xr:uid="{B7ACDA18-2DCC-49A0-8A2E-9CDC2AB3CEA0}"/>
    <cellStyle name="20% - Ênfase6 4 2 2 3 5 2" xfId="35727" xr:uid="{B7455D53-D39C-4BDA-AF39-10DA065E0DCF}"/>
    <cellStyle name="20% - Ênfase6 4 2 2 3 5 3" xfId="24744" xr:uid="{D658E559-37A2-4477-BA2F-18BF2866D838}"/>
    <cellStyle name="20% - Ênfase6 4 2 2 3 6" xfId="26694" xr:uid="{F538B25B-9919-4F98-8703-EF93C98151E5}"/>
    <cellStyle name="20% - Ênfase6 4 2 2 3 6 2" xfId="37677" xr:uid="{3AC13B6E-51E8-4A2E-813A-0C562B85BF89}"/>
    <cellStyle name="20% - Ênfase6 4 2 2 3 7" xfId="28642" xr:uid="{D31FA74D-89B4-4110-9107-9A1FC544C361}"/>
    <cellStyle name="20% - Ênfase6 4 2 2 3 8" xfId="39625" xr:uid="{4179F3D6-66A7-4601-BE3D-89099FF65CFE}"/>
    <cellStyle name="20% - Ênfase6 4 2 2 3 9" xfId="41572" xr:uid="{09D8717C-7764-46FE-8380-3D9D4BE270F5}"/>
    <cellStyle name="20% - Ênfase6 4 2 2 4" xfId="7004" xr:uid="{13B1E84C-C15B-4485-9827-2845594E221F}"/>
    <cellStyle name="20% - Ênfase6 4 2 2 4 10" xfId="18548" xr:uid="{02B87467-6137-46DC-B902-74A46813AF2C}"/>
    <cellStyle name="20% - Ênfase6 4 2 2 4 2" xfId="8993" xr:uid="{C2715D9F-16F4-4941-B913-78E5A12B6676}"/>
    <cellStyle name="20% - Ênfase6 4 2 2 4 2 2" xfId="31480" xr:uid="{81C0CB94-72ED-49FD-951A-EEA0CD70F654}"/>
    <cellStyle name="20% - Ênfase6 4 2 2 4 2 3" xfId="20497" xr:uid="{F5276006-2843-4929-AD9B-F2B0D827D624}"/>
    <cellStyle name="20% - Ênfase6 4 2 2 4 3" xfId="12378" xr:uid="{80BA43C6-F3CD-4E91-BC07-1F0A0723AC98}"/>
    <cellStyle name="20% - Ênfase6 4 2 2 4 3 2" xfId="34439" xr:uid="{1D8096A5-CB4F-47E7-9454-A6FBDE44B779}"/>
    <cellStyle name="20% - Ênfase6 4 2 2 4 3 3" xfId="23456" xr:uid="{7DCA0AE6-2062-4A4D-93B1-66BAEC0E0972}"/>
    <cellStyle name="20% - Ênfase6 4 2 2 4 4" xfId="14834" xr:uid="{E7590E4D-E9A5-4076-BEC2-F8838AD2C6C3}"/>
    <cellStyle name="20% - Ênfase6 4 2 2 4 4 2" xfId="36616" xr:uid="{80BB5470-2AB1-41CE-B0DD-FA8944AA8D7F}"/>
    <cellStyle name="20% - Ênfase6 4 2 2 4 4 3" xfId="25633" xr:uid="{747A5F73-710E-4CF3-B0A4-095A2E617733}"/>
    <cellStyle name="20% - Ênfase6 4 2 2 4 5" xfId="27583" xr:uid="{2B642395-512A-43EB-9827-6EF6BF1646E6}"/>
    <cellStyle name="20% - Ênfase6 4 2 2 4 5 2" xfId="38566" xr:uid="{317A12B3-50BA-4C88-9173-0B5BBC17A6F6}"/>
    <cellStyle name="20% - Ênfase6 4 2 2 4 6" xfId="29531" xr:uid="{465FC06D-817F-40CC-BC5C-782694223D24}"/>
    <cellStyle name="20% - Ênfase6 4 2 2 4 7" xfId="40514" xr:uid="{B21DF69E-EC82-4D10-98C0-20E31A52A02F}"/>
    <cellStyle name="20% - Ênfase6 4 2 2 4 8" xfId="42461" xr:uid="{37A5756D-915D-4D4C-8295-1F6E5FE8FE18}"/>
    <cellStyle name="20% - Ênfase6 4 2 2 4 9" xfId="44421" xr:uid="{1CFCA284-BA11-498E-AB96-32BE2275D47E}"/>
    <cellStyle name="20% - Ênfase6 4 2 2 5" xfId="8101" xr:uid="{18BCFD83-3DB1-4390-A56C-E2784C3C1C35}"/>
    <cellStyle name="20% - Ênfase6 4 2 2 5 2" xfId="11241" xr:uid="{FF753C07-6F51-4483-BAE0-8B68E0F15E6C}"/>
    <cellStyle name="20% - Ênfase6 4 2 2 5 2 2" xfId="33304" xr:uid="{D5413C6D-D865-4E55-A900-B601BDB94A6F}"/>
    <cellStyle name="20% - Ênfase6 4 2 2 5 2 3" xfId="22321" xr:uid="{1A112A41-6F5D-4682-A09D-43F4963C3D5F}"/>
    <cellStyle name="20% - Ênfase6 4 2 2 5 3" xfId="30588" xr:uid="{EBC2D6CB-372E-4BEE-AEC9-EEC13AB20EFF}"/>
    <cellStyle name="20% - Ênfase6 4 2 2 5 4" xfId="19605" xr:uid="{8F46AD69-73F1-438D-9021-73846CCFD8D1}"/>
    <cellStyle name="20% - Ênfase6 4 2 2 6" xfId="10259" xr:uid="{0133F3EA-7902-42E8-8381-311D98D068E8}"/>
    <cellStyle name="20% - Ênfase6 4 2 2 6 2" xfId="32386" xr:uid="{D81F5189-5E88-4F62-A13F-F26DFCA30AD5}"/>
    <cellStyle name="20% - Ênfase6 4 2 2 6 3" xfId="21403" xr:uid="{65A25C17-E75D-4DA9-A957-488F6BD00F0D}"/>
    <cellStyle name="20% - Ênfase6 4 2 2 7" xfId="13861" xr:uid="{2B0AEBE9-C2D9-481F-9539-6BDF1904D74F}"/>
    <cellStyle name="20% - Ênfase6 4 2 2 7 2" xfId="35725" xr:uid="{7D14B5E0-35AB-4A13-BC05-80F9AC6FAD92}"/>
    <cellStyle name="20% - Ênfase6 4 2 2 7 3" xfId="24742" xr:uid="{27653DCB-7EE5-4F91-9566-4AD142D395D0}"/>
    <cellStyle name="20% - Ênfase6 4 2 2 8" xfId="26692" xr:uid="{E2D41E54-DB5C-4718-AFE1-25789F6C8873}"/>
    <cellStyle name="20% - Ênfase6 4 2 2 8 2" xfId="37675" xr:uid="{D0365F79-BEC1-4628-B473-43EA082269B0}"/>
    <cellStyle name="20% - Ênfase6 4 2 2 9" xfId="28640" xr:uid="{37E4805B-C31D-447E-924C-6CB642DEB1FE}"/>
    <cellStyle name="20% - Ênfase6 4 2 3" xfId="5239" xr:uid="{67C7FCBD-FA70-48BB-8458-326A29AB527E}"/>
    <cellStyle name="20% - Ênfase6 4 2 3 10" xfId="43533" xr:uid="{C13BD5DB-C8C0-4712-B861-370E0D95C36E}"/>
    <cellStyle name="20% - Ênfase6 4 2 3 11" xfId="17659" xr:uid="{CA343585-E426-4F09-9AB1-776799AABD71}"/>
    <cellStyle name="20% - Ênfase6 4 2 3 2" xfId="7119" xr:uid="{F2BD0F07-F04E-4104-9ABB-99BFDF1E7977}"/>
    <cellStyle name="20% - Ênfase6 4 2 3 2 10" xfId="18661" xr:uid="{AD3CF584-0AD3-419F-8693-13AF2EA52189}"/>
    <cellStyle name="20% - Ênfase6 4 2 3 2 2" xfId="9106" xr:uid="{806E6737-654B-472A-AF81-4A0DEB17D78D}"/>
    <cellStyle name="20% - Ênfase6 4 2 3 2 2 2" xfId="31593" xr:uid="{A484CC46-98DE-42ED-80E6-A2FAAB781DC6}"/>
    <cellStyle name="20% - Ênfase6 4 2 3 2 2 3" xfId="20610" xr:uid="{652C9DA0-9EFD-404D-A674-D4F541D94A4D}"/>
    <cellStyle name="20% - Ênfase6 4 2 3 2 3" xfId="12501" xr:uid="{8DC82421-8DD9-4D9A-9CF2-9C1188C9DBFE}"/>
    <cellStyle name="20% - Ênfase6 4 2 3 2 3 2" xfId="34562" xr:uid="{7EC22664-F81E-4C88-A919-9C6BA51C188A}"/>
    <cellStyle name="20% - Ênfase6 4 2 3 2 3 3" xfId="23579" xr:uid="{97473A7B-26A7-427A-9D83-A09D12586F58}"/>
    <cellStyle name="20% - Ênfase6 4 2 3 2 4" xfId="14947" xr:uid="{1EAB7CAB-A87C-42F7-86DE-598D5966B8D2}"/>
    <cellStyle name="20% - Ênfase6 4 2 3 2 4 2" xfId="36729" xr:uid="{D67C8048-3D7F-4CD2-8D81-27E7382F95AC}"/>
    <cellStyle name="20% - Ênfase6 4 2 3 2 4 3" xfId="25746" xr:uid="{1EE870D5-4082-47A0-9E64-74C99E218BE7}"/>
    <cellStyle name="20% - Ênfase6 4 2 3 2 5" xfId="27696" xr:uid="{866C1573-DD9D-4553-804C-371040294244}"/>
    <cellStyle name="20% - Ênfase6 4 2 3 2 5 2" xfId="38679" xr:uid="{27E96274-BC0D-4652-B9E0-5A1694C79A01}"/>
    <cellStyle name="20% - Ênfase6 4 2 3 2 6" xfId="29644" xr:uid="{C3309BCC-968E-4AF1-98E0-55665F2430AB}"/>
    <cellStyle name="20% - Ênfase6 4 2 3 2 7" xfId="40627" xr:uid="{3D132586-C953-400D-AE9B-8EDF81402C09}"/>
    <cellStyle name="20% - Ênfase6 4 2 3 2 8" xfId="42574" xr:uid="{A5C30365-6C3D-4583-8FD5-51B43A4022D4}"/>
    <cellStyle name="20% - Ênfase6 4 2 3 2 9" xfId="44534" xr:uid="{89176AF6-CA34-4BB6-A75A-9552E20A696F}"/>
    <cellStyle name="20% - Ênfase6 4 2 3 3" xfId="8104" xr:uid="{A4352B37-0517-41A1-B3B5-7C8DBCCEA704}"/>
    <cellStyle name="20% - Ênfase6 4 2 3 3 2" xfId="11364" xr:uid="{BF2143FD-B3D3-4177-8C57-0E30B10B24E5}"/>
    <cellStyle name="20% - Ênfase6 4 2 3 3 2 2" xfId="33427" xr:uid="{F4BDE7CD-5251-4DE5-AE5D-5DA31068C160}"/>
    <cellStyle name="20% - Ênfase6 4 2 3 3 2 3" xfId="22444" xr:uid="{83DFF474-F759-4313-A628-CBE02A03F6D5}"/>
    <cellStyle name="20% - Ênfase6 4 2 3 3 3" xfId="30591" xr:uid="{FB90B012-5208-49F1-8CFC-5FCD57174E9D}"/>
    <cellStyle name="20% - Ênfase6 4 2 3 3 4" xfId="19608" xr:uid="{CD8CF32E-96B9-410B-BC55-74DA92B3BFF4}"/>
    <cellStyle name="20% - Ênfase6 4 2 3 4" xfId="10372" xr:uid="{B0987731-4F34-4BBB-BD1F-DA02864188B5}"/>
    <cellStyle name="20% - Ênfase6 4 2 3 4 2" xfId="32499" xr:uid="{A77F6D01-87E0-4BEF-8E30-DEDA9E943BAE}"/>
    <cellStyle name="20% - Ênfase6 4 2 3 4 3" xfId="21516" xr:uid="{70BFCEF2-2819-43E1-B28E-BAD92DCA9A2D}"/>
    <cellStyle name="20% - Ênfase6 4 2 3 5" xfId="13864" xr:uid="{671CFF02-B28F-482A-B18F-E9652815AF50}"/>
    <cellStyle name="20% - Ênfase6 4 2 3 5 2" xfId="35728" xr:uid="{797744C8-645C-4052-89EC-C4552CD8425E}"/>
    <cellStyle name="20% - Ênfase6 4 2 3 5 3" xfId="24745" xr:uid="{6E79F6F9-7A72-4B06-A668-7F9E4EF5C822}"/>
    <cellStyle name="20% - Ênfase6 4 2 3 6" xfId="26695" xr:uid="{F2978A7E-44B0-43C1-811B-69D50BF69CF1}"/>
    <cellStyle name="20% - Ênfase6 4 2 3 6 2" xfId="37678" xr:uid="{47AC122B-33C7-4966-9FB7-1FB1481A5DFC}"/>
    <cellStyle name="20% - Ênfase6 4 2 3 7" xfId="28643" xr:uid="{47885593-8FE5-4D54-AA9C-5F50FC05C8A0}"/>
    <cellStyle name="20% - Ênfase6 4 2 3 8" xfId="39626" xr:uid="{624F4C8A-1FCB-44BC-ACA3-5503BF67F1BA}"/>
    <cellStyle name="20% - Ênfase6 4 2 3 9" xfId="41573" xr:uid="{76FF489A-16FD-4B37-BD7B-2872E89FD1E0}"/>
    <cellStyle name="20% - Ênfase6 4 2 4" xfId="5240" xr:uid="{40D3E4E3-3A97-4194-976A-02B792DDF185}"/>
    <cellStyle name="20% - Ênfase6 4 2 4 10" xfId="43534" xr:uid="{B3DA8C93-6395-4390-AF0C-1A10EFBEE7A9}"/>
    <cellStyle name="20% - Ênfase6 4 2 4 11" xfId="17660" xr:uid="{4D79AF0E-245E-4C34-B35C-D8A0F0952BC5}"/>
    <cellStyle name="20% - Ênfase6 4 2 4 2" xfId="7401" xr:uid="{73E1D7EE-218D-4820-B1E0-28BF64671B00}"/>
    <cellStyle name="20% - Ênfase6 4 2 4 2 10" xfId="18943" xr:uid="{062CE7BB-BB3C-4804-98C9-BED1F37CDB5C}"/>
    <cellStyle name="20% - Ênfase6 4 2 4 2 2" xfId="9388" xr:uid="{0D67E433-F55B-4363-9C62-B37103E9FEDF}"/>
    <cellStyle name="20% - Ênfase6 4 2 4 2 2 2" xfId="31875" xr:uid="{4981AB2B-2185-453B-8FCE-97E46B677398}"/>
    <cellStyle name="20% - Ênfase6 4 2 4 2 2 3" xfId="20892" xr:uid="{0E1F5469-628A-4327-96DE-AD2102BCCE4D}"/>
    <cellStyle name="20% - Ênfase6 4 2 4 2 3" xfId="12787" xr:uid="{E5E4252A-1E30-4C05-9201-04F3BB5ED265}"/>
    <cellStyle name="20% - Ênfase6 4 2 4 2 3 2" xfId="34848" xr:uid="{0B974BB9-4C92-485D-B627-F8B477412F0A}"/>
    <cellStyle name="20% - Ênfase6 4 2 4 2 3 3" xfId="23865" xr:uid="{341EDAF3-412D-4A5B-9616-424103439370}"/>
    <cellStyle name="20% - Ênfase6 4 2 4 2 4" xfId="15229" xr:uid="{571F6E68-DB8E-403B-898E-8A266C03629B}"/>
    <cellStyle name="20% - Ênfase6 4 2 4 2 4 2" xfId="37011" xr:uid="{CD56D8EF-B2AF-42DC-AB49-CF2589640F2B}"/>
    <cellStyle name="20% - Ênfase6 4 2 4 2 4 3" xfId="26028" xr:uid="{CF092C4A-0CC2-4997-8C7A-74988ED92A8C}"/>
    <cellStyle name="20% - Ênfase6 4 2 4 2 5" xfId="27978" xr:uid="{2D78D575-5E9F-4159-BBB7-EDB85DF83F58}"/>
    <cellStyle name="20% - Ênfase6 4 2 4 2 5 2" xfId="38961" xr:uid="{E34B3961-4FD7-4231-91D0-935EE8EEF3CF}"/>
    <cellStyle name="20% - Ênfase6 4 2 4 2 6" xfId="29926" xr:uid="{8A3C4921-54AF-4C8E-8B5E-4955F154178B}"/>
    <cellStyle name="20% - Ênfase6 4 2 4 2 7" xfId="40909" xr:uid="{1430DC11-504E-45DB-B139-504BDE461D38}"/>
    <cellStyle name="20% - Ênfase6 4 2 4 2 8" xfId="42856" xr:uid="{025434E1-A27E-4334-914C-8ED4854837D4}"/>
    <cellStyle name="20% - Ênfase6 4 2 4 2 9" xfId="44816" xr:uid="{15083BEB-5FE0-4C0F-973D-20AEE6D81079}"/>
    <cellStyle name="20% - Ênfase6 4 2 4 3" xfId="8105" xr:uid="{D0289BA7-433D-49A7-A2E8-6B63742A6418}"/>
    <cellStyle name="20% - Ênfase6 4 2 4 3 2" xfId="11650" xr:uid="{2FB9AF7E-8B82-4CA2-ADC4-DD22CC3328C7}"/>
    <cellStyle name="20% - Ênfase6 4 2 4 3 2 2" xfId="33713" xr:uid="{E949E73A-FDB4-414D-A40F-AC89267B5046}"/>
    <cellStyle name="20% - Ênfase6 4 2 4 3 2 3" xfId="22730" xr:uid="{0863C5E1-F61E-41FF-B84B-3BCB99375010}"/>
    <cellStyle name="20% - Ênfase6 4 2 4 3 3" xfId="30592" xr:uid="{0B43F396-3C92-42E6-BCBC-25B36F31B681}"/>
    <cellStyle name="20% - Ênfase6 4 2 4 3 4" xfId="19609" xr:uid="{F3F59CC4-4EE4-49E5-8065-09E8AF64DEFB}"/>
    <cellStyle name="20% - Ênfase6 4 2 4 4" xfId="10654" xr:uid="{64443854-23F8-4081-899B-8750B4196365}"/>
    <cellStyle name="20% - Ênfase6 4 2 4 4 2" xfId="32781" xr:uid="{CDDA1959-AD2C-41FC-B802-47A0F4830DD1}"/>
    <cellStyle name="20% - Ênfase6 4 2 4 4 3" xfId="21798" xr:uid="{B68368AE-A0F3-4E1F-B33F-7EA276C7B71B}"/>
    <cellStyle name="20% - Ênfase6 4 2 4 5" xfId="13865" xr:uid="{5245409E-77E6-497C-A1FC-DAA80F54FB8C}"/>
    <cellStyle name="20% - Ênfase6 4 2 4 5 2" xfId="35729" xr:uid="{EA89273E-1A26-4129-9674-D251BE126701}"/>
    <cellStyle name="20% - Ênfase6 4 2 4 5 3" xfId="24746" xr:uid="{C27116F3-7D7D-4A31-8BC7-8E29EFB1A4B9}"/>
    <cellStyle name="20% - Ênfase6 4 2 4 6" xfId="26696" xr:uid="{CB6DA410-B02A-4D09-B625-D4927B3C13E2}"/>
    <cellStyle name="20% - Ênfase6 4 2 4 6 2" xfId="37679" xr:uid="{9A2B5A26-EB0A-442E-850F-9675BFC7FC0E}"/>
    <cellStyle name="20% - Ênfase6 4 2 4 7" xfId="28644" xr:uid="{73F7B9FD-4097-4D7C-A3C1-B58892E2B8E0}"/>
    <cellStyle name="20% - Ênfase6 4 2 4 8" xfId="39627" xr:uid="{0E291E2D-4CCC-42C7-8616-F957FD26E464}"/>
    <cellStyle name="20% - Ênfase6 4 2 4 9" xfId="41574" xr:uid="{F34F4AE3-219D-41BF-B095-F10E6475B2A8}"/>
    <cellStyle name="20% - Ênfase6 4 2 5" xfId="6834" xr:uid="{2B2352D1-E54F-4B22-AE06-2DE0EF3D0F2E}"/>
    <cellStyle name="20% - Ênfase6 4 2 5 10" xfId="18379" xr:uid="{BD00B6C9-202D-4112-9013-81FF787F8AC3}"/>
    <cellStyle name="20% - Ênfase6 4 2 5 2" xfId="8824" xr:uid="{8075506B-14E5-43A2-8ABD-2DAE18D00CEC}"/>
    <cellStyle name="20% - Ênfase6 4 2 5 2 2" xfId="13268" xr:uid="{93DA5A97-6610-40BA-8CEB-1B8792E763CE}"/>
    <cellStyle name="20% - Ênfase6 4 2 5 2 2 2" xfId="35277" xr:uid="{7338778F-D364-4246-BFBD-DBC46A40325C}"/>
    <cellStyle name="20% - Ênfase6 4 2 5 2 2 3" xfId="24294" xr:uid="{61F7F274-EA4B-4B77-B40E-BE071B81013D}"/>
    <cellStyle name="20% - Ênfase6 4 2 5 2 3" xfId="31311" xr:uid="{E14A2FC1-F62D-49C8-8EEA-4F14C428571E}"/>
    <cellStyle name="20% - Ênfase6 4 2 5 2 4" xfId="20328" xr:uid="{9F67D13F-CBCE-4D56-9C96-C0B2EEC7F2A0}"/>
    <cellStyle name="20% - Ênfase6 4 2 5 3" xfId="12081" xr:uid="{7AB48EEF-0202-4BBC-82EA-096B31840E84}"/>
    <cellStyle name="20% - Ênfase6 4 2 5 3 2" xfId="34142" xr:uid="{3FD05FCB-4B8F-4287-9703-53EBCFA69544}"/>
    <cellStyle name="20% - Ênfase6 4 2 5 3 3" xfId="23159" xr:uid="{FCD14260-AD71-4347-9C6E-A0805CFF2FBD}"/>
    <cellStyle name="20% - Ênfase6 4 2 5 4" xfId="14665" xr:uid="{E9C47E04-17A6-4E9A-A987-C8873E0BC3AE}"/>
    <cellStyle name="20% - Ênfase6 4 2 5 4 2" xfId="36447" xr:uid="{81EAF4C2-80D0-4D0A-982D-6342E19C33BD}"/>
    <cellStyle name="20% - Ênfase6 4 2 5 4 3" xfId="25464" xr:uid="{434939CF-85D8-4EA4-8E27-3D6CF8DBBC1D}"/>
    <cellStyle name="20% - Ênfase6 4 2 5 5" xfId="27414" xr:uid="{AD779ECB-8F7C-4CDB-9292-F32367D617EE}"/>
    <cellStyle name="20% - Ênfase6 4 2 5 5 2" xfId="38397" xr:uid="{EF0942A1-2AF1-4397-9281-ED32817736E0}"/>
    <cellStyle name="20% - Ênfase6 4 2 5 6" xfId="29362" xr:uid="{734D453A-9091-424E-8466-FEAD5FC03757}"/>
    <cellStyle name="20% - Ênfase6 4 2 5 7" xfId="40345" xr:uid="{F8B29279-EEE3-4A3A-B86A-7CD3667CCF43}"/>
    <cellStyle name="20% - Ênfase6 4 2 5 8" xfId="42292" xr:uid="{9C9F1CA2-E302-4E12-A5DA-0F8D89AD3148}"/>
    <cellStyle name="20% - Ênfase6 4 2 5 9" xfId="44252" xr:uid="{03D2B020-FC22-47A2-AF42-8A6328D32E87}"/>
    <cellStyle name="20% - Ênfase6 4 2 6" xfId="8100" xr:uid="{DECBB648-2F51-4C30-8B6E-1BD6796A95EC}"/>
    <cellStyle name="20% - Ênfase6 4 2 6 2" xfId="12205" xr:uid="{2748A35B-D193-4584-BBE6-7542E68293CA}"/>
    <cellStyle name="20% - Ênfase6 4 2 6 2 2" xfId="34266" xr:uid="{971C5537-ACE5-4C4E-8A5B-6F7A15E5B652}"/>
    <cellStyle name="20% - Ênfase6 4 2 6 2 3" xfId="23283" xr:uid="{06A9A9B8-D187-4B3E-92BD-975C135B11A7}"/>
    <cellStyle name="20% - Ênfase6 4 2 6 3" xfId="30587" xr:uid="{A1516E03-4E4F-460E-9282-C50014BF577E}"/>
    <cellStyle name="20% - Ênfase6 4 2 6 4" xfId="19604" xr:uid="{4398234C-9005-4A0A-9271-2071D67219D9}"/>
    <cellStyle name="20% - Ênfase6 4 2 7" xfId="11067" xr:uid="{8843F17D-3435-4E38-8F59-DC5FB0083012}"/>
    <cellStyle name="20% - Ênfase6 4 2 7 2" xfId="33131" xr:uid="{25FF3723-BE97-432F-8418-B32B1E5A0D25}"/>
    <cellStyle name="20% - Ênfase6 4 2 7 3" xfId="22148" xr:uid="{03879F72-3848-404B-B4AC-63CF91F6785F}"/>
    <cellStyle name="20% - Ênfase6 4 2 8" xfId="10030" xr:uid="{68BA72B3-02F4-4E54-88E0-835D74FF751B}"/>
    <cellStyle name="20% - Ênfase6 4 2 8 2" xfId="32217" xr:uid="{4E4D4193-9784-4308-9AB0-A651C9F709FF}"/>
    <cellStyle name="20% - Ênfase6 4 2 8 3" xfId="21234" xr:uid="{F6F0017F-B9CC-4CD1-B76A-68A65EF2A772}"/>
    <cellStyle name="20% - Ênfase6 4 2 9" xfId="13860" xr:uid="{392D39EE-2627-484F-A3A1-31860C04FF26}"/>
    <cellStyle name="20% - Ênfase6 4 2 9 2" xfId="35724" xr:uid="{C446B558-4CFA-4D0A-B7DA-F637534036CC}"/>
    <cellStyle name="20% - Ênfase6 4 2 9 3" xfId="24741" xr:uid="{809C9A9B-2895-4960-BBAB-3A6EC2DFF7D8}"/>
    <cellStyle name="20% - Ênfase6 4 3" xfId="5241" xr:uid="{BC3AB256-37C4-4B7B-AD81-F5A2FAB6803D}"/>
    <cellStyle name="20% - Ênfase6 4 3 10" xfId="28645" xr:uid="{F8B43D38-AF46-4267-AE59-98BD6DB467C9}"/>
    <cellStyle name="20% - Ênfase6 4 3 11" xfId="39628" xr:uid="{E4CC6895-349D-4293-868F-076CA4659E7D}"/>
    <cellStyle name="20% - Ênfase6 4 3 12" xfId="41575" xr:uid="{0C47E109-7BF5-4294-B2C3-1240DD9D902E}"/>
    <cellStyle name="20% - Ênfase6 4 3 13" xfId="43535" xr:uid="{AC102097-4D4C-4140-BC82-EB636A4D90F2}"/>
    <cellStyle name="20% - Ênfase6 4 3 14" xfId="17661" xr:uid="{2346C090-394A-4937-84A1-0C551871788A}"/>
    <cellStyle name="20% - Ênfase6 4 3 2" xfId="5242" xr:uid="{A3474FD8-113C-4213-A4AF-2CB92E12E03C}"/>
    <cellStyle name="20% - Ênfase6 4 3 2 10" xfId="43536" xr:uid="{4344AFD0-05B8-4B77-B424-25BAC2AC0F16}"/>
    <cellStyle name="20% - Ênfase6 4 3 2 11" xfId="17662" xr:uid="{B7090F5A-B355-40F0-9010-1392E5774C0D}"/>
    <cellStyle name="20% - Ênfase6 4 3 2 2" xfId="7232" xr:uid="{3E21E7B0-1227-4882-A882-500A830D1464}"/>
    <cellStyle name="20% - Ênfase6 4 3 2 2 10" xfId="18774" xr:uid="{37D7437E-563B-406B-BB04-82563EF19325}"/>
    <cellStyle name="20% - Ênfase6 4 3 2 2 2" xfId="9219" xr:uid="{DDE45137-0252-47C2-AFB0-35F041578A60}"/>
    <cellStyle name="20% - Ênfase6 4 3 2 2 2 2" xfId="31706" xr:uid="{86B935AC-181A-4B76-8E54-73C1460A0F33}"/>
    <cellStyle name="20% - Ênfase6 4 3 2 2 2 3" xfId="20723" xr:uid="{61C6D988-D135-4B30-B3EE-5A0F5CD91896}"/>
    <cellStyle name="20% - Ênfase6 4 3 2 2 3" xfId="12618" xr:uid="{976C9E15-1249-4EE5-84EB-7826802E2D81}"/>
    <cellStyle name="20% - Ênfase6 4 3 2 2 3 2" xfId="34679" xr:uid="{44408D59-4217-4788-907F-AAE5B5777088}"/>
    <cellStyle name="20% - Ênfase6 4 3 2 2 3 3" xfId="23696" xr:uid="{C725D131-D882-40CB-B23F-243FB7CB7D78}"/>
    <cellStyle name="20% - Ênfase6 4 3 2 2 4" xfId="15060" xr:uid="{55FDDC54-A043-40E7-8CA0-0965A07F7D37}"/>
    <cellStyle name="20% - Ênfase6 4 3 2 2 4 2" xfId="36842" xr:uid="{85AA8B8D-4FAD-4AFC-815F-E8481E391F3C}"/>
    <cellStyle name="20% - Ênfase6 4 3 2 2 4 3" xfId="25859" xr:uid="{E96F746D-4899-4DDA-AE53-8EEDDF5F7118}"/>
    <cellStyle name="20% - Ênfase6 4 3 2 2 5" xfId="27809" xr:uid="{D0EFE77F-42EF-42EB-9031-5CD0B0C2EA74}"/>
    <cellStyle name="20% - Ênfase6 4 3 2 2 5 2" xfId="38792" xr:uid="{43018F12-FDB0-4D6D-A5F6-562C17B4EA8F}"/>
    <cellStyle name="20% - Ênfase6 4 3 2 2 6" xfId="29757" xr:uid="{B6199671-4796-4BF3-A5F8-FD25FE8BF439}"/>
    <cellStyle name="20% - Ênfase6 4 3 2 2 7" xfId="40740" xr:uid="{B9E44BD7-7557-4F7C-BA46-0CF29AEE601F}"/>
    <cellStyle name="20% - Ênfase6 4 3 2 2 8" xfId="42687" xr:uid="{4CFA3992-EB0F-42E1-ADC6-DE9E53A2BBEF}"/>
    <cellStyle name="20% - Ênfase6 4 3 2 2 9" xfId="44647" xr:uid="{80441AB8-6F07-4345-93EC-9FE298D896AD}"/>
    <cellStyle name="20% - Ênfase6 4 3 2 3" xfId="8107" xr:uid="{F62F0C8D-AB42-4092-B2EB-C818B8D218A8}"/>
    <cellStyle name="20% - Ênfase6 4 3 2 3 2" xfId="11481" xr:uid="{337AF00D-FD96-4E3A-A1EF-67259A33F27E}"/>
    <cellStyle name="20% - Ênfase6 4 3 2 3 2 2" xfId="33544" xr:uid="{94956302-CBCA-421D-B6E2-375F3EA625BB}"/>
    <cellStyle name="20% - Ênfase6 4 3 2 3 2 3" xfId="22561" xr:uid="{696DD96F-AE49-439D-9DCA-318833C9EF2B}"/>
    <cellStyle name="20% - Ênfase6 4 3 2 3 3" xfId="30594" xr:uid="{AC457998-6AFF-4409-A6A0-31795B3A8FD8}"/>
    <cellStyle name="20% - Ênfase6 4 3 2 3 4" xfId="19611" xr:uid="{F12535F6-1AF9-4A44-9B11-819A623662E8}"/>
    <cellStyle name="20% - Ênfase6 4 3 2 4" xfId="10485" xr:uid="{061D2C93-E5E2-4350-ABB1-43CB96F6ED8B}"/>
    <cellStyle name="20% - Ênfase6 4 3 2 4 2" xfId="32612" xr:uid="{AF003039-7BE6-4A34-B8A5-39E99CDCC8FC}"/>
    <cellStyle name="20% - Ênfase6 4 3 2 4 3" xfId="21629" xr:uid="{987DF8D2-7A98-40EE-89CD-B836F237348F}"/>
    <cellStyle name="20% - Ênfase6 4 3 2 5" xfId="13867" xr:uid="{AACF32B4-D276-4C95-A1B6-92B97C8A2686}"/>
    <cellStyle name="20% - Ênfase6 4 3 2 5 2" xfId="35731" xr:uid="{6B408DF5-0E63-47B1-95E0-320C4AC07BD5}"/>
    <cellStyle name="20% - Ênfase6 4 3 2 5 3" xfId="24748" xr:uid="{17275013-78AE-45CB-A706-C72D0348EC7C}"/>
    <cellStyle name="20% - Ênfase6 4 3 2 6" xfId="26698" xr:uid="{858039A9-063D-4FA1-A383-6A8DC0E1EE20}"/>
    <cellStyle name="20% - Ênfase6 4 3 2 6 2" xfId="37681" xr:uid="{B564322A-502E-458A-9A36-E9A9192ED528}"/>
    <cellStyle name="20% - Ênfase6 4 3 2 7" xfId="28646" xr:uid="{6D881816-4652-4E76-AE55-48D7ABDCEA4A}"/>
    <cellStyle name="20% - Ênfase6 4 3 2 8" xfId="39629" xr:uid="{008B311E-08D2-4298-AA5B-A851DC2396DA}"/>
    <cellStyle name="20% - Ênfase6 4 3 2 9" xfId="41576" xr:uid="{1EAF1CDF-3909-4206-9AC1-A966B2B0F209}"/>
    <cellStyle name="20% - Ênfase6 4 3 3" xfId="5243" xr:uid="{31447A24-2F64-49DB-B85B-8DF2BA1125E1}"/>
    <cellStyle name="20% - Ênfase6 4 3 3 10" xfId="43537" xr:uid="{6B48F98B-1B7B-4D8B-AAF4-1C783247D13F}"/>
    <cellStyle name="20% - Ênfase6 4 3 3 11" xfId="17663" xr:uid="{1385D9CD-E086-4A0C-9954-CC1A5330DD06}"/>
    <cellStyle name="20% - Ênfase6 4 3 3 2" xfId="7514" xr:uid="{334FAA87-4505-4975-9C0F-60B21A05C7AB}"/>
    <cellStyle name="20% - Ênfase6 4 3 3 2 10" xfId="19056" xr:uid="{974D0033-5C15-4642-A4A3-0F6255018458}"/>
    <cellStyle name="20% - Ênfase6 4 3 3 2 2" xfId="9501" xr:uid="{204FB7A5-E6A4-420F-9EAE-F72C3C27B41E}"/>
    <cellStyle name="20% - Ênfase6 4 3 3 2 2 2" xfId="31988" xr:uid="{8112A6C9-1BB6-4927-A85A-F57512523E20}"/>
    <cellStyle name="20% - Ênfase6 4 3 3 2 2 3" xfId="21005" xr:uid="{853CCA8E-8EE0-4C73-A81E-23CE987E925A}"/>
    <cellStyle name="20% - Ênfase6 4 3 3 2 3" xfId="12900" xr:uid="{719F444F-AA27-4FAE-8CF0-5F26729551C3}"/>
    <cellStyle name="20% - Ênfase6 4 3 3 2 3 2" xfId="34961" xr:uid="{FB22F6A1-F0B8-4848-A1D9-B6E353A3FC01}"/>
    <cellStyle name="20% - Ênfase6 4 3 3 2 3 3" xfId="23978" xr:uid="{0FC382A5-55EB-4C3D-A541-A44E165D065E}"/>
    <cellStyle name="20% - Ênfase6 4 3 3 2 4" xfId="15342" xr:uid="{15E42541-C060-4448-9EA0-B1F8BAA0F21F}"/>
    <cellStyle name="20% - Ênfase6 4 3 3 2 4 2" xfId="37124" xr:uid="{1B35D951-8995-4F6B-957C-33D424A84046}"/>
    <cellStyle name="20% - Ênfase6 4 3 3 2 4 3" xfId="26141" xr:uid="{AFA4906F-21F1-4CE1-8224-3807583A5897}"/>
    <cellStyle name="20% - Ênfase6 4 3 3 2 5" xfId="28091" xr:uid="{5C624810-DBAC-4692-AFBE-8CFA505F362F}"/>
    <cellStyle name="20% - Ênfase6 4 3 3 2 5 2" xfId="39074" xr:uid="{25E1779B-0A0E-49FA-A53C-B4D6A646B109}"/>
    <cellStyle name="20% - Ênfase6 4 3 3 2 6" xfId="30039" xr:uid="{5542AA45-C000-4731-AB0D-E561DE853487}"/>
    <cellStyle name="20% - Ênfase6 4 3 3 2 7" xfId="41022" xr:uid="{D8576B0E-9DBA-4206-B708-5204B1A73F26}"/>
    <cellStyle name="20% - Ênfase6 4 3 3 2 8" xfId="42969" xr:uid="{49971331-F1CD-4304-85C4-EF010E5EF695}"/>
    <cellStyle name="20% - Ênfase6 4 3 3 2 9" xfId="44929" xr:uid="{2B2E3039-A4C7-4886-8EEA-61393D2270CA}"/>
    <cellStyle name="20% - Ênfase6 4 3 3 3" xfId="8108" xr:uid="{EEF6FBF5-5A03-4AB4-824C-C8E9C832FAC1}"/>
    <cellStyle name="20% - Ênfase6 4 3 3 3 2" xfId="11763" xr:uid="{FD1054FE-67F7-49D8-9432-8EC30966ED50}"/>
    <cellStyle name="20% - Ênfase6 4 3 3 3 2 2" xfId="33826" xr:uid="{E2CE3F68-C61D-41DA-8A96-D0E055997872}"/>
    <cellStyle name="20% - Ênfase6 4 3 3 3 2 3" xfId="22843" xr:uid="{286D71E0-F062-4A11-B8D7-719B90F40B5C}"/>
    <cellStyle name="20% - Ênfase6 4 3 3 3 3" xfId="30595" xr:uid="{5BCD3968-9DA4-458C-B8E2-119F635AEEBE}"/>
    <cellStyle name="20% - Ênfase6 4 3 3 3 4" xfId="19612" xr:uid="{D91F708A-972A-4CA8-B966-15111B94F5C0}"/>
    <cellStyle name="20% - Ênfase6 4 3 3 4" xfId="10767" xr:uid="{A5923C95-4FA7-4692-9D94-BA4421EBE82D}"/>
    <cellStyle name="20% - Ênfase6 4 3 3 4 2" xfId="32894" xr:uid="{E2847059-BE4A-43C1-B6D8-4C056009A3DA}"/>
    <cellStyle name="20% - Ênfase6 4 3 3 4 3" xfId="21911" xr:uid="{B2F25B5B-754F-49ED-A2CE-24869233F4D4}"/>
    <cellStyle name="20% - Ênfase6 4 3 3 5" xfId="13868" xr:uid="{753E736F-FA1B-41F1-9BE2-9389D4DC2C99}"/>
    <cellStyle name="20% - Ênfase6 4 3 3 5 2" xfId="35732" xr:uid="{A4D906F3-7655-4C67-A8A6-028101FA22B7}"/>
    <cellStyle name="20% - Ênfase6 4 3 3 5 3" xfId="24749" xr:uid="{252D4B63-0B15-4FAA-B468-1E4F35FD4311}"/>
    <cellStyle name="20% - Ênfase6 4 3 3 6" xfId="26699" xr:uid="{7703029B-7EA4-47AD-889A-FA197AB37733}"/>
    <cellStyle name="20% - Ênfase6 4 3 3 6 2" xfId="37682" xr:uid="{953AEFD5-1AA8-424F-8BA0-998AE56FD1AC}"/>
    <cellStyle name="20% - Ênfase6 4 3 3 7" xfId="28647" xr:uid="{4D4E173F-0A4A-4379-8C43-46F16EEAA10C}"/>
    <cellStyle name="20% - Ênfase6 4 3 3 8" xfId="39630" xr:uid="{99CD9CFC-CDAA-4942-A7D3-59D710297E01}"/>
    <cellStyle name="20% - Ênfase6 4 3 3 9" xfId="41577" xr:uid="{B5FAE7A5-3A1A-46B7-A108-496D42D342F9}"/>
    <cellStyle name="20% - Ênfase6 4 3 4" xfId="6948" xr:uid="{7FDB064C-7918-4E07-B005-C2072052092C}"/>
    <cellStyle name="20% - Ênfase6 4 3 4 10" xfId="18492" xr:uid="{FC75D839-7EEE-411E-96D9-75C8AA7850A6}"/>
    <cellStyle name="20% - Ênfase6 4 3 4 2" xfId="8937" xr:uid="{8A3773D0-1AC0-4D84-8044-2093CFB100F4}"/>
    <cellStyle name="20% - Ênfase6 4 3 4 2 2" xfId="13212" xr:uid="{278CDE67-1601-4219-91A8-FC8B515FED38}"/>
    <cellStyle name="20% - Ênfase6 4 3 4 2 2 2" xfId="35221" xr:uid="{9BB9354F-64F9-41D4-B541-EF5D3CDA83B5}"/>
    <cellStyle name="20% - Ênfase6 4 3 4 2 2 3" xfId="24238" xr:uid="{085232AA-3BA0-4A53-A8F3-990FDCECD62E}"/>
    <cellStyle name="20% - Ênfase6 4 3 4 2 3" xfId="31424" xr:uid="{9AD2747A-FC7F-40AC-B950-3EBEEC4C4BC7}"/>
    <cellStyle name="20% - Ênfase6 4 3 4 2 4" xfId="20441" xr:uid="{A6628B7E-8068-4D31-BDA3-71AEFA0BCB48}"/>
    <cellStyle name="20% - Ênfase6 4 3 4 3" xfId="12025" xr:uid="{DFE73F1E-DF2F-4B36-AF71-7561573ED780}"/>
    <cellStyle name="20% - Ênfase6 4 3 4 3 2" xfId="34086" xr:uid="{488AF535-2217-484F-B87B-25AD92D75929}"/>
    <cellStyle name="20% - Ênfase6 4 3 4 3 3" xfId="23103" xr:uid="{4D7815FA-7E19-4F5A-9760-72D947BE6191}"/>
    <cellStyle name="20% - Ênfase6 4 3 4 4" xfId="14778" xr:uid="{C63691E9-F6BD-4FC5-9E28-55449D827577}"/>
    <cellStyle name="20% - Ênfase6 4 3 4 4 2" xfId="36560" xr:uid="{17D2AFA9-46E3-4B35-8FE1-D0D6458CA643}"/>
    <cellStyle name="20% - Ênfase6 4 3 4 4 3" xfId="25577" xr:uid="{57E48788-EEC3-4697-BA5A-245CBED6A772}"/>
    <cellStyle name="20% - Ênfase6 4 3 4 5" xfId="27527" xr:uid="{DCDB89DF-31F2-4DB3-B8F0-DB118D88C650}"/>
    <cellStyle name="20% - Ênfase6 4 3 4 5 2" xfId="38510" xr:uid="{C3A10F8A-B2B0-4621-8AAF-5DB7FD89EE09}"/>
    <cellStyle name="20% - Ênfase6 4 3 4 6" xfId="29475" xr:uid="{A05CD4AF-021A-49FF-8DB9-775E2DE240AF}"/>
    <cellStyle name="20% - Ênfase6 4 3 4 7" xfId="40458" xr:uid="{49780AC5-0F3A-4C1D-9292-7B31AED0BBA2}"/>
    <cellStyle name="20% - Ênfase6 4 3 4 8" xfId="42405" xr:uid="{4C725D5E-4128-4745-AAA4-5B0CB6EB005D}"/>
    <cellStyle name="20% - Ênfase6 4 3 4 9" xfId="44365" xr:uid="{AF2D7C6A-A505-498B-8CB7-61641FC4CCF2}"/>
    <cellStyle name="20% - Ênfase6 4 3 5" xfId="8106" xr:uid="{0889F86C-1D38-4ECF-869E-F344BF8FE69B}"/>
    <cellStyle name="20% - Ênfase6 4 3 5 2" xfId="12322" xr:uid="{E1A5282A-93C6-4694-9351-3D38D7317B31}"/>
    <cellStyle name="20% - Ênfase6 4 3 5 2 2" xfId="34383" xr:uid="{DD321DC0-FB77-44F4-8B59-B058BA21B4C6}"/>
    <cellStyle name="20% - Ênfase6 4 3 5 2 3" xfId="23400" xr:uid="{5625A5FF-2A4B-476E-9B71-E8B8CE197D98}"/>
    <cellStyle name="20% - Ênfase6 4 3 5 3" xfId="30593" xr:uid="{0E404960-6E7B-47AF-9AFC-4AB18FA366AD}"/>
    <cellStyle name="20% - Ênfase6 4 3 5 4" xfId="19610" xr:uid="{1811D695-828B-4CC5-92BF-E3AB9D1AFC05}"/>
    <cellStyle name="20% - Ênfase6 4 3 6" xfId="11185" xr:uid="{01BE1575-7F06-40E1-AE08-37B052CECC45}"/>
    <cellStyle name="20% - Ênfase6 4 3 6 2" xfId="33248" xr:uid="{AC2F0DB6-127D-4CBF-A9CB-ECE57F7A9C18}"/>
    <cellStyle name="20% - Ênfase6 4 3 6 3" xfId="22265" xr:uid="{F5ECCF54-8CF6-4900-B264-54247366EADC}"/>
    <cellStyle name="20% - Ênfase6 4 3 7" xfId="10203" xr:uid="{5939BF93-AB2A-457E-B656-E3087B4D3ED1}"/>
    <cellStyle name="20% - Ênfase6 4 3 7 2" xfId="32330" xr:uid="{CA47FA89-2DC5-48E4-A2DD-9F72ABF0A3DB}"/>
    <cellStyle name="20% - Ênfase6 4 3 7 3" xfId="21347" xr:uid="{59FC3100-1858-4CB8-9F13-35806E2C5F1F}"/>
    <cellStyle name="20% - Ênfase6 4 3 8" xfId="13866" xr:uid="{8A1BFC4F-CC76-4FED-BCFF-4B9B0FE543FC}"/>
    <cellStyle name="20% - Ênfase6 4 3 8 2" xfId="35730" xr:uid="{262A334F-E43F-4AE6-80B4-C508EDB76BB7}"/>
    <cellStyle name="20% - Ênfase6 4 3 8 3" xfId="24747" xr:uid="{2E39B524-6768-4B87-89C2-EF493862FF78}"/>
    <cellStyle name="20% - Ênfase6 4 3 9" xfId="26697" xr:uid="{D0FCA8D2-B055-486B-B95A-77CC6DF3EA18}"/>
    <cellStyle name="20% - Ênfase6 4 3 9 2" xfId="37680" xr:uid="{DACFEE75-67B3-4AEC-A300-184BD6124029}"/>
    <cellStyle name="20% - Ênfase6 4 4" xfId="5244" xr:uid="{C53F3696-FE2A-41BA-A68B-50EE74E3D141}"/>
    <cellStyle name="20% - Ênfase6 4 4 10" xfId="39631" xr:uid="{3D7BEF10-4D37-47D3-B16A-FF61541FC05A}"/>
    <cellStyle name="20% - Ênfase6 4 4 11" xfId="41578" xr:uid="{18DF4BFB-E74B-4D33-A89B-133D3A77A6BF}"/>
    <cellStyle name="20% - Ênfase6 4 4 12" xfId="43538" xr:uid="{458E1A13-70EB-41CF-BB4E-35E0EEA05CF9}"/>
    <cellStyle name="20% - Ênfase6 4 4 13" xfId="17664" xr:uid="{E3C67A06-0697-426F-A2C7-8B9B2A06E997}"/>
    <cellStyle name="20% - Ênfase6 4 4 2" xfId="5245" xr:uid="{FBF5E4B2-96D7-4439-B1EF-CA70F465A7F0}"/>
    <cellStyle name="20% - Ênfase6 4 4 2 10" xfId="43539" xr:uid="{2A48CF1C-3A35-40DB-8D02-F50CDC264FC9}"/>
    <cellStyle name="20% - Ênfase6 4 4 2 11" xfId="17665" xr:uid="{BB9D5ABF-5BE0-49C6-BEBC-738125C63FD6}"/>
    <cellStyle name="20% - Ênfase6 4 4 2 2" xfId="7175" xr:uid="{42DA3402-6442-4565-97DC-E1B1D9D21DDF}"/>
    <cellStyle name="20% - Ênfase6 4 4 2 2 10" xfId="18717" xr:uid="{77C14250-0840-4C7C-9E97-81CB35411C10}"/>
    <cellStyle name="20% - Ênfase6 4 4 2 2 2" xfId="9162" xr:uid="{5F65496E-3DEF-4D72-822A-AC02068387CA}"/>
    <cellStyle name="20% - Ênfase6 4 4 2 2 2 2" xfId="31649" xr:uid="{20AEA25F-9A85-4F44-A946-0961901E20BD}"/>
    <cellStyle name="20% - Ênfase6 4 4 2 2 2 3" xfId="20666" xr:uid="{45A178C5-2AC7-4A38-945B-E9120EC0F861}"/>
    <cellStyle name="20% - Ênfase6 4 4 2 2 3" xfId="12557" xr:uid="{5F22A804-1EC1-450D-9677-A6558C36B89D}"/>
    <cellStyle name="20% - Ênfase6 4 4 2 2 3 2" xfId="34618" xr:uid="{1243BB82-7FCC-4265-8008-0A326C820883}"/>
    <cellStyle name="20% - Ênfase6 4 4 2 2 3 3" xfId="23635" xr:uid="{169D074F-3D3F-4DCE-BBFE-D0869097E9D7}"/>
    <cellStyle name="20% - Ênfase6 4 4 2 2 4" xfId="15003" xr:uid="{B0CF7797-06FB-4948-924D-CDBD1765CE74}"/>
    <cellStyle name="20% - Ênfase6 4 4 2 2 4 2" xfId="36785" xr:uid="{9FD3629E-0330-4B99-80BE-CB5930B2A695}"/>
    <cellStyle name="20% - Ênfase6 4 4 2 2 4 3" xfId="25802" xr:uid="{F6013244-139E-4554-B689-ADBD81E2C7E2}"/>
    <cellStyle name="20% - Ênfase6 4 4 2 2 5" xfId="27752" xr:uid="{B1EF6796-F0F0-415B-A46D-7AC1A783473D}"/>
    <cellStyle name="20% - Ênfase6 4 4 2 2 5 2" xfId="38735" xr:uid="{FF85D53B-A904-4CA2-B3B7-D1D83B53FF43}"/>
    <cellStyle name="20% - Ênfase6 4 4 2 2 6" xfId="29700" xr:uid="{12BCA03E-E018-4908-84DA-1CAC2B919A2B}"/>
    <cellStyle name="20% - Ênfase6 4 4 2 2 7" xfId="40683" xr:uid="{8B9302ED-B90D-4E5A-AE54-1E673DCCF6BF}"/>
    <cellStyle name="20% - Ênfase6 4 4 2 2 8" xfId="42630" xr:uid="{271DE1B5-8DB7-4E56-ADAB-8D3DD5977B70}"/>
    <cellStyle name="20% - Ênfase6 4 4 2 2 9" xfId="44590" xr:uid="{264B7B4F-919A-4FA1-B158-BFE0F9D78475}"/>
    <cellStyle name="20% - Ênfase6 4 4 2 3" xfId="8110" xr:uid="{72173BF6-AA82-4D3F-8B35-CCC3A9582460}"/>
    <cellStyle name="20% - Ênfase6 4 4 2 3 2" xfId="11420" xr:uid="{36686075-DD4F-441D-8BF6-3269D0347AB4}"/>
    <cellStyle name="20% - Ênfase6 4 4 2 3 2 2" xfId="33483" xr:uid="{29B035FB-28F5-4840-8D8C-A187036EAE80}"/>
    <cellStyle name="20% - Ênfase6 4 4 2 3 2 3" xfId="22500" xr:uid="{E58B72D9-C06A-4ED8-ABE7-DF748E28E3A3}"/>
    <cellStyle name="20% - Ênfase6 4 4 2 3 3" xfId="30597" xr:uid="{06210299-0598-43C7-BEE2-D9D8BF15A5B0}"/>
    <cellStyle name="20% - Ênfase6 4 4 2 3 4" xfId="19614" xr:uid="{CC7D4B7D-5CF5-47DA-897C-304578E525A4}"/>
    <cellStyle name="20% - Ênfase6 4 4 2 4" xfId="10428" xr:uid="{36784EA9-41E2-443F-A0BD-EFC7651B3DC2}"/>
    <cellStyle name="20% - Ênfase6 4 4 2 4 2" xfId="32555" xr:uid="{E7D04928-2EC1-4837-BB15-1909ED7336D3}"/>
    <cellStyle name="20% - Ênfase6 4 4 2 4 3" xfId="21572" xr:uid="{E404E4E7-E407-4FE2-A512-288701CCAD44}"/>
    <cellStyle name="20% - Ênfase6 4 4 2 5" xfId="13870" xr:uid="{4CBAFDE6-871B-4C18-9913-1936E529DAEE}"/>
    <cellStyle name="20% - Ênfase6 4 4 2 5 2" xfId="35734" xr:uid="{230D2822-DDCC-4D31-8E91-3F3764C0D1FD}"/>
    <cellStyle name="20% - Ênfase6 4 4 2 5 3" xfId="24751" xr:uid="{4BDD41C3-6AAA-466B-946F-728DCF379E41}"/>
    <cellStyle name="20% - Ênfase6 4 4 2 6" xfId="26701" xr:uid="{743CB8FF-5140-493A-A9CE-CD6402E15B54}"/>
    <cellStyle name="20% - Ênfase6 4 4 2 6 2" xfId="37684" xr:uid="{23373E49-8E18-470A-A16F-051186B7138A}"/>
    <cellStyle name="20% - Ênfase6 4 4 2 7" xfId="28649" xr:uid="{9D80FBAA-9A52-4145-8D79-5DAFC80AD128}"/>
    <cellStyle name="20% - Ênfase6 4 4 2 8" xfId="39632" xr:uid="{4709376D-A4B5-4B07-9A56-7E681607DB48}"/>
    <cellStyle name="20% - Ênfase6 4 4 2 9" xfId="41579" xr:uid="{030E9792-2215-4ABE-A449-EE9091748048}"/>
    <cellStyle name="20% - Ênfase6 4 4 3" xfId="5246" xr:uid="{76C8073E-4D45-4A55-9C6C-05BDC2395C92}"/>
    <cellStyle name="20% - Ênfase6 4 4 3 10" xfId="43540" xr:uid="{179E7FED-B478-4406-8D2E-CB9F614E936A}"/>
    <cellStyle name="20% - Ênfase6 4 4 3 11" xfId="17666" xr:uid="{26F0B1E9-16F7-453C-A18E-F32E2F2A1BE2}"/>
    <cellStyle name="20% - Ênfase6 4 4 3 2" xfId="7457" xr:uid="{A1F66943-1630-4DA6-B375-2E85C3A345B0}"/>
    <cellStyle name="20% - Ênfase6 4 4 3 2 10" xfId="18999" xr:uid="{BD405828-F09B-401D-9799-41E02969AD18}"/>
    <cellStyle name="20% - Ênfase6 4 4 3 2 2" xfId="9444" xr:uid="{4F870D98-391F-45AD-8832-95B5FC36478F}"/>
    <cellStyle name="20% - Ênfase6 4 4 3 2 2 2" xfId="31931" xr:uid="{519114C0-0DE1-422D-BFE2-DD2AB8DD0001}"/>
    <cellStyle name="20% - Ênfase6 4 4 3 2 2 3" xfId="20948" xr:uid="{F3E33860-45BB-435E-B99A-AD1DBFC64D15}"/>
    <cellStyle name="20% - Ênfase6 4 4 3 2 3" xfId="12843" xr:uid="{4FEDC7A5-CD1D-4397-89E3-C58798EF53AC}"/>
    <cellStyle name="20% - Ênfase6 4 4 3 2 3 2" xfId="34904" xr:uid="{231E1786-4199-4C78-AC2B-C21465F98996}"/>
    <cellStyle name="20% - Ênfase6 4 4 3 2 3 3" xfId="23921" xr:uid="{F6688D7D-777F-4512-A528-0B5FCD80FA3F}"/>
    <cellStyle name="20% - Ênfase6 4 4 3 2 4" xfId="15285" xr:uid="{A91E6C76-AD64-49E5-91E4-874DACD36518}"/>
    <cellStyle name="20% - Ênfase6 4 4 3 2 4 2" xfId="37067" xr:uid="{EE11FB3A-9B66-4940-87CA-DF979D2A0902}"/>
    <cellStyle name="20% - Ênfase6 4 4 3 2 4 3" xfId="26084" xr:uid="{0D12A06F-AA17-4816-96EB-265421F87071}"/>
    <cellStyle name="20% - Ênfase6 4 4 3 2 5" xfId="28034" xr:uid="{97F5A07A-E925-4843-BD74-B2AE562EEA22}"/>
    <cellStyle name="20% - Ênfase6 4 4 3 2 5 2" xfId="39017" xr:uid="{60D994DD-7B8F-4A40-8505-2310ECC401EA}"/>
    <cellStyle name="20% - Ênfase6 4 4 3 2 6" xfId="29982" xr:uid="{E0954AEB-6C72-4F2F-99B7-92C4D7D74509}"/>
    <cellStyle name="20% - Ênfase6 4 4 3 2 7" xfId="40965" xr:uid="{586BE4EA-7900-4EEC-BD16-248F74DF1941}"/>
    <cellStyle name="20% - Ênfase6 4 4 3 2 8" xfId="42912" xr:uid="{32072FFF-4E6C-403D-97E5-3B1FDE8C4DB3}"/>
    <cellStyle name="20% - Ênfase6 4 4 3 2 9" xfId="44872" xr:uid="{8FAF8496-6B96-43B8-9738-3F252240953C}"/>
    <cellStyle name="20% - Ênfase6 4 4 3 3" xfId="8111" xr:uid="{9B94D379-6A3C-4104-AB86-F02C1833701D}"/>
    <cellStyle name="20% - Ênfase6 4 4 3 3 2" xfId="11706" xr:uid="{7623682D-CEF6-4D32-8354-FD40CB921E56}"/>
    <cellStyle name="20% - Ênfase6 4 4 3 3 2 2" xfId="33769" xr:uid="{85B49468-C25E-4F60-9B85-3248A67E4B26}"/>
    <cellStyle name="20% - Ênfase6 4 4 3 3 2 3" xfId="22786" xr:uid="{E0B73468-2E15-4BE7-BE9C-3E82BD42074C}"/>
    <cellStyle name="20% - Ênfase6 4 4 3 3 3" xfId="30598" xr:uid="{90247D02-7E9B-4155-B6FD-B3582D3FC3F3}"/>
    <cellStyle name="20% - Ênfase6 4 4 3 3 4" xfId="19615" xr:uid="{B79C226B-6DBB-4BAE-A8A6-0C2467D8BEF3}"/>
    <cellStyle name="20% - Ênfase6 4 4 3 4" xfId="10710" xr:uid="{98A49E90-8E9D-41C5-A3FC-B8847013A50A}"/>
    <cellStyle name="20% - Ênfase6 4 4 3 4 2" xfId="32837" xr:uid="{70B3A973-713A-49D6-9151-C47CB263FE0E}"/>
    <cellStyle name="20% - Ênfase6 4 4 3 4 3" xfId="21854" xr:uid="{26865AFD-564E-436D-8BBB-BEE7A49240D7}"/>
    <cellStyle name="20% - Ênfase6 4 4 3 5" xfId="13871" xr:uid="{3A9E67AD-0C60-463F-9D31-B0BE01994B80}"/>
    <cellStyle name="20% - Ênfase6 4 4 3 5 2" xfId="35735" xr:uid="{DF96CE4E-24FA-4919-B004-A39ED09FD608}"/>
    <cellStyle name="20% - Ênfase6 4 4 3 5 3" xfId="24752" xr:uid="{A5BB66C1-8438-42B1-9652-C6A49EF9383F}"/>
    <cellStyle name="20% - Ênfase6 4 4 3 6" xfId="26702" xr:uid="{0BDE30BC-C41A-4DD2-9197-054CDBC032E0}"/>
    <cellStyle name="20% - Ênfase6 4 4 3 6 2" xfId="37685" xr:uid="{CDAEACD8-76B4-421D-A42B-7B7AFE8E08EC}"/>
    <cellStyle name="20% - Ênfase6 4 4 3 7" xfId="28650" xr:uid="{93CB4157-F1A3-45F0-8EED-8B2F9A8F14A6}"/>
    <cellStyle name="20% - Ênfase6 4 4 3 8" xfId="39633" xr:uid="{3A5EC9C1-BDF2-4D75-A58A-F733D0779A25}"/>
    <cellStyle name="20% - Ênfase6 4 4 3 9" xfId="41580" xr:uid="{085E2166-7DC2-431B-A723-6F62469E936B}"/>
    <cellStyle name="20% - Ênfase6 4 4 4" xfId="6890" xr:uid="{AB168ED6-94EC-4B01-9F4B-BB03CBD07057}"/>
    <cellStyle name="20% - Ênfase6 4 4 4 10" xfId="18435" xr:uid="{59933C3F-596B-4912-935E-55FBB6C74F6D}"/>
    <cellStyle name="20% - Ênfase6 4 4 4 2" xfId="8880" xr:uid="{20BF8AB8-BA93-4E4E-8EE8-5E17A8CC15F1}"/>
    <cellStyle name="20% - Ênfase6 4 4 4 2 2" xfId="31367" xr:uid="{2B2E5596-693E-4FAC-89B3-7AFC97B98D78}"/>
    <cellStyle name="20% - Ênfase6 4 4 4 2 3" xfId="20384" xr:uid="{61F911AD-A3D6-4F9E-B5EF-11BFAC993E44}"/>
    <cellStyle name="20% - Ênfase6 4 4 4 3" xfId="12261" xr:uid="{1149C8FD-B34B-4D94-91DB-E93E59F1D5B6}"/>
    <cellStyle name="20% - Ênfase6 4 4 4 3 2" xfId="34322" xr:uid="{361BA9F3-33B7-461C-81C2-3C293E2864CB}"/>
    <cellStyle name="20% - Ênfase6 4 4 4 3 3" xfId="23339" xr:uid="{E193E31B-4844-4F2E-B49E-61E5BDFB27EA}"/>
    <cellStyle name="20% - Ênfase6 4 4 4 4" xfId="14721" xr:uid="{2152724D-E489-4631-92A6-91A8A479AC30}"/>
    <cellStyle name="20% - Ênfase6 4 4 4 4 2" xfId="36503" xr:uid="{8117B870-048E-4159-886E-92FAFB1C397A}"/>
    <cellStyle name="20% - Ênfase6 4 4 4 4 3" xfId="25520" xr:uid="{2991C792-4ACB-4984-A415-CE32AED40E4B}"/>
    <cellStyle name="20% - Ênfase6 4 4 4 5" xfId="27470" xr:uid="{A2210BF6-1754-49D4-935B-2F15B7D56693}"/>
    <cellStyle name="20% - Ênfase6 4 4 4 5 2" xfId="38453" xr:uid="{CAC0F71E-AD87-4F1A-86E5-71F5D40C57B6}"/>
    <cellStyle name="20% - Ênfase6 4 4 4 6" xfId="29418" xr:uid="{EFE54FFB-B599-4F14-8FF4-85142E39F257}"/>
    <cellStyle name="20% - Ênfase6 4 4 4 7" xfId="40401" xr:uid="{2ED9C288-0911-4BBB-95B6-8D66B1BF65D3}"/>
    <cellStyle name="20% - Ênfase6 4 4 4 8" xfId="42348" xr:uid="{CEF1C831-B9D6-467F-A9BE-80829D3B7793}"/>
    <cellStyle name="20% - Ênfase6 4 4 4 9" xfId="44308" xr:uid="{FEA40249-5D74-4F92-9BFD-13738F5A3F91}"/>
    <cellStyle name="20% - Ênfase6 4 4 5" xfId="8109" xr:uid="{2CE16117-3953-4697-8D77-241CE92B5E38}"/>
    <cellStyle name="20% - Ênfase6 4 4 5 2" xfId="11123" xr:uid="{73ACB9FE-29DA-4812-9B91-72669CE9BC32}"/>
    <cellStyle name="20% - Ênfase6 4 4 5 2 2" xfId="33187" xr:uid="{5BB745D7-E14D-4EA7-A746-E50384ABBEE3}"/>
    <cellStyle name="20% - Ênfase6 4 4 5 2 3" xfId="22204" xr:uid="{492C091F-7464-4C0F-83CA-DDD90818727F}"/>
    <cellStyle name="20% - Ênfase6 4 4 5 3" xfId="30596" xr:uid="{461A45F3-B6FE-490E-A647-BF0B3C2E7A1B}"/>
    <cellStyle name="20% - Ênfase6 4 4 5 4" xfId="19613" xr:uid="{69D08023-8A85-4DE3-AF07-42C1B5D6E84D}"/>
    <cellStyle name="20% - Ênfase6 4 4 6" xfId="10086" xr:uid="{DADB98FB-AD29-425B-948B-DC826D4BE443}"/>
    <cellStyle name="20% - Ênfase6 4 4 6 2" xfId="32273" xr:uid="{D997C8FC-DEFE-479B-B825-8DBAE1F59190}"/>
    <cellStyle name="20% - Ênfase6 4 4 6 3" xfId="21290" xr:uid="{36B836C3-1F7C-48AC-8421-E195DE426055}"/>
    <cellStyle name="20% - Ênfase6 4 4 7" xfId="13869" xr:uid="{4692D69E-2B21-4F37-A70D-E3CF1007A30F}"/>
    <cellStyle name="20% - Ênfase6 4 4 7 2" xfId="35733" xr:uid="{FE553DEB-231E-4365-A4F0-99C0BB920180}"/>
    <cellStyle name="20% - Ênfase6 4 4 7 3" xfId="24750" xr:uid="{7D95D4FC-6A32-451D-96FD-AADBCD9A6085}"/>
    <cellStyle name="20% - Ênfase6 4 4 8" xfId="26700" xr:uid="{096C593C-5506-40D4-BABE-E7E8A476F073}"/>
    <cellStyle name="20% - Ênfase6 4 4 8 2" xfId="37683" xr:uid="{A3AA83F8-1D5F-4905-975C-1C644CBB8D33}"/>
    <cellStyle name="20% - Ênfase6 4 4 9" xfId="28648" xr:uid="{74781569-C72B-4BB6-9057-C56906C639E9}"/>
    <cellStyle name="20% - Ênfase6 4 5" xfId="5247" xr:uid="{A94D8D4D-61C6-4758-B29B-AFD4572CB8BE}"/>
    <cellStyle name="20% - Ênfase6 4 5 10" xfId="43541" xr:uid="{E7A691B5-E8BF-4392-B41C-333BEA558444}"/>
    <cellStyle name="20% - Ênfase6 4 5 11" xfId="17667" xr:uid="{743C64EA-E53A-477A-9764-151C357297A0}"/>
    <cellStyle name="20% - Ênfase6 4 5 2" xfId="7063" xr:uid="{A7A153B7-736C-4D46-B457-9F274AE19BBA}"/>
    <cellStyle name="20% - Ênfase6 4 5 2 10" xfId="18605" xr:uid="{9CE46B65-8561-4F68-AD9D-11D4CB5C2AD8}"/>
    <cellStyle name="20% - Ênfase6 4 5 2 2" xfId="9050" xr:uid="{FC59AF47-DB2C-40D3-A8C0-6EE909898933}"/>
    <cellStyle name="20% - Ênfase6 4 5 2 2 2" xfId="31537" xr:uid="{B7E1BA20-44FA-4EE7-B278-D96246D7B445}"/>
    <cellStyle name="20% - Ênfase6 4 5 2 2 3" xfId="20554" xr:uid="{BA8B9111-EF34-4E2B-8838-FEFC14225806}"/>
    <cellStyle name="20% - Ênfase6 4 5 2 3" xfId="12445" xr:uid="{4E1D302D-0A85-4AE8-9C20-5D7DA75C3934}"/>
    <cellStyle name="20% - Ênfase6 4 5 2 3 2" xfId="34506" xr:uid="{151BBE52-89F0-4B45-8AD4-8BD23338C15A}"/>
    <cellStyle name="20% - Ênfase6 4 5 2 3 3" xfId="23523" xr:uid="{F281E6CF-25C9-44D6-8272-69D5229BDA2C}"/>
    <cellStyle name="20% - Ênfase6 4 5 2 4" xfId="14891" xr:uid="{E726B933-4A64-4EE5-A864-4E4F01CC9C98}"/>
    <cellStyle name="20% - Ênfase6 4 5 2 4 2" xfId="36673" xr:uid="{AD8229BE-E151-4629-A1A1-503056B7E236}"/>
    <cellStyle name="20% - Ênfase6 4 5 2 4 3" xfId="25690" xr:uid="{0F5876D2-2BF5-4309-8750-B7CE0608FF33}"/>
    <cellStyle name="20% - Ênfase6 4 5 2 5" xfId="27640" xr:uid="{725CB0AC-FE9B-41D0-9D12-2C52A55FF5CA}"/>
    <cellStyle name="20% - Ênfase6 4 5 2 5 2" xfId="38623" xr:uid="{C9757363-CA63-4B93-BEF2-C7D7A9598198}"/>
    <cellStyle name="20% - Ênfase6 4 5 2 6" xfId="29588" xr:uid="{90AB4379-9C96-47D4-AE16-20E76620C4D4}"/>
    <cellStyle name="20% - Ênfase6 4 5 2 7" xfId="40571" xr:uid="{96F61A6F-D6FA-4F2C-BA65-1C149774A1A5}"/>
    <cellStyle name="20% - Ênfase6 4 5 2 8" xfId="42518" xr:uid="{4F133D1B-39AE-43A7-9328-1A767E3565BF}"/>
    <cellStyle name="20% - Ênfase6 4 5 2 9" xfId="44478" xr:uid="{DFE3EDDB-72FE-499E-B4C7-319CC10F981D}"/>
    <cellStyle name="20% - Ênfase6 4 5 3" xfId="8112" xr:uid="{1C9B75E6-2570-49D7-B2E0-19CD14C65F9C}"/>
    <cellStyle name="20% - Ênfase6 4 5 3 2" xfId="11308" xr:uid="{4600AF12-9FC3-45E8-9560-ED8CA4FE2F90}"/>
    <cellStyle name="20% - Ênfase6 4 5 3 2 2" xfId="33371" xr:uid="{45456F70-F165-4625-9B21-4D0FF1C37DF9}"/>
    <cellStyle name="20% - Ênfase6 4 5 3 2 3" xfId="22388" xr:uid="{35035889-32A7-4D5B-8499-85E6CA6BE324}"/>
    <cellStyle name="20% - Ênfase6 4 5 3 3" xfId="30599" xr:uid="{4440EA24-CD3A-4290-9207-9BE2CF041C3B}"/>
    <cellStyle name="20% - Ênfase6 4 5 3 4" xfId="19616" xr:uid="{C78F4743-C745-4F63-849F-05AF524EC72B}"/>
    <cellStyle name="20% - Ênfase6 4 5 4" xfId="10316" xr:uid="{59FF1F4F-9E1A-4F26-9C2A-71680DD7C8BC}"/>
    <cellStyle name="20% - Ênfase6 4 5 4 2" xfId="32443" xr:uid="{93AC5E24-29CE-453F-8830-96B8C05AB553}"/>
    <cellStyle name="20% - Ênfase6 4 5 4 3" xfId="21460" xr:uid="{7A1765F6-9F3B-4116-9FA2-7E0FB530904C}"/>
    <cellStyle name="20% - Ênfase6 4 5 5" xfId="13872" xr:uid="{D114332C-75C4-4860-9FEE-BD1264BA8699}"/>
    <cellStyle name="20% - Ênfase6 4 5 5 2" xfId="35736" xr:uid="{F6CD9495-22E5-4FB5-B3D0-7F5E3C14A0F3}"/>
    <cellStyle name="20% - Ênfase6 4 5 5 3" xfId="24753" xr:uid="{59F66B2F-E5E9-45BB-A3F6-3FCB8D247B25}"/>
    <cellStyle name="20% - Ênfase6 4 5 6" xfId="26703" xr:uid="{05B950B1-2934-442C-BB17-F9DD4B27F1FB}"/>
    <cellStyle name="20% - Ênfase6 4 5 6 2" xfId="37686" xr:uid="{278FCF46-362C-40EB-A6EE-1AD6CF0E297B}"/>
    <cellStyle name="20% - Ênfase6 4 5 7" xfId="28651" xr:uid="{0A3A201D-B307-4DDD-9336-397CC9A57C4E}"/>
    <cellStyle name="20% - Ênfase6 4 5 8" xfId="39634" xr:uid="{36E2AD8B-A05F-4C59-A400-CB540AFE0281}"/>
    <cellStyle name="20% - Ênfase6 4 5 9" xfId="41581" xr:uid="{ED00534B-779F-4A32-9FDF-0D4BAAC0CEB4}"/>
    <cellStyle name="20% - Ênfase6 4 6" xfId="5248" xr:uid="{5798ED45-4179-426C-A7BA-8532BAC123D2}"/>
    <cellStyle name="20% - Ênfase6 4 6 10" xfId="43542" xr:uid="{0345E9B9-C00D-4BEB-A228-2F17AFBFEB0E}"/>
    <cellStyle name="20% - Ênfase6 4 6 11" xfId="17668" xr:uid="{3759F436-B27C-4E3E-9AC9-ACDC3D030277}"/>
    <cellStyle name="20% - Ênfase6 4 6 2" xfId="7345" xr:uid="{2901A73C-D1DB-41DC-BC49-3FDAFD2D5E1A}"/>
    <cellStyle name="20% - Ênfase6 4 6 2 10" xfId="18887" xr:uid="{A42D5F42-4ED2-4493-91F5-BE3AD2BBBDE7}"/>
    <cellStyle name="20% - Ênfase6 4 6 2 2" xfId="9332" xr:uid="{A26CFF3E-FD18-45FB-8608-4A5DFB1A2557}"/>
    <cellStyle name="20% - Ênfase6 4 6 2 2 2" xfId="31819" xr:uid="{0DCA52B8-E132-4F63-B5FB-BC09A3ED9EDE}"/>
    <cellStyle name="20% - Ênfase6 4 6 2 2 3" xfId="20836" xr:uid="{E12588BE-0D42-4D32-AF45-D9831E1F96A1}"/>
    <cellStyle name="20% - Ênfase6 4 6 2 3" xfId="12731" xr:uid="{512ECCB7-DB13-4A0A-BF08-350DFB79E7A5}"/>
    <cellStyle name="20% - Ênfase6 4 6 2 3 2" xfId="34792" xr:uid="{EC40C851-3F92-4495-AFB7-890446EAC976}"/>
    <cellStyle name="20% - Ênfase6 4 6 2 3 3" xfId="23809" xr:uid="{81F92E30-E5F3-4978-BB34-846BF67BD1FD}"/>
    <cellStyle name="20% - Ênfase6 4 6 2 4" xfId="15173" xr:uid="{ECB7E469-94A1-479F-85C0-00D92B88E13B}"/>
    <cellStyle name="20% - Ênfase6 4 6 2 4 2" xfId="36955" xr:uid="{0FFEFCEF-A03A-4939-89C0-356D9BF7AB71}"/>
    <cellStyle name="20% - Ênfase6 4 6 2 4 3" xfId="25972" xr:uid="{21CDAD0E-524D-478C-9A44-0A8792C077BF}"/>
    <cellStyle name="20% - Ênfase6 4 6 2 5" xfId="27922" xr:uid="{9ECAA7E9-DA2F-4809-8CF5-CE713177A4BE}"/>
    <cellStyle name="20% - Ênfase6 4 6 2 5 2" xfId="38905" xr:uid="{95A23E2D-FD1E-4D21-91AC-06CC329824B1}"/>
    <cellStyle name="20% - Ênfase6 4 6 2 6" xfId="29870" xr:uid="{52AAC613-689D-4E88-9022-ED198D2A4DC1}"/>
    <cellStyle name="20% - Ênfase6 4 6 2 7" xfId="40853" xr:uid="{81B5DF44-3D53-4AB6-8D46-AD7A019FC565}"/>
    <cellStyle name="20% - Ênfase6 4 6 2 8" xfId="42800" xr:uid="{E897531E-1A9D-4309-BECD-72B250354486}"/>
    <cellStyle name="20% - Ênfase6 4 6 2 9" xfId="44760" xr:uid="{1DC54FEF-E3B8-4575-ABB4-027D7FFE5967}"/>
    <cellStyle name="20% - Ênfase6 4 6 3" xfId="8113" xr:uid="{37ABAB6F-B63F-4482-BA62-A6D9FDF31946}"/>
    <cellStyle name="20% - Ênfase6 4 6 3 2" xfId="11594" xr:uid="{2D2F413A-6E50-4EBD-B0B1-EF433B0F3AFF}"/>
    <cellStyle name="20% - Ênfase6 4 6 3 2 2" xfId="33657" xr:uid="{DFB607D4-AF5E-4C38-A65B-505963B8FB16}"/>
    <cellStyle name="20% - Ênfase6 4 6 3 2 3" xfId="22674" xr:uid="{8CD2720B-8288-4215-B47E-F406F0314FA0}"/>
    <cellStyle name="20% - Ênfase6 4 6 3 3" xfId="30600" xr:uid="{8703CCA0-3B73-4E36-83FF-4821BDB44BEB}"/>
    <cellStyle name="20% - Ênfase6 4 6 3 4" xfId="19617" xr:uid="{2CC8C934-A3B7-4F30-93BA-DA05309AC192}"/>
    <cellStyle name="20% - Ênfase6 4 6 4" xfId="10598" xr:uid="{63573904-32F8-4F84-9648-65ABF528D0DE}"/>
    <cellStyle name="20% - Ênfase6 4 6 4 2" xfId="32725" xr:uid="{035F9A8F-A89C-4ACF-A9A4-468CE71D6130}"/>
    <cellStyle name="20% - Ênfase6 4 6 4 3" xfId="21742" xr:uid="{A8E56D4D-70E5-4B69-A62A-27526F315884}"/>
    <cellStyle name="20% - Ênfase6 4 6 5" xfId="13873" xr:uid="{3F6423B8-C344-4DD0-B203-A966470BCA57}"/>
    <cellStyle name="20% - Ênfase6 4 6 5 2" xfId="35737" xr:uid="{61AA91BE-47B4-48EB-A2DA-956662CC1E18}"/>
    <cellStyle name="20% - Ênfase6 4 6 5 3" xfId="24754" xr:uid="{F94E651B-DDE2-41A3-843C-EFBE7AB2CEFA}"/>
    <cellStyle name="20% - Ênfase6 4 6 6" xfId="26704" xr:uid="{F5451BE4-1F7E-4E8C-BD37-4A05F87FD74E}"/>
    <cellStyle name="20% - Ênfase6 4 6 6 2" xfId="37687" xr:uid="{71AB6B63-A6FC-4634-AA6C-946522701F1B}"/>
    <cellStyle name="20% - Ênfase6 4 6 7" xfId="28652" xr:uid="{A9EEA59B-3D7A-4943-92F9-2A06496B3782}"/>
    <cellStyle name="20% - Ênfase6 4 6 8" xfId="39635" xr:uid="{149C6043-53AF-4E0C-9F48-A43704D5352F}"/>
    <cellStyle name="20% - Ênfase6 4 6 9" xfId="41582" xr:uid="{FFD421FD-33AC-4537-8BD2-0D994CC66F11}"/>
    <cellStyle name="20% - Ênfase6 4 7" xfId="5249" xr:uid="{0971524F-6625-4CDB-AF02-BAA1AD810E36}"/>
    <cellStyle name="20% - Ênfase6 4 7 10" xfId="43543" xr:uid="{93BC22FB-E2B4-4EF3-BD6A-A61E810C0BBD}"/>
    <cellStyle name="20% - Ênfase6 4 7 11" xfId="17669" xr:uid="{C6D8D5AD-7C0B-4000-929B-662DA2EF8B0A}"/>
    <cellStyle name="20% - Ênfase6 4 7 2" xfId="7627" xr:uid="{3751AB2E-B349-40E5-8686-4B676B739DCA}"/>
    <cellStyle name="20% - Ênfase6 4 7 2 10" xfId="19169" xr:uid="{FF00B164-FB2F-4543-98C0-CBAEDF7892F6}"/>
    <cellStyle name="20% - Ênfase6 4 7 2 2" xfId="9614" xr:uid="{9D3EEE38-B521-421C-9190-BE314A946F6A}"/>
    <cellStyle name="20% - Ênfase6 4 7 2 2 2" xfId="32101" xr:uid="{07F72864-675C-4ED4-A2F3-6846BB1EAAAE}"/>
    <cellStyle name="20% - Ênfase6 4 7 2 2 3" xfId="21118" xr:uid="{FD2AB361-494D-4E21-B7EE-DECE77EC09C7}"/>
    <cellStyle name="20% - Ênfase6 4 7 2 3" xfId="13013" xr:uid="{D69DFC4F-7571-45D7-82D4-3E345E03C87D}"/>
    <cellStyle name="20% - Ênfase6 4 7 2 3 2" xfId="35074" xr:uid="{AA728B0C-6F71-4C19-88F1-E90CAADE8740}"/>
    <cellStyle name="20% - Ênfase6 4 7 2 3 3" xfId="24091" xr:uid="{98C6D6AA-6CF4-428D-BFB0-EC24BF9C16EA}"/>
    <cellStyle name="20% - Ênfase6 4 7 2 4" xfId="15455" xr:uid="{7BF74F4E-16B0-4D60-ACC6-8230F0890F49}"/>
    <cellStyle name="20% - Ênfase6 4 7 2 4 2" xfId="37237" xr:uid="{1C511483-CE7C-4A6E-89E0-372E430B9C2C}"/>
    <cellStyle name="20% - Ênfase6 4 7 2 4 3" xfId="26254" xr:uid="{C20DA03A-3CED-4C10-BF3D-4B96DE4E3029}"/>
    <cellStyle name="20% - Ênfase6 4 7 2 5" xfId="28204" xr:uid="{791C7C83-E794-4074-98D9-E47202D39FFB}"/>
    <cellStyle name="20% - Ênfase6 4 7 2 5 2" xfId="39187" xr:uid="{CB8302FE-BC4B-45D2-B87E-2D35BB23FB1A}"/>
    <cellStyle name="20% - Ênfase6 4 7 2 6" xfId="30152" xr:uid="{964F95E2-297F-49FA-97C9-E59677A862CE}"/>
    <cellStyle name="20% - Ênfase6 4 7 2 7" xfId="41135" xr:uid="{BEFB77E9-EAEC-4DE3-A715-9A074B3A444E}"/>
    <cellStyle name="20% - Ênfase6 4 7 2 8" xfId="43082" xr:uid="{890D0E84-D14F-4D6C-B7C7-08BD831ACDBF}"/>
    <cellStyle name="20% - Ênfase6 4 7 2 9" xfId="45042" xr:uid="{E49F0957-B496-4E71-A239-175E1FC7420C}"/>
    <cellStyle name="20% - Ênfase6 4 7 3" xfId="8114" xr:uid="{1C06948E-24D5-4530-A913-5F2A0BDB0291}"/>
    <cellStyle name="20% - Ênfase6 4 7 3 2" xfId="11876" xr:uid="{948D1D01-1D76-4EC1-B830-2894C95A70CD}"/>
    <cellStyle name="20% - Ênfase6 4 7 3 2 2" xfId="33939" xr:uid="{2101218C-3FF3-46AA-A700-749337F94014}"/>
    <cellStyle name="20% - Ênfase6 4 7 3 2 3" xfId="22956" xr:uid="{310CFD16-E6FD-4EC4-BD9D-C288A116FD64}"/>
    <cellStyle name="20% - Ênfase6 4 7 3 3" xfId="30601" xr:uid="{FEFE013D-F60E-452A-824E-3E63EE4963F9}"/>
    <cellStyle name="20% - Ênfase6 4 7 3 4" xfId="19618" xr:uid="{6B5BB9A9-8E88-4E3C-BB57-E43202D5B341}"/>
    <cellStyle name="20% - Ênfase6 4 7 4" xfId="10880" xr:uid="{5E4F0E4E-0D24-4462-9887-0DAC083AFF07}"/>
    <cellStyle name="20% - Ênfase6 4 7 4 2" xfId="33007" xr:uid="{08232393-57C6-4743-9A8C-D702BED82C38}"/>
    <cellStyle name="20% - Ênfase6 4 7 4 3" xfId="22024" xr:uid="{B928C7E4-6802-4C7F-85F1-783EC1AA1B04}"/>
    <cellStyle name="20% - Ênfase6 4 7 5" xfId="13874" xr:uid="{1569C0DC-7D1D-4C63-B2A0-E29B868A5419}"/>
    <cellStyle name="20% - Ênfase6 4 7 5 2" xfId="35738" xr:uid="{8CEF99F5-AF86-4C31-92D4-A25B52963FD7}"/>
    <cellStyle name="20% - Ênfase6 4 7 5 3" xfId="24755" xr:uid="{27EAD8CD-121F-4555-80ED-AF84EDBEEAE6}"/>
    <cellStyle name="20% - Ênfase6 4 7 6" xfId="26705" xr:uid="{98BBD9FC-E7C9-4697-BFD8-8491A5D53E7B}"/>
    <cellStyle name="20% - Ênfase6 4 7 6 2" xfId="37688" xr:uid="{16CD0919-C5B3-487A-9138-A3A595995AFA}"/>
    <cellStyle name="20% - Ênfase6 4 7 7" xfId="28653" xr:uid="{20CD2161-64E7-4D20-8B75-9A8E56A309DC}"/>
    <cellStyle name="20% - Ênfase6 4 7 8" xfId="39636" xr:uid="{DC6ECEED-ECA0-4AE9-9446-A8EB1573D113}"/>
    <cellStyle name="20% - Ênfase6 4 7 9" xfId="41583" xr:uid="{EE225AFF-A5DE-4411-874F-360A0D63DCC5}"/>
    <cellStyle name="20% - Ênfase6 4 8" xfId="6778" xr:uid="{F3569377-F912-40A1-AEE9-7292E16DCA15}"/>
    <cellStyle name="20% - Ênfase6 4 8 10" xfId="18323" xr:uid="{79762FFF-82C7-4801-9691-BAEDDC4369D7}"/>
    <cellStyle name="20% - Ênfase6 4 8 2" xfId="8768" xr:uid="{3A8737EB-3089-4F18-85AE-E07BBB7947CA}"/>
    <cellStyle name="20% - Ênfase6 4 8 2 2" xfId="13144" xr:uid="{4EDB0C62-43D5-4D48-859D-93FF2C3D98CD}"/>
    <cellStyle name="20% - Ênfase6 4 8 2 2 2" xfId="35154" xr:uid="{D69A3954-9AC0-4334-A45A-AF19F60E275E}"/>
    <cellStyle name="20% - Ênfase6 4 8 2 2 3" xfId="24171" xr:uid="{93449227-8F15-4E8F-A162-49C55607F2A3}"/>
    <cellStyle name="20% - Ênfase6 4 8 2 3" xfId="31255" xr:uid="{44A6FCF0-3A1D-4066-8E56-ABE1F419FEF6}"/>
    <cellStyle name="20% - Ênfase6 4 8 2 4" xfId="20272" xr:uid="{6AB12BF3-9A16-4896-AD6B-2B4ECA7F0629}"/>
    <cellStyle name="20% - Ênfase6 4 8 3" xfId="11958" xr:uid="{63B72ABE-2580-4A26-A9D1-95C7C3ABC2D6}"/>
    <cellStyle name="20% - Ênfase6 4 8 3 2" xfId="34019" xr:uid="{E853E9C2-0E22-426F-B19C-62E1989A5F1C}"/>
    <cellStyle name="20% - Ênfase6 4 8 3 3" xfId="23036" xr:uid="{9473C407-1C6B-4E29-A31E-13DDB8ADB4CD}"/>
    <cellStyle name="20% - Ênfase6 4 8 4" xfId="14609" xr:uid="{786D6467-CA36-4C3C-8830-1AD6A9930D1F}"/>
    <cellStyle name="20% - Ênfase6 4 8 4 2" xfId="36391" xr:uid="{E33AAE42-D6C5-4966-A491-4EFBD272EA85}"/>
    <cellStyle name="20% - Ênfase6 4 8 4 3" xfId="25408" xr:uid="{3892A775-D109-42DC-8B4C-D4CDF57787A1}"/>
    <cellStyle name="20% - Ênfase6 4 8 5" xfId="27358" xr:uid="{F74A7D9E-E89A-4351-8DFC-128597C516B7}"/>
    <cellStyle name="20% - Ênfase6 4 8 5 2" xfId="38341" xr:uid="{7896E6EA-50E4-4495-9BE3-44925CF6E135}"/>
    <cellStyle name="20% - Ênfase6 4 8 6" xfId="29306" xr:uid="{F4ACB96A-709A-47B5-AECF-1BC55FB9D0A7}"/>
    <cellStyle name="20% - Ênfase6 4 8 7" xfId="40289" xr:uid="{A93690CB-2625-4688-899A-EE6B636A2E09}"/>
    <cellStyle name="20% - Ênfase6 4 8 8" xfId="42236" xr:uid="{9B9F1DE6-7249-4FED-8062-66859CD7DD98}"/>
    <cellStyle name="20% - Ênfase6 4 8 9" xfId="44196" xr:uid="{2DE8746E-A69C-4951-874A-D16BA3EF103B}"/>
    <cellStyle name="20% - Ênfase6 4 9" xfId="8099" xr:uid="{E075E0C2-A104-41E4-8364-14D6901BD780}"/>
    <cellStyle name="20% - Ênfase6 4 9 2" xfId="12149" xr:uid="{C207EF34-5879-4B25-A778-744720C8EBF5}"/>
    <cellStyle name="20% - Ênfase6 4 9 2 2" xfId="34210" xr:uid="{B354D2BD-4692-4297-AD32-2F2D3B698CBA}"/>
    <cellStyle name="20% - Ênfase6 4 9 2 3" xfId="23227" xr:uid="{C57B8446-941E-4680-BC53-37143D243B9B}"/>
    <cellStyle name="20% - Ênfase6 4 9 3" xfId="30586" xr:uid="{2E330C0B-8E65-4727-817D-BCC3FF1A0260}"/>
    <cellStyle name="20% - Ênfase6 4 9 4" xfId="19603" xr:uid="{45691A72-AAAF-4741-B0D4-8D336C7FE75F}"/>
    <cellStyle name="20% - Ênfase6 5" xfId="5250" xr:uid="{5EC8CAC1-EE53-425C-B225-72A31231AEA9}"/>
    <cellStyle name="20% - Ênfase6 5 10" xfId="13875" xr:uid="{B5B9FC41-A335-4A77-A0D1-867A4C779B64}"/>
    <cellStyle name="20% - Ênfase6 5 10 2" xfId="35739" xr:uid="{D989D71F-2C38-4D64-9AFA-540DA714C694}"/>
    <cellStyle name="20% - Ênfase6 5 10 3" xfId="24756" xr:uid="{A30CEAEA-2C89-4EA0-BD75-EED18CDFE9D3}"/>
    <cellStyle name="20% - Ênfase6 5 11" xfId="26706" xr:uid="{3C78F9C1-008A-4633-9CFE-BB8DCF29EACB}"/>
    <cellStyle name="20% - Ênfase6 5 11 2" xfId="37689" xr:uid="{E5EA1F15-85E7-470D-838E-9FB980292B3B}"/>
    <cellStyle name="20% - Ênfase6 5 12" xfId="28654" xr:uid="{F94521EA-CBAD-4554-9DBD-C705127F6013}"/>
    <cellStyle name="20% - Ênfase6 5 13" xfId="39637" xr:uid="{56759FC1-CF98-40FC-9BEB-AFA6992CE902}"/>
    <cellStyle name="20% - Ênfase6 5 14" xfId="41584" xr:uid="{C5DBFC0F-5906-4861-9BAF-9E2F2942A572}"/>
    <cellStyle name="20% - Ênfase6 5 15" xfId="43544" xr:uid="{8139DA6C-AAA8-441B-B945-104105788F42}"/>
    <cellStyle name="20% - Ênfase6 5 16" xfId="17670" xr:uid="{26B930F8-D58A-4BFD-ACBD-563E45C77600}"/>
    <cellStyle name="20% - Ênfase6 5 2" xfId="5251" xr:uid="{405CCDB3-688C-48A7-9C06-7BD2B8546211}"/>
    <cellStyle name="20% - Ênfase6 5 2 10" xfId="39638" xr:uid="{B4B190E4-AB0B-4EF7-A839-19ABC1D9E1BC}"/>
    <cellStyle name="20% - Ênfase6 5 2 11" xfId="41585" xr:uid="{00B54D56-D922-44E0-A051-5915783F204C}"/>
    <cellStyle name="20% - Ênfase6 5 2 12" xfId="43545" xr:uid="{94E187BF-4F79-4041-99AC-93363287128E}"/>
    <cellStyle name="20% - Ênfase6 5 2 13" xfId="17671" xr:uid="{A66E5497-A836-4AF2-A97A-50577A53446A}"/>
    <cellStyle name="20% - Ênfase6 5 2 2" xfId="5252" xr:uid="{69F90708-7460-4D2A-9799-0630A7673614}"/>
    <cellStyle name="20% - Ênfase6 5 2 2 10" xfId="43546" xr:uid="{F2DB9BF2-5E9B-466C-BB8F-F9BF05261132}"/>
    <cellStyle name="20% - Ênfase6 5 2 2 11" xfId="17672" xr:uid="{718D994D-1FC4-4880-AC79-0705C633DFE3}"/>
    <cellStyle name="20% - Ênfase6 5 2 2 2" xfId="7188" xr:uid="{2EE89218-3CA2-4B9A-8891-9C9D638F3FC5}"/>
    <cellStyle name="20% - Ênfase6 5 2 2 2 10" xfId="18730" xr:uid="{71F50FC0-9A2E-44C4-8BED-7879C805EFA7}"/>
    <cellStyle name="20% - Ênfase6 5 2 2 2 2" xfId="9175" xr:uid="{78DFB34B-489D-42A8-9332-D75A736DAA4E}"/>
    <cellStyle name="20% - Ênfase6 5 2 2 2 2 2" xfId="31662" xr:uid="{B3FE4B08-23BB-409B-B77F-D544F60D124E}"/>
    <cellStyle name="20% - Ênfase6 5 2 2 2 2 3" xfId="20679" xr:uid="{A6A2C2F0-7465-4224-AEB1-9146A296DFAC}"/>
    <cellStyle name="20% - Ênfase6 5 2 2 2 3" xfId="12574" xr:uid="{8D6F989B-F049-445E-A322-C076AC9B298A}"/>
    <cellStyle name="20% - Ênfase6 5 2 2 2 3 2" xfId="34635" xr:uid="{6282EE1B-B7CB-47AA-8A74-69E4DC9A82FF}"/>
    <cellStyle name="20% - Ênfase6 5 2 2 2 3 3" xfId="23652" xr:uid="{A8D5B74F-5A3C-45B2-AA61-0181316BC9D2}"/>
    <cellStyle name="20% - Ênfase6 5 2 2 2 4" xfId="15016" xr:uid="{780AB62F-2FB0-4834-B5A2-24F4F2FC6CC2}"/>
    <cellStyle name="20% - Ênfase6 5 2 2 2 4 2" xfId="36798" xr:uid="{2DBE2525-5EEF-46C1-8E5F-0A050F64CA69}"/>
    <cellStyle name="20% - Ênfase6 5 2 2 2 4 3" xfId="25815" xr:uid="{922B9BEE-F76E-492C-B8BF-98ABCD5857B8}"/>
    <cellStyle name="20% - Ênfase6 5 2 2 2 5" xfId="27765" xr:uid="{ECB024C1-80D5-461B-8E37-E12DD4B2BF53}"/>
    <cellStyle name="20% - Ênfase6 5 2 2 2 5 2" xfId="38748" xr:uid="{BC11FB5F-D38C-4159-BB29-22B2DBFC378C}"/>
    <cellStyle name="20% - Ênfase6 5 2 2 2 6" xfId="29713" xr:uid="{D717C8A6-8D63-4477-B7D8-5BB1D62E8B64}"/>
    <cellStyle name="20% - Ênfase6 5 2 2 2 7" xfId="40696" xr:uid="{10594E51-0D5E-4D89-8B67-6CBB9C818AD3}"/>
    <cellStyle name="20% - Ênfase6 5 2 2 2 8" xfId="42643" xr:uid="{8B46FAB4-04BD-44DB-9330-BB30A5006C8A}"/>
    <cellStyle name="20% - Ênfase6 5 2 2 2 9" xfId="44603" xr:uid="{66688F9B-EAFE-421C-A333-2E007A3AD8E7}"/>
    <cellStyle name="20% - Ênfase6 5 2 2 3" xfId="8117" xr:uid="{38CD29E6-BEEF-435A-A159-A8983BEADD24}"/>
    <cellStyle name="20% - Ênfase6 5 2 2 3 2" xfId="11437" xr:uid="{465FF70A-2529-423E-B8CC-85CDD4F7AC97}"/>
    <cellStyle name="20% - Ênfase6 5 2 2 3 2 2" xfId="33500" xr:uid="{A9F7423E-E734-4407-9674-0BF834782D46}"/>
    <cellStyle name="20% - Ênfase6 5 2 2 3 2 3" xfId="22517" xr:uid="{989D0151-3E09-4139-89B9-621D1C28B4E7}"/>
    <cellStyle name="20% - Ênfase6 5 2 2 3 3" xfId="30604" xr:uid="{98069BB9-EA47-4963-9384-333F89678BBC}"/>
    <cellStyle name="20% - Ênfase6 5 2 2 3 4" xfId="19621" xr:uid="{95CEC065-A31B-4CB9-AB99-1E2174DE68AF}"/>
    <cellStyle name="20% - Ênfase6 5 2 2 4" xfId="10441" xr:uid="{A106F7A1-CFD6-4F8C-85EF-9ADC4ADD50E8}"/>
    <cellStyle name="20% - Ênfase6 5 2 2 4 2" xfId="32568" xr:uid="{37CA7BD3-04CC-4A29-9893-496ABA63D6DF}"/>
    <cellStyle name="20% - Ênfase6 5 2 2 4 3" xfId="21585" xr:uid="{F642F4E7-6009-4F76-8159-B1D4273B2616}"/>
    <cellStyle name="20% - Ênfase6 5 2 2 5" xfId="13877" xr:uid="{D0DEB7C7-7B86-4CDE-B7C7-E94A3D4B8AB4}"/>
    <cellStyle name="20% - Ênfase6 5 2 2 5 2" xfId="35741" xr:uid="{80781764-6174-47C2-A16E-8C6E8416A465}"/>
    <cellStyle name="20% - Ênfase6 5 2 2 5 3" xfId="24758" xr:uid="{89FAE2A0-BA24-4B7D-8DBD-C66172F95A33}"/>
    <cellStyle name="20% - Ênfase6 5 2 2 6" xfId="26708" xr:uid="{E2820736-5D57-4FBD-A732-CC0ECD6F9974}"/>
    <cellStyle name="20% - Ênfase6 5 2 2 6 2" xfId="37691" xr:uid="{88845085-59E7-41E7-BB25-E9356CA76824}"/>
    <cellStyle name="20% - Ênfase6 5 2 2 7" xfId="28656" xr:uid="{DEBB71C8-7ACF-4416-A64B-B8F4E68B3D22}"/>
    <cellStyle name="20% - Ênfase6 5 2 2 8" xfId="39639" xr:uid="{CD41CE6D-3B51-432A-B451-E76826958E57}"/>
    <cellStyle name="20% - Ênfase6 5 2 2 9" xfId="41586" xr:uid="{5BEE7C08-A095-4CBE-B898-B919D5C4B5A5}"/>
    <cellStyle name="20% - Ênfase6 5 2 3" xfId="5253" xr:uid="{B3333A19-67D9-4965-9431-6949E05674F8}"/>
    <cellStyle name="20% - Ênfase6 5 2 3 10" xfId="43547" xr:uid="{7BCF9D37-3298-471A-8884-5B82858D048B}"/>
    <cellStyle name="20% - Ênfase6 5 2 3 11" xfId="17673" xr:uid="{9571FD15-95D6-4895-BAAB-E4988B55A085}"/>
    <cellStyle name="20% - Ênfase6 5 2 3 2" xfId="7470" xr:uid="{C26EECBE-44D3-4696-A5F4-F67EEB360A65}"/>
    <cellStyle name="20% - Ênfase6 5 2 3 2 10" xfId="19012" xr:uid="{D6C93393-DE5D-4D2C-8FBD-B6F33CA29C20}"/>
    <cellStyle name="20% - Ênfase6 5 2 3 2 2" xfId="9457" xr:uid="{5FFF50A0-6009-44C4-8D4D-EEFD78A54ECF}"/>
    <cellStyle name="20% - Ênfase6 5 2 3 2 2 2" xfId="31944" xr:uid="{2DAA013A-7CCA-475D-A98E-3AAAD0C5B53C}"/>
    <cellStyle name="20% - Ênfase6 5 2 3 2 2 3" xfId="20961" xr:uid="{8F6F92CA-5498-4836-97FA-C17D02D59687}"/>
    <cellStyle name="20% - Ênfase6 5 2 3 2 3" xfId="12856" xr:uid="{0614C9BB-787F-4A38-B675-C26EB30C12C6}"/>
    <cellStyle name="20% - Ênfase6 5 2 3 2 3 2" xfId="34917" xr:uid="{497F01BA-F73E-4296-B05F-7D06D106B96D}"/>
    <cellStyle name="20% - Ênfase6 5 2 3 2 3 3" xfId="23934" xr:uid="{C719C7A1-4EC6-4AEE-9CBB-07AD12E09FBF}"/>
    <cellStyle name="20% - Ênfase6 5 2 3 2 4" xfId="15298" xr:uid="{23B92455-8369-4644-A2C2-17BA8B47169F}"/>
    <cellStyle name="20% - Ênfase6 5 2 3 2 4 2" xfId="37080" xr:uid="{8EFA1ED2-4297-4191-86D8-5D078680BC0A}"/>
    <cellStyle name="20% - Ênfase6 5 2 3 2 4 3" xfId="26097" xr:uid="{02E29BF2-2EB4-4F43-B88C-903B0CF05AFF}"/>
    <cellStyle name="20% - Ênfase6 5 2 3 2 5" xfId="28047" xr:uid="{049CA989-2A23-4E86-9857-0B86319B25B1}"/>
    <cellStyle name="20% - Ênfase6 5 2 3 2 5 2" xfId="39030" xr:uid="{1500FB9E-720E-454D-85FB-DAA7705BDB15}"/>
    <cellStyle name="20% - Ênfase6 5 2 3 2 6" xfId="29995" xr:uid="{0DC8C4EF-5C4B-4289-ABD6-B0833B2E86CD}"/>
    <cellStyle name="20% - Ênfase6 5 2 3 2 7" xfId="40978" xr:uid="{2CEE8913-4A12-4CAB-9041-40315EABEB33}"/>
    <cellStyle name="20% - Ênfase6 5 2 3 2 8" xfId="42925" xr:uid="{7E745933-9320-4B5B-8AF2-4A72E628181C}"/>
    <cellStyle name="20% - Ênfase6 5 2 3 2 9" xfId="44885" xr:uid="{F821ED55-D345-4F9F-B542-F1532D3BAD5C}"/>
    <cellStyle name="20% - Ênfase6 5 2 3 3" xfId="8118" xr:uid="{5EA10C98-1900-45D3-9A9F-9155EFA48B13}"/>
    <cellStyle name="20% - Ênfase6 5 2 3 3 2" xfId="11719" xr:uid="{DB0FF893-B63D-46CD-BF7C-A046775C4025}"/>
    <cellStyle name="20% - Ênfase6 5 2 3 3 2 2" xfId="33782" xr:uid="{AFC6D0EC-33E6-4A3A-A472-99B30D4ED269}"/>
    <cellStyle name="20% - Ênfase6 5 2 3 3 2 3" xfId="22799" xr:uid="{6F1354B4-9A29-4CE5-A5AA-B9DC56590860}"/>
    <cellStyle name="20% - Ênfase6 5 2 3 3 3" xfId="30605" xr:uid="{3794157C-082D-4A22-BE11-FC6178770789}"/>
    <cellStyle name="20% - Ênfase6 5 2 3 3 4" xfId="19622" xr:uid="{22E97AB4-6629-419E-9818-053712FE8DC6}"/>
    <cellStyle name="20% - Ênfase6 5 2 3 4" xfId="10723" xr:uid="{47CD2879-9964-4C70-83A3-E6096B6E76F3}"/>
    <cellStyle name="20% - Ênfase6 5 2 3 4 2" xfId="32850" xr:uid="{05C5D51A-7A0E-4DFE-9047-83A1B9B6DB85}"/>
    <cellStyle name="20% - Ênfase6 5 2 3 4 3" xfId="21867" xr:uid="{65CF1CE7-4F40-46D9-90CC-254E3C146426}"/>
    <cellStyle name="20% - Ênfase6 5 2 3 5" xfId="13878" xr:uid="{CDA405E7-006E-4B5E-8CE2-F089478A141E}"/>
    <cellStyle name="20% - Ênfase6 5 2 3 5 2" xfId="35742" xr:uid="{45A2242A-9551-44B7-9E49-17680A22D5BA}"/>
    <cellStyle name="20% - Ênfase6 5 2 3 5 3" xfId="24759" xr:uid="{BCACF6C2-B05C-44FE-A624-369DFA2BA89C}"/>
    <cellStyle name="20% - Ênfase6 5 2 3 6" xfId="26709" xr:uid="{5C5EB59A-F88A-41E7-9482-D56C72587432}"/>
    <cellStyle name="20% - Ênfase6 5 2 3 6 2" xfId="37692" xr:uid="{E2E8FF88-0D1D-4F55-984C-49A4680EFA73}"/>
    <cellStyle name="20% - Ênfase6 5 2 3 7" xfId="28657" xr:uid="{3EE4E16F-205C-4AD0-834A-3B6FA60CF84B}"/>
    <cellStyle name="20% - Ênfase6 5 2 3 8" xfId="39640" xr:uid="{D07C852E-092A-4F82-921C-7BA75984ACBC}"/>
    <cellStyle name="20% - Ênfase6 5 2 3 9" xfId="41587" xr:uid="{D88FA039-1669-4973-B1D4-9C4EA8B67128}"/>
    <cellStyle name="20% - Ênfase6 5 2 4" xfId="6904" xr:uid="{1A5B831B-8D6B-4580-A866-144748537189}"/>
    <cellStyle name="20% - Ênfase6 5 2 4 10" xfId="18448" xr:uid="{CE7BB07C-0B3B-4A2F-BC42-CDB927EAEF9F}"/>
    <cellStyle name="20% - Ênfase6 5 2 4 2" xfId="8893" xr:uid="{92683282-3D61-4F20-93C2-26F5ABD023E4}"/>
    <cellStyle name="20% - Ênfase6 5 2 4 2 2" xfId="31380" xr:uid="{07624D90-B3B1-4741-9FAA-439FF22B0158}"/>
    <cellStyle name="20% - Ênfase6 5 2 4 2 3" xfId="20397" xr:uid="{7F0B1DBD-4C7D-4233-AD4A-5840D827C1B3}"/>
    <cellStyle name="20% - Ênfase6 5 2 4 3" xfId="12278" xr:uid="{6AFF3BDC-6C5B-4A9E-9779-8E996D3C8803}"/>
    <cellStyle name="20% - Ênfase6 5 2 4 3 2" xfId="34339" xr:uid="{0730DF17-4F45-4AAD-86AF-8258313C7B3E}"/>
    <cellStyle name="20% - Ênfase6 5 2 4 3 3" xfId="23356" xr:uid="{1D81B1F3-6E98-4E47-99BB-6201E05AA8C6}"/>
    <cellStyle name="20% - Ênfase6 5 2 4 4" xfId="14734" xr:uid="{5290C5ED-D889-48E4-826D-6B8E33AA5EC2}"/>
    <cellStyle name="20% - Ênfase6 5 2 4 4 2" xfId="36516" xr:uid="{6C0BF416-65DD-4A1D-8B48-1B29930DB95C}"/>
    <cellStyle name="20% - Ênfase6 5 2 4 4 3" xfId="25533" xr:uid="{667FFA0A-F150-43A6-B202-AD0FE1F088F3}"/>
    <cellStyle name="20% - Ênfase6 5 2 4 5" xfId="27483" xr:uid="{7B5C5C30-8D04-470B-8FC2-8B681F04411B}"/>
    <cellStyle name="20% - Ênfase6 5 2 4 5 2" xfId="38466" xr:uid="{502A2466-9731-4EE5-9361-713E78726FEB}"/>
    <cellStyle name="20% - Ênfase6 5 2 4 6" xfId="29431" xr:uid="{B183F3B7-4C52-4E83-B396-415B99B08AE0}"/>
    <cellStyle name="20% - Ênfase6 5 2 4 7" xfId="40414" xr:uid="{756AD162-9BDB-4DFA-937B-092700BDFC2C}"/>
    <cellStyle name="20% - Ênfase6 5 2 4 8" xfId="42361" xr:uid="{F2926BED-F803-4350-B965-D6CA400AB63A}"/>
    <cellStyle name="20% - Ênfase6 5 2 4 9" xfId="44321" xr:uid="{F4825C93-093B-4234-89DD-29F9AC56E3CB}"/>
    <cellStyle name="20% - Ênfase6 5 2 5" xfId="8116" xr:uid="{AB511D6B-DB00-47FE-9C7F-AA04308ADBBE}"/>
    <cellStyle name="20% - Ênfase6 5 2 5 2" xfId="11141" xr:uid="{5DF21962-EC34-4A1B-A5D3-0BEC3DF184F0}"/>
    <cellStyle name="20% - Ênfase6 5 2 5 2 2" xfId="33204" xr:uid="{248E343F-683D-4D9B-B091-EFC8446ED5D9}"/>
    <cellStyle name="20% - Ênfase6 5 2 5 2 3" xfId="22221" xr:uid="{B46DD849-A016-4FAD-9A38-F1B075DA5A78}"/>
    <cellStyle name="20% - Ênfase6 5 2 5 3" xfId="30603" xr:uid="{A9976FC0-71A8-4CD9-BC1C-EBC007AE5670}"/>
    <cellStyle name="20% - Ênfase6 5 2 5 4" xfId="19620" xr:uid="{E89FD950-8E8F-4BCB-BF32-B3456FF64AB1}"/>
    <cellStyle name="20% - Ênfase6 5 2 6" xfId="10159" xr:uid="{D6284274-1D8E-4846-9701-27FAB0C895D2}"/>
    <cellStyle name="20% - Ênfase6 5 2 6 2" xfId="32286" xr:uid="{C17D324E-0150-4600-8365-682A8289DABB}"/>
    <cellStyle name="20% - Ênfase6 5 2 6 3" xfId="21303" xr:uid="{F92CFFD6-AFE2-4194-97B8-0EE2490E0B8A}"/>
    <cellStyle name="20% - Ênfase6 5 2 7" xfId="13876" xr:uid="{BBD3623F-1188-40CB-AD7D-C4603752A638}"/>
    <cellStyle name="20% - Ênfase6 5 2 7 2" xfId="35740" xr:uid="{9049E7D5-03C8-4567-AC7A-002F58066E48}"/>
    <cellStyle name="20% - Ênfase6 5 2 7 3" xfId="24757" xr:uid="{116DED6D-C2F2-4719-9E4C-33DC41CC4615}"/>
    <cellStyle name="20% - Ênfase6 5 2 8" xfId="26707" xr:uid="{8EA2E0A6-EFD1-4EDB-935C-6E1A1F3B38F0}"/>
    <cellStyle name="20% - Ênfase6 5 2 8 2" xfId="37690" xr:uid="{A83249EB-C5E8-41DB-BAF8-C871DD968BAD}"/>
    <cellStyle name="20% - Ênfase6 5 2 9" xfId="28655" xr:uid="{8AE1C6DE-652C-4F1B-B746-8D11BAEA3B45}"/>
    <cellStyle name="20% - Ênfase6 5 3" xfId="5254" xr:uid="{CFCF26F6-E815-4F81-AC56-9D6500E9F586}"/>
    <cellStyle name="20% - Ênfase6 5 3 10" xfId="43548" xr:uid="{1572FEAC-0D35-4056-8320-C4D0AA768487}"/>
    <cellStyle name="20% - Ênfase6 5 3 11" xfId="17674" xr:uid="{54750E59-7694-4547-8882-E0B9FA3A6616}"/>
    <cellStyle name="20% - Ênfase6 5 3 2" xfId="7019" xr:uid="{46BF75D2-84AC-44BF-ACD5-2216B2345756}"/>
    <cellStyle name="20% - Ênfase6 5 3 2 10" xfId="18561" xr:uid="{592445E6-F1BF-4D32-8775-07AA0DBFC0C2}"/>
    <cellStyle name="20% - Ênfase6 5 3 2 2" xfId="9006" xr:uid="{4AEDC1CF-B028-4229-8724-017A85FDDC30}"/>
    <cellStyle name="20% - Ênfase6 5 3 2 2 2" xfId="31493" xr:uid="{97E7069F-044B-49B8-9765-E395BF8F6CC7}"/>
    <cellStyle name="20% - Ênfase6 5 3 2 2 3" xfId="20510" xr:uid="{ADAEBB20-466C-4A75-9B3C-DE382B0D45F2}"/>
    <cellStyle name="20% - Ênfase6 5 3 2 3" xfId="12401" xr:uid="{DF62EEF1-BCCB-4E54-AA9D-D07DBDEE6008}"/>
    <cellStyle name="20% - Ênfase6 5 3 2 3 2" xfId="34462" xr:uid="{FD642141-A434-4654-9079-AB2D570BFB3D}"/>
    <cellStyle name="20% - Ênfase6 5 3 2 3 3" xfId="23479" xr:uid="{300C3D78-7EB8-451A-9833-E0582FF71875}"/>
    <cellStyle name="20% - Ênfase6 5 3 2 4" xfId="14847" xr:uid="{6E99810E-A3D0-4EFA-9F65-ED5E86F36EDE}"/>
    <cellStyle name="20% - Ênfase6 5 3 2 4 2" xfId="36629" xr:uid="{A0120B9E-E95A-47EC-9D74-25C26A811CD9}"/>
    <cellStyle name="20% - Ênfase6 5 3 2 4 3" xfId="25646" xr:uid="{086DCAD0-35D9-4572-9315-83132A0B0676}"/>
    <cellStyle name="20% - Ênfase6 5 3 2 5" xfId="27596" xr:uid="{71A25303-2F09-4AD1-950B-03F3169E348E}"/>
    <cellStyle name="20% - Ênfase6 5 3 2 5 2" xfId="38579" xr:uid="{87A936BB-F60B-4478-8D5B-1E7A8815D645}"/>
    <cellStyle name="20% - Ênfase6 5 3 2 6" xfId="29544" xr:uid="{36017B95-0393-4B1F-BD11-3F7EBA69D166}"/>
    <cellStyle name="20% - Ênfase6 5 3 2 7" xfId="40527" xr:uid="{465A29F9-27E5-4C28-94A4-990E4D6A018B}"/>
    <cellStyle name="20% - Ênfase6 5 3 2 8" xfId="42474" xr:uid="{BF5DA4F4-1B68-448D-8D27-0B52F029B119}"/>
    <cellStyle name="20% - Ênfase6 5 3 2 9" xfId="44434" xr:uid="{6199C3DA-DAB7-4B69-B712-F003B7C34575}"/>
    <cellStyle name="20% - Ênfase6 5 3 3" xfId="8119" xr:uid="{5CC7B738-D2B6-4B83-A496-CB56E80A9468}"/>
    <cellStyle name="20% - Ênfase6 5 3 3 2" xfId="11264" xr:uid="{253E74E3-2424-4AEF-B8B2-DD58F68BDC53}"/>
    <cellStyle name="20% - Ênfase6 5 3 3 2 2" xfId="33327" xr:uid="{C5D7BF05-B377-40F3-856A-66D49695FA70}"/>
    <cellStyle name="20% - Ênfase6 5 3 3 2 3" xfId="22344" xr:uid="{DE2DB9A8-F4A0-4B8B-BC33-EF3A6405D726}"/>
    <cellStyle name="20% - Ênfase6 5 3 3 3" xfId="30606" xr:uid="{EE72108B-4914-432A-85D9-DA5C9F4764DD}"/>
    <cellStyle name="20% - Ênfase6 5 3 3 4" xfId="19623" xr:uid="{8D9338CD-4EC1-44E5-AA25-612E9F9E5110}"/>
    <cellStyle name="20% - Ênfase6 5 3 4" xfId="10272" xr:uid="{CB6E7D36-EDAC-4381-B7E8-53586B355D32}"/>
    <cellStyle name="20% - Ênfase6 5 3 4 2" xfId="32399" xr:uid="{3C7237C2-FF44-4519-AD8F-28A70E12418D}"/>
    <cellStyle name="20% - Ênfase6 5 3 4 3" xfId="21416" xr:uid="{C7DD705E-6E47-468A-ACD2-C251F667B1C0}"/>
    <cellStyle name="20% - Ênfase6 5 3 5" xfId="13879" xr:uid="{DAC77A2F-8AA2-4039-A828-48BF426B6D27}"/>
    <cellStyle name="20% - Ênfase6 5 3 5 2" xfId="35743" xr:uid="{BCD571A3-E599-4AE1-80E2-81785ACF0CF3}"/>
    <cellStyle name="20% - Ênfase6 5 3 5 3" xfId="24760" xr:uid="{836CD437-6925-4E41-ACBE-7003367C921B}"/>
    <cellStyle name="20% - Ênfase6 5 3 6" xfId="26710" xr:uid="{55524020-2E18-4908-B4D3-1FC9FB5B1311}"/>
    <cellStyle name="20% - Ênfase6 5 3 6 2" xfId="37693" xr:uid="{0DAEC04F-18DF-467B-BE71-9AA7A7676513}"/>
    <cellStyle name="20% - Ênfase6 5 3 7" xfId="28658" xr:uid="{F2E0B644-7C84-4876-86A1-602779427EDF}"/>
    <cellStyle name="20% - Ênfase6 5 3 8" xfId="39641" xr:uid="{B3C6BB00-EBD2-436D-9896-73B5AC6C85C9}"/>
    <cellStyle name="20% - Ênfase6 5 3 9" xfId="41588" xr:uid="{B79E7E74-D09F-49D5-8AD8-2313DD804771}"/>
    <cellStyle name="20% - Ênfase6 5 4" xfId="5255" xr:uid="{F7D3F63C-C9BE-4B97-A789-3D611AE5A3AF}"/>
    <cellStyle name="20% - Ênfase6 5 4 10" xfId="43549" xr:uid="{E2C55C49-B6C7-4BB1-BB5E-86145FB32645}"/>
    <cellStyle name="20% - Ênfase6 5 4 11" xfId="17675" xr:uid="{30F7B094-84D4-4677-BB45-199FFB1A166F}"/>
    <cellStyle name="20% - Ênfase6 5 4 2" xfId="7301" xr:uid="{5A109336-989D-4868-BF04-E9971BE97EF8}"/>
    <cellStyle name="20% - Ênfase6 5 4 2 10" xfId="18843" xr:uid="{B071422B-4552-4903-92B5-654E0C5A4E8D}"/>
    <cellStyle name="20% - Ênfase6 5 4 2 2" xfId="9288" xr:uid="{BF1516DF-46A7-4DAC-B5E5-391861A19A2E}"/>
    <cellStyle name="20% - Ênfase6 5 4 2 2 2" xfId="31775" xr:uid="{645CC8F7-E1D4-4F4A-B232-11687C02ED96}"/>
    <cellStyle name="20% - Ênfase6 5 4 2 2 3" xfId="20792" xr:uid="{8F1B7D4A-77AA-41BA-BCF5-EB8BC664C374}"/>
    <cellStyle name="20% - Ênfase6 5 4 2 3" xfId="12687" xr:uid="{CBF304B0-C158-4FE6-9ACB-E672B078B745}"/>
    <cellStyle name="20% - Ênfase6 5 4 2 3 2" xfId="34748" xr:uid="{18593150-C6C6-434C-BA70-57F9EA07B8DB}"/>
    <cellStyle name="20% - Ênfase6 5 4 2 3 3" xfId="23765" xr:uid="{1D60D195-7756-441F-9B76-7E1B82A39BE1}"/>
    <cellStyle name="20% - Ênfase6 5 4 2 4" xfId="15129" xr:uid="{9863F633-591B-47F0-B117-4A24608EFFDD}"/>
    <cellStyle name="20% - Ênfase6 5 4 2 4 2" xfId="36911" xr:uid="{D5B41C25-41C9-4BCC-AC22-8EA341353971}"/>
    <cellStyle name="20% - Ênfase6 5 4 2 4 3" xfId="25928" xr:uid="{34C2F902-BCCB-4FA4-AF37-6FCE7B3DEC62}"/>
    <cellStyle name="20% - Ênfase6 5 4 2 5" xfId="27878" xr:uid="{8DC6363F-0B47-4CFC-B6D4-4D54BA629B5E}"/>
    <cellStyle name="20% - Ênfase6 5 4 2 5 2" xfId="38861" xr:uid="{4118A02F-FF70-4D15-9847-4C802AFEE8FD}"/>
    <cellStyle name="20% - Ênfase6 5 4 2 6" xfId="29826" xr:uid="{949E4480-99E9-4ED9-A597-FD5FCADAD00E}"/>
    <cellStyle name="20% - Ênfase6 5 4 2 7" xfId="40809" xr:uid="{9E5DE20E-5905-4EC8-8B9A-2B4938683EAF}"/>
    <cellStyle name="20% - Ênfase6 5 4 2 8" xfId="42756" xr:uid="{6B80733D-77C8-4F0B-8628-4F83792C2F60}"/>
    <cellStyle name="20% - Ênfase6 5 4 2 9" xfId="44716" xr:uid="{53BD7C10-4000-4826-901E-9B7EB8863364}"/>
    <cellStyle name="20% - Ênfase6 5 4 3" xfId="8120" xr:uid="{EB1EFA90-6913-42B9-A459-22616D4E548E}"/>
    <cellStyle name="20% - Ênfase6 5 4 3 2" xfId="11550" xr:uid="{A5C96D06-423B-4CDA-9B42-2F098EEFD702}"/>
    <cellStyle name="20% - Ênfase6 5 4 3 2 2" xfId="33613" xr:uid="{072C89D8-85A5-49E7-8A63-E7A49EEDADCE}"/>
    <cellStyle name="20% - Ênfase6 5 4 3 2 3" xfId="22630" xr:uid="{3B37B1EB-B5EA-483C-8D10-1928B5B4CE02}"/>
    <cellStyle name="20% - Ênfase6 5 4 3 3" xfId="30607" xr:uid="{81535427-41B1-48D1-8A54-CC538699E5CC}"/>
    <cellStyle name="20% - Ênfase6 5 4 3 4" xfId="19624" xr:uid="{DF73D7A9-4963-4B2E-89C6-C7A9D46F4C3B}"/>
    <cellStyle name="20% - Ênfase6 5 4 4" xfId="10554" xr:uid="{5F29A8FC-FF5F-463C-BCE9-BEC809156FAB}"/>
    <cellStyle name="20% - Ênfase6 5 4 4 2" xfId="32681" xr:uid="{7368695E-E129-470D-856F-4675227F8154}"/>
    <cellStyle name="20% - Ênfase6 5 4 4 3" xfId="21698" xr:uid="{FEBAF74F-E867-452C-8B65-BB58375B7CB6}"/>
    <cellStyle name="20% - Ênfase6 5 4 5" xfId="13880" xr:uid="{6501AD3E-11D7-4B5A-A273-CF772D7C3EC1}"/>
    <cellStyle name="20% - Ênfase6 5 4 5 2" xfId="35744" xr:uid="{AC15E485-8F22-4AB9-A1E2-9F45966B5565}"/>
    <cellStyle name="20% - Ênfase6 5 4 5 3" xfId="24761" xr:uid="{E592DDAC-0892-4EEA-914C-0A47A9C8837D}"/>
    <cellStyle name="20% - Ênfase6 5 4 6" xfId="26711" xr:uid="{5BE5108E-E8B7-433A-8748-46B299BF30FC}"/>
    <cellStyle name="20% - Ênfase6 5 4 6 2" xfId="37694" xr:uid="{6E96BC14-8FCB-4B1B-B7E5-947566B6F869}"/>
    <cellStyle name="20% - Ênfase6 5 4 7" xfId="28659" xr:uid="{4403AB44-B5DB-4A37-A20C-22771C8D0119}"/>
    <cellStyle name="20% - Ênfase6 5 4 8" xfId="39642" xr:uid="{65ADD33F-8334-4442-AEBE-6F6ECCDB96E1}"/>
    <cellStyle name="20% - Ênfase6 5 4 9" xfId="41589" xr:uid="{8626D364-D67E-45EB-856D-6571480170C6}"/>
    <cellStyle name="20% - Ênfase6 5 5" xfId="5256" xr:uid="{4125E972-6FF6-4201-9176-70524CD9F24B}"/>
    <cellStyle name="20% - Ênfase6 5 5 10" xfId="43550" xr:uid="{75C2744C-32B7-45C8-AB87-F1ADD904CF83}"/>
    <cellStyle name="20% - Ênfase6 5 5 11" xfId="17676" xr:uid="{961B4A0D-FC66-4D8E-A759-A26DA39FEB8C}"/>
    <cellStyle name="20% - Ênfase6 5 5 2" xfId="7583" xr:uid="{01AF3F26-B540-4085-9BB8-3A950806DCBD}"/>
    <cellStyle name="20% - Ênfase6 5 5 2 10" xfId="19125" xr:uid="{599E2CF1-BC66-4416-B539-9596B31A82A6}"/>
    <cellStyle name="20% - Ênfase6 5 5 2 2" xfId="9570" xr:uid="{9EBD2ED9-40F5-4EAD-BE24-71D703D8DDAF}"/>
    <cellStyle name="20% - Ênfase6 5 5 2 2 2" xfId="32057" xr:uid="{AEBE676B-EAFA-4DF5-992B-EDD1C1D25069}"/>
    <cellStyle name="20% - Ênfase6 5 5 2 2 3" xfId="21074" xr:uid="{7294D868-6A48-4614-AD49-678F88F497C0}"/>
    <cellStyle name="20% - Ênfase6 5 5 2 3" xfId="12969" xr:uid="{D8124234-8C07-4C8F-BFCF-4AD35F64A96A}"/>
    <cellStyle name="20% - Ênfase6 5 5 2 3 2" xfId="35030" xr:uid="{9D581B22-1D7B-464B-A5E4-1DC206450E60}"/>
    <cellStyle name="20% - Ênfase6 5 5 2 3 3" xfId="24047" xr:uid="{69B1510C-AD4C-4E27-8B4F-B9B5AC19AFB6}"/>
    <cellStyle name="20% - Ênfase6 5 5 2 4" xfId="15411" xr:uid="{733E8F9E-B34D-4E5C-B09D-7E98B52961FA}"/>
    <cellStyle name="20% - Ênfase6 5 5 2 4 2" xfId="37193" xr:uid="{BFC6034A-ABC2-439A-B9FA-90D9DAFCF162}"/>
    <cellStyle name="20% - Ênfase6 5 5 2 4 3" xfId="26210" xr:uid="{7908B084-D61A-472D-9821-31933B938FFC}"/>
    <cellStyle name="20% - Ênfase6 5 5 2 5" xfId="28160" xr:uid="{55549AF9-7876-4026-8D7F-0D0DEBD9823B}"/>
    <cellStyle name="20% - Ênfase6 5 5 2 5 2" xfId="39143" xr:uid="{7D632002-6F05-4685-8FDE-B44506728DFC}"/>
    <cellStyle name="20% - Ênfase6 5 5 2 6" xfId="30108" xr:uid="{EA23DD27-1D14-4206-AFC1-07B22F8CEEDF}"/>
    <cellStyle name="20% - Ênfase6 5 5 2 7" xfId="41091" xr:uid="{6F69DEC7-43B9-40EA-A8BD-175561200DA7}"/>
    <cellStyle name="20% - Ênfase6 5 5 2 8" xfId="43038" xr:uid="{2BB6BB8E-45B7-4685-8B13-7E5500DCED86}"/>
    <cellStyle name="20% - Ênfase6 5 5 2 9" xfId="44998" xr:uid="{FB24E6E0-EC8C-475E-A04A-540931581007}"/>
    <cellStyle name="20% - Ênfase6 5 5 3" xfId="8121" xr:uid="{0ADE5BD9-8F15-4BBA-A975-53B857436B92}"/>
    <cellStyle name="20% - Ênfase6 5 5 3 2" xfId="11832" xr:uid="{7E2384EB-094D-4AF4-8CB2-7799BD703523}"/>
    <cellStyle name="20% - Ênfase6 5 5 3 2 2" xfId="33895" xr:uid="{40A20D20-26AB-49E4-9B64-F8180274558D}"/>
    <cellStyle name="20% - Ênfase6 5 5 3 2 3" xfId="22912" xr:uid="{C9D9B629-387E-4845-96E5-2E363194F274}"/>
    <cellStyle name="20% - Ênfase6 5 5 3 3" xfId="30608" xr:uid="{16720731-E0B1-44CF-94E3-68DFB741D5E7}"/>
    <cellStyle name="20% - Ênfase6 5 5 3 4" xfId="19625" xr:uid="{219C8D9E-0ECD-40DC-ACFB-5EF00C1F25AF}"/>
    <cellStyle name="20% - Ênfase6 5 5 4" xfId="10836" xr:uid="{2FEAEB1B-0AC4-4D57-B78C-D22059C337AF}"/>
    <cellStyle name="20% - Ênfase6 5 5 4 2" xfId="32963" xr:uid="{6619D66A-8BCD-4EFA-83CD-B16DB22984AF}"/>
    <cellStyle name="20% - Ênfase6 5 5 4 3" xfId="21980" xr:uid="{42245FE4-D1BF-4EAE-A99B-DDAED242F34B}"/>
    <cellStyle name="20% - Ênfase6 5 5 5" xfId="13881" xr:uid="{CE9930C2-DFFF-408E-9E49-59C0A3FA514A}"/>
    <cellStyle name="20% - Ênfase6 5 5 5 2" xfId="35745" xr:uid="{D978F786-531F-4E61-88C8-8DA8E58416C1}"/>
    <cellStyle name="20% - Ênfase6 5 5 5 3" xfId="24762" xr:uid="{FE541707-6398-430B-80DB-4428F9B17489}"/>
    <cellStyle name="20% - Ênfase6 5 5 6" xfId="26712" xr:uid="{3A0F45BD-D901-4098-8498-BB805685AEE1}"/>
    <cellStyle name="20% - Ênfase6 5 5 6 2" xfId="37695" xr:uid="{BA7BD074-52AF-4A9D-BE9E-2755BC232DAD}"/>
    <cellStyle name="20% - Ênfase6 5 5 7" xfId="28660" xr:uid="{DD049847-1FBC-4782-A141-AFFB65DFB35F}"/>
    <cellStyle name="20% - Ênfase6 5 5 8" xfId="39643" xr:uid="{61F0AA11-F967-401B-9E7D-10D9D5E9CC1C}"/>
    <cellStyle name="20% - Ênfase6 5 5 9" xfId="41590" xr:uid="{1BC68CC8-5902-4795-B8E8-E280C7EE69BD}"/>
    <cellStyle name="20% - Ênfase6 5 6" xfId="6734" xr:uid="{445EF9E2-58BF-44D9-9155-1CA9C5B6A918}"/>
    <cellStyle name="20% - Ênfase6 5 6 10" xfId="18279" xr:uid="{A9F1520F-080B-4CF2-A60F-9465AAAC493D}"/>
    <cellStyle name="20% - Ênfase6 5 6 2" xfId="8724" xr:uid="{CCDF68E4-79F2-461B-B4D4-A7352A52021A}"/>
    <cellStyle name="20% - Ênfase6 5 6 2 2" xfId="13168" xr:uid="{73062E4F-5EE4-4BCE-BAAD-4CE0F18F5826}"/>
    <cellStyle name="20% - Ênfase6 5 6 2 2 2" xfId="35177" xr:uid="{3ECB734B-7249-4CDB-80DF-766615E91BE6}"/>
    <cellStyle name="20% - Ênfase6 5 6 2 2 3" xfId="24194" xr:uid="{9EA9A6D3-6543-4AA7-BE10-D60E5802B7B8}"/>
    <cellStyle name="20% - Ênfase6 5 6 2 3" xfId="31211" xr:uid="{1A447C26-3F67-4E62-B007-830874564F2C}"/>
    <cellStyle name="20% - Ênfase6 5 6 2 4" xfId="20228" xr:uid="{C48A7A08-F3A7-4EC4-8BF0-FECE32063B18}"/>
    <cellStyle name="20% - Ênfase6 5 6 3" xfId="11981" xr:uid="{7F484F13-D110-4F05-9D3E-298AF8146EDC}"/>
    <cellStyle name="20% - Ênfase6 5 6 3 2" xfId="34042" xr:uid="{926679B4-851F-4252-8F01-9DBFB8D6F110}"/>
    <cellStyle name="20% - Ênfase6 5 6 3 3" xfId="23059" xr:uid="{F52688E1-A0E2-4E73-91CA-A2F48B875A4E}"/>
    <cellStyle name="20% - Ênfase6 5 6 4" xfId="14565" xr:uid="{46A0F860-7866-4FC5-BF8F-3A99D184B1B1}"/>
    <cellStyle name="20% - Ênfase6 5 6 4 2" xfId="36347" xr:uid="{7A9400F7-B432-4F88-9DAB-D45A621938D4}"/>
    <cellStyle name="20% - Ênfase6 5 6 4 3" xfId="25364" xr:uid="{F62F80E1-727E-46D8-8CBB-016F8D409F8E}"/>
    <cellStyle name="20% - Ênfase6 5 6 5" xfId="27314" xr:uid="{E4D82E6C-F93D-4616-A49B-4EA9A07EC62B}"/>
    <cellStyle name="20% - Ênfase6 5 6 5 2" xfId="38297" xr:uid="{137408F5-8D9E-4CB2-A657-1DDCDAA3DD6D}"/>
    <cellStyle name="20% - Ênfase6 5 6 6" xfId="29262" xr:uid="{FC4C4544-ADB6-4796-9E9E-77EA7033C7B8}"/>
    <cellStyle name="20% - Ênfase6 5 6 7" xfId="40245" xr:uid="{9929E75C-BB05-4203-9E72-860EAC634D1F}"/>
    <cellStyle name="20% - Ênfase6 5 6 8" xfId="42192" xr:uid="{50680FEE-AB9B-4085-AF33-56733852DC90}"/>
    <cellStyle name="20% - Ênfase6 5 6 9" xfId="44152" xr:uid="{3CC3CCAD-177E-4753-A829-9F50165721B2}"/>
    <cellStyle name="20% - Ênfase6 5 7" xfId="8115" xr:uid="{13B17F36-0B2B-4154-BEE3-83C66300E617}"/>
    <cellStyle name="20% - Ênfase6 5 7 2" xfId="12105" xr:uid="{60A474E5-C2E0-443A-846B-31293F1E8602}"/>
    <cellStyle name="20% - Ênfase6 5 7 2 2" xfId="34166" xr:uid="{B789E898-A750-4359-948A-120E7C1C0D54}"/>
    <cellStyle name="20% - Ênfase6 5 7 2 3" xfId="23183" xr:uid="{65455493-5FC3-4612-8253-1E8E09F66B43}"/>
    <cellStyle name="20% - Ênfase6 5 7 3" xfId="30602" xr:uid="{72C4CAD7-703E-4A4A-A65D-4F1B88C63CA2}"/>
    <cellStyle name="20% - Ênfase6 5 7 4" xfId="19619" xr:uid="{FBF2377B-9C70-4C42-815B-D13C4AA9626D}"/>
    <cellStyle name="20% - Ênfase6 5 8" xfId="10966" xr:uid="{966D647C-3385-4466-9E0B-23A73ED75C41}"/>
    <cellStyle name="20% - Ênfase6 5 8 2" xfId="33031" xr:uid="{5DA2DCDD-A2B4-4E1F-AE42-9151399D2DA5}"/>
    <cellStyle name="20% - Ênfase6 5 8 3" xfId="22048" xr:uid="{2B03F0E2-2D85-43BE-B056-C3167F4B7825}"/>
    <cellStyle name="20% - Ênfase6 5 9" xfId="9909" xr:uid="{6ADB050F-C56A-4F7B-A202-4689E395C192}"/>
    <cellStyle name="20% - Ênfase6 5 9 2" xfId="32117" xr:uid="{B2FE4D2C-6F6D-464A-BA46-A95233F44966}"/>
    <cellStyle name="20% - Ênfase6 5 9 3" xfId="21134" xr:uid="{3EA500AD-3C76-49A8-853F-8339F9EF83C4}"/>
    <cellStyle name="20% - Ênfase6 6" xfId="5257" xr:uid="{D5C9A9C8-0FDE-456B-87B7-1E469887264D}"/>
    <cellStyle name="20% - Ênfase6 6 10" xfId="26713" xr:uid="{3D1B1ACC-9236-445F-8073-1F9A8D7B38CE}"/>
    <cellStyle name="20% - Ênfase6 6 10 2" xfId="37696" xr:uid="{5A75BB77-0021-49C6-9281-6CAE028BCD66}"/>
    <cellStyle name="20% - Ênfase6 6 11" xfId="28661" xr:uid="{7DAE6093-052F-4022-B613-C53A8F49B1EF}"/>
    <cellStyle name="20% - Ênfase6 6 12" xfId="39644" xr:uid="{FE4FCF43-CD16-4F09-813F-3965AEA0B2DD}"/>
    <cellStyle name="20% - Ênfase6 6 13" xfId="41591" xr:uid="{0268042F-AB4E-452E-A506-8DA80F6E9DFF}"/>
    <cellStyle name="20% - Ênfase6 6 14" xfId="43551" xr:uid="{C8AEE12C-2ED1-4DDE-8680-BFF3AB223B31}"/>
    <cellStyle name="20% - Ênfase6 6 15" xfId="17677" xr:uid="{E7C5E8C9-B538-4D5C-AD2C-FD6D8E04775C}"/>
    <cellStyle name="20% - Ênfase6 6 2" xfId="5258" xr:uid="{E508F827-177A-4787-911F-B8DDEB9AB62B}"/>
    <cellStyle name="20% - Ênfase6 6 2 10" xfId="39645" xr:uid="{B29850C5-B2BE-4F86-8990-9F4B926E484A}"/>
    <cellStyle name="20% - Ênfase6 6 2 11" xfId="41592" xr:uid="{9A6F7A3D-893D-4944-B266-6C4069E604A2}"/>
    <cellStyle name="20% - Ênfase6 6 2 12" xfId="43552" xr:uid="{42D5C4B4-96F8-47A0-97D8-DDE742DE91AD}"/>
    <cellStyle name="20% - Ênfase6 6 2 13" xfId="17678" xr:uid="{8A024B54-385A-4C02-935C-6E8C117E6365}"/>
    <cellStyle name="20% - Ênfase6 6 2 2" xfId="5259" xr:uid="{30EB6BC4-96BE-4CB7-B5ED-5B0A21533A44}"/>
    <cellStyle name="20% - Ênfase6 6 2 2 10" xfId="43553" xr:uid="{35CBC9B5-D738-49B9-BC75-E83FCFFC2585}"/>
    <cellStyle name="20% - Ênfase6 6 2 2 11" xfId="17679" xr:uid="{1D3AABEF-6479-462B-A076-102B40C11409}"/>
    <cellStyle name="20% - Ênfase6 6 2 2 2" xfId="7244" xr:uid="{51688683-07FD-4378-957F-FE85DC27BD1E}"/>
    <cellStyle name="20% - Ênfase6 6 2 2 2 10" xfId="18786" xr:uid="{80390946-8078-40FA-9111-57DEBB456593}"/>
    <cellStyle name="20% - Ênfase6 6 2 2 2 2" xfId="9231" xr:uid="{4FC07D00-CA9F-47A1-9970-68B88A0D3FFB}"/>
    <cellStyle name="20% - Ênfase6 6 2 2 2 2 2" xfId="31718" xr:uid="{4F126B4D-32A0-40CA-9040-466F1661A46C}"/>
    <cellStyle name="20% - Ênfase6 6 2 2 2 2 3" xfId="20735" xr:uid="{8AFB302F-6AF1-4308-81A0-53E4D74C4798}"/>
    <cellStyle name="20% - Ênfase6 6 2 2 2 3" xfId="12630" xr:uid="{8A7680BE-5D9B-4279-87FF-6ED87C95A647}"/>
    <cellStyle name="20% - Ênfase6 6 2 2 2 3 2" xfId="34691" xr:uid="{84557D95-36DA-48FA-8D88-D5E2F4A53D4E}"/>
    <cellStyle name="20% - Ênfase6 6 2 2 2 3 3" xfId="23708" xr:uid="{D2119ED6-045A-4CDB-81DA-E1301BB68D94}"/>
    <cellStyle name="20% - Ênfase6 6 2 2 2 4" xfId="15072" xr:uid="{ABB232C3-DBF8-4EDF-AE79-C85CF3ADE92F}"/>
    <cellStyle name="20% - Ênfase6 6 2 2 2 4 2" xfId="36854" xr:uid="{DAD03868-CE1A-45FC-8C39-D6078CD379BF}"/>
    <cellStyle name="20% - Ênfase6 6 2 2 2 4 3" xfId="25871" xr:uid="{AE65F36E-8750-4CFF-BDAE-DC67D7DA3777}"/>
    <cellStyle name="20% - Ênfase6 6 2 2 2 5" xfId="27821" xr:uid="{3D0A6EA3-21E5-464C-AEBA-DD2AA4F46948}"/>
    <cellStyle name="20% - Ênfase6 6 2 2 2 5 2" xfId="38804" xr:uid="{5DBB5640-5ECB-403B-9157-8C80768316C5}"/>
    <cellStyle name="20% - Ênfase6 6 2 2 2 6" xfId="29769" xr:uid="{6888F866-52C0-4403-A8D1-29C94FEC5AE8}"/>
    <cellStyle name="20% - Ênfase6 6 2 2 2 7" xfId="40752" xr:uid="{ED48A40D-67E3-4DDA-ACBB-3A58D1C5A164}"/>
    <cellStyle name="20% - Ênfase6 6 2 2 2 8" xfId="42699" xr:uid="{7A8A04CB-345C-4BA0-B10C-D1F24756E289}"/>
    <cellStyle name="20% - Ênfase6 6 2 2 2 9" xfId="44659" xr:uid="{BA59845C-9A64-4C39-A020-50E7EADDFCA7}"/>
    <cellStyle name="20% - Ênfase6 6 2 2 3" xfId="8124" xr:uid="{189E0B70-BD00-43FA-A065-9212A13E1AD7}"/>
    <cellStyle name="20% - Ênfase6 6 2 2 3 2" xfId="11493" xr:uid="{0541878B-C519-4956-A5DE-A4E81831C3B9}"/>
    <cellStyle name="20% - Ênfase6 6 2 2 3 2 2" xfId="33556" xr:uid="{54FFB39D-86BE-4024-8B29-96C23D27A869}"/>
    <cellStyle name="20% - Ênfase6 6 2 2 3 2 3" xfId="22573" xr:uid="{63B9DF5E-24DA-4120-AA11-D624B44B172E}"/>
    <cellStyle name="20% - Ênfase6 6 2 2 3 3" xfId="30611" xr:uid="{C7D3A093-2188-40D7-97CB-0EB7B0BD5DAE}"/>
    <cellStyle name="20% - Ênfase6 6 2 2 3 4" xfId="19628" xr:uid="{8DEAFF46-E5C0-452D-8F45-8F49552003B1}"/>
    <cellStyle name="20% - Ênfase6 6 2 2 4" xfId="10497" xr:uid="{45E08B63-04A6-4F77-98B0-B43A874C5DE5}"/>
    <cellStyle name="20% - Ênfase6 6 2 2 4 2" xfId="32624" xr:uid="{ABE52B1D-C6ED-4FF8-8AD6-1C97125F5546}"/>
    <cellStyle name="20% - Ênfase6 6 2 2 4 3" xfId="21641" xr:uid="{D975DD3A-91AC-43C5-85CD-C4A69F9679BC}"/>
    <cellStyle name="20% - Ênfase6 6 2 2 5" xfId="13884" xr:uid="{3C62B675-E139-423D-8E29-2C37BC853F38}"/>
    <cellStyle name="20% - Ênfase6 6 2 2 5 2" xfId="35748" xr:uid="{B059B9BC-95F2-4015-9640-C49B807FB61D}"/>
    <cellStyle name="20% - Ênfase6 6 2 2 5 3" xfId="24765" xr:uid="{24DE0E50-6EA9-42B9-BDA0-6EC590B9FBC7}"/>
    <cellStyle name="20% - Ênfase6 6 2 2 6" xfId="26715" xr:uid="{E2870706-39A6-46FA-871E-FC3F747B67CF}"/>
    <cellStyle name="20% - Ênfase6 6 2 2 6 2" xfId="37698" xr:uid="{2691147F-61DD-46E4-B6C8-1F71FB558DE0}"/>
    <cellStyle name="20% - Ênfase6 6 2 2 7" xfId="28663" xr:uid="{699F6E61-701A-4BB4-B744-702AEFAC3EEF}"/>
    <cellStyle name="20% - Ênfase6 6 2 2 8" xfId="39646" xr:uid="{6017A963-8C83-4592-A411-21215D072189}"/>
    <cellStyle name="20% - Ênfase6 6 2 2 9" xfId="41593" xr:uid="{5A941E6F-3A18-41B2-8137-C62988CAE906}"/>
    <cellStyle name="20% - Ênfase6 6 2 3" xfId="5260" xr:uid="{81E5CFBA-40BD-4264-BBE4-E84B3BBA1498}"/>
    <cellStyle name="20% - Ênfase6 6 2 3 10" xfId="43554" xr:uid="{8B7AE146-AF54-45D2-AE1E-5EF3080E0E9D}"/>
    <cellStyle name="20% - Ênfase6 6 2 3 11" xfId="17680" xr:uid="{F04F685B-B533-41C1-A7EE-C141F95B63CF}"/>
    <cellStyle name="20% - Ênfase6 6 2 3 2" xfId="7526" xr:uid="{142A6B15-2844-4A33-A35B-24F09C7675DF}"/>
    <cellStyle name="20% - Ênfase6 6 2 3 2 10" xfId="19068" xr:uid="{A26B90F8-BDE8-4639-875E-E37899926DEE}"/>
    <cellStyle name="20% - Ênfase6 6 2 3 2 2" xfId="9513" xr:uid="{57BB37E6-8155-436C-A0DC-8E226408C9D2}"/>
    <cellStyle name="20% - Ênfase6 6 2 3 2 2 2" xfId="32000" xr:uid="{0E90BE84-D6D1-487B-89F5-F1172E7C63D0}"/>
    <cellStyle name="20% - Ênfase6 6 2 3 2 2 3" xfId="21017" xr:uid="{6F72A9AD-AB71-42C9-9C37-E083D01432AC}"/>
    <cellStyle name="20% - Ênfase6 6 2 3 2 3" xfId="12912" xr:uid="{2CC52236-A826-4B59-ADB5-B4D5A42F28B4}"/>
    <cellStyle name="20% - Ênfase6 6 2 3 2 3 2" xfId="34973" xr:uid="{DDC24352-4018-45F2-86B3-A2A6A9B1128B}"/>
    <cellStyle name="20% - Ênfase6 6 2 3 2 3 3" xfId="23990" xr:uid="{78143749-624C-477D-A5EA-D9BE0224D0DA}"/>
    <cellStyle name="20% - Ênfase6 6 2 3 2 4" xfId="15354" xr:uid="{4AE856B6-8E8D-4E7C-8538-DB584DB28ACF}"/>
    <cellStyle name="20% - Ênfase6 6 2 3 2 4 2" xfId="37136" xr:uid="{DD50DA72-7029-419B-9AFE-E0160436F939}"/>
    <cellStyle name="20% - Ênfase6 6 2 3 2 4 3" xfId="26153" xr:uid="{4779E135-C6F7-4144-B76F-2FE3810667EC}"/>
    <cellStyle name="20% - Ênfase6 6 2 3 2 5" xfId="28103" xr:uid="{E931E4F3-39FD-4A2F-BA15-0D1777852BC0}"/>
    <cellStyle name="20% - Ênfase6 6 2 3 2 5 2" xfId="39086" xr:uid="{89DB2E49-F3C7-4F57-8D6E-EA93EF50C1AE}"/>
    <cellStyle name="20% - Ênfase6 6 2 3 2 6" xfId="30051" xr:uid="{F0C84ED9-598E-445E-B247-97AE87875931}"/>
    <cellStyle name="20% - Ênfase6 6 2 3 2 7" xfId="41034" xr:uid="{951955E6-93F7-4127-9ACE-1EA986D57083}"/>
    <cellStyle name="20% - Ênfase6 6 2 3 2 8" xfId="42981" xr:uid="{514150EB-FCF5-4E71-8241-6077AF879BDC}"/>
    <cellStyle name="20% - Ênfase6 6 2 3 2 9" xfId="44941" xr:uid="{156C6A42-66C9-436E-8DC6-6190B889CDA1}"/>
    <cellStyle name="20% - Ênfase6 6 2 3 3" xfId="8125" xr:uid="{D662232D-04E5-4C77-BF70-C065319DB0DD}"/>
    <cellStyle name="20% - Ênfase6 6 2 3 3 2" xfId="11775" xr:uid="{33C036C9-8890-4101-BC59-DD866077D93C}"/>
    <cellStyle name="20% - Ênfase6 6 2 3 3 2 2" xfId="33838" xr:uid="{CF1A2A12-A59D-4126-899C-78A44319097C}"/>
    <cellStyle name="20% - Ênfase6 6 2 3 3 2 3" xfId="22855" xr:uid="{E8F68CEC-62B0-47C0-9709-B77EF7EE7892}"/>
    <cellStyle name="20% - Ênfase6 6 2 3 3 3" xfId="30612" xr:uid="{A944E2D4-F6C7-42F1-BC29-D5F93CA52E21}"/>
    <cellStyle name="20% - Ênfase6 6 2 3 3 4" xfId="19629" xr:uid="{A08E936F-CF04-44AB-A2FB-644F5D9B89A5}"/>
    <cellStyle name="20% - Ênfase6 6 2 3 4" xfId="10779" xr:uid="{A2D8A7DB-2A5C-41FD-82D1-9429B5564415}"/>
    <cellStyle name="20% - Ênfase6 6 2 3 4 2" xfId="32906" xr:uid="{83859411-6826-4233-8E46-B033B7CCBABD}"/>
    <cellStyle name="20% - Ênfase6 6 2 3 4 3" xfId="21923" xr:uid="{41FBC9E6-0809-4E4F-9728-9934A26F13F9}"/>
    <cellStyle name="20% - Ênfase6 6 2 3 5" xfId="13885" xr:uid="{782A062A-5524-4F57-B73B-B038AE0B2E05}"/>
    <cellStyle name="20% - Ênfase6 6 2 3 5 2" xfId="35749" xr:uid="{2D1D7190-E700-43F0-AD5F-72F70591AEF7}"/>
    <cellStyle name="20% - Ênfase6 6 2 3 5 3" xfId="24766" xr:uid="{B3B3857B-BCF9-4434-A206-40A013D411BD}"/>
    <cellStyle name="20% - Ênfase6 6 2 3 6" xfId="26716" xr:uid="{7F6E142E-BFB7-4AE4-A7C0-1068A039338E}"/>
    <cellStyle name="20% - Ênfase6 6 2 3 6 2" xfId="37699" xr:uid="{FE57F986-F62C-477D-B0CE-376BCB26F911}"/>
    <cellStyle name="20% - Ênfase6 6 2 3 7" xfId="28664" xr:uid="{43F80744-1626-4DA9-9596-065BE107A386}"/>
    <cellStyle name="20% - Ênfase6 6 2 3 8" xfId="39647" xr:uid="{57B0539B-6857-4F4D-8EF6-C350E5451B86}"/>
    <cellStyle name="20% - Ênfase6 6 2 3 9" xfId="41594" xr:uid="{2BC42EE1-1206-4C7D-8DB3-E7647C73878A}"/>
    <cellStyle name="20% - Ênfase6 6 2 4" xfId="6960" xr:uid="{E28872F0-CFD1-437F-97A3-FC72AD0ADE30}"/>
    <cellStyle name="20% - Ênfase6 6 2 4 10" xfId="18504" xr:uid="{DD5EA5AA-215B-4496-A1EC-C0F66FFB882A}"/>
    <cellStyle name="20% - Ênfase6 6 2 4 2" xfId="8949" xr:uid="{9908CECF-3758-40AA-BF16-87832E829337}"/>
    <cellStyle name="20% - Ênfase6 6 2 4 2 2" xfId="31436" xr:uid="{C0016773-291D-4204-807E-AA906EA0F981}"/>
    <cellStyle name="20% - Ênfase6 6 2 4 2 3" xfId="20453" xr:uid="{0B795B05-41AA-4BD5-A7DF-0D59C39B3EDB}"/>
    <cellStyle name="20% - Ênfase6 6 2 4 3" xfId="12334" xr:uid="{C25AE8AC-33F4-4E62-BA3C-B9588A2039CB}"/>
    <cellStyle name="20% - Ênfase6 6 2 4 3 2" xfId="34395" xr:uid="{FF02F768-9981-420B-B2A0-64A810C38C45}"/>
    <cellStyle name="20% - Ênfase6 6 2 4 3 3" xfId="23412" xr:uid="{42B9F565-DD6B-4024-8C2F-219A93C37C1F}"/>
    <cellStyle name="20% - Ênfase6 6 2 4 4" xfId="14790" xr:uid="{F8BBFE02-8F03-4FE5-92AC-E08D3C0B1F92}"/>
    <cellStyle name="20% - Ênfase6 6 2 4 4 2" xfId="36572" xr:uid="{19AD9248-D7C8-4191-9BB3-4D76A5FD0DE6}"/>
    <cellStyle name="20% - Ênfase6 6 2 4 4 3" xfId="25589" xr:uid="{A6D2DEBF-C5AE-44DE-8576-06341D3D3465}"/>
    <cellStyle name="20% - Ênfase6 6 2 4 5" xfId="27539" xr:uid="{6504332A-C8FC-43E4-BDCA-85CF5DAD4313}"/>
    <cellStyle name="20% - Ênfase6 6 2 4 5 2" xfId="38522" xr:uid="{A05D1DDB-58D1-4B7E-9E3E-455E733E4021}"/>
    <cellStyle name="20% - Ênfase6 6 2 4 6" xfId="29487" xr:uid="{65453BC8-9F32-4784-91DE-223E07C25DE7}"/>
    <cellStyle name="20% - Ênfase6 6 2 4 7" xfId="40470" xr:uid="{836185B8-5180-4318-9DC1-04F374BEF3BA}"/>
    <cellStyle name="20% - Ênfase6 6 2 4 8" xfId="42417" xr:uid="{EA6C7A44-219C-4696-904D-EF5B8D0AEC23}"/>
    <cellStyle name="20% - Ênfase6 6 2 4 9" xfId="44377" xr:uid="{A3BC1B2D-6395-4069-AF0B-946F59D786BA}"/>
    <cellStyle name="20% - Ênfase6 6 2 5" xfId="8123" xr:uid="{2E01077C-1B62-43ED-AEE7-2F0C07AEFF19}"/>
    <cellStyle name="20% - Ênfase6 6 2 5 2" xfId="11197" xr:uid="{E9FEA6CF-17E7-4519-B085-9A9238D54131}"/>
    <cellStyle name="20% - Ênfase6 6 2 5 2 2" xfId="33260" xr:uid="{C1A2B20E-30F0-4AF6-A1F8-ED62927324E2}"/>
    <cellStyle name="20% - Ênfase6 6 2 5 2 3" xfId="22277" xr:uid="{E1E4E141-131F-4954-A17E-32327580DDDC}"/>
    <cellStyle name="20% - Ênfase6 6 2 5 3" xfId="30610" xr:uid="{CE4D810C-865D-4FC6-A539-2B0309B82D01}"/>
    <cellStyle name="20% - Ênfase6 6 2 5 4" xfId="19627" xr:uid="{D5BE7F32-1EF9-45A3-8432-1A9222BFD809}"/>
    <cellStyle name="20% - Ênfase6 6 2 6" xfId="10215" xr:uid="{E222E7DF-1455-40F2-B9D3-D2A20A10A82B}"/>
    <cellStyle name="20% - Ênfase6 6 2 6 2" xfId="32342" xr:uid="{5B746650-8D94-4746-8FAA-D0329307065D}"/>
    <cellStyle name="20% - Ênfase6 6 2 6 3" xfId="21359" xr:uid="{CF4959F0-4C5E-446E-BCB8-4C4A252E2D57}"/>
    <cellStyle name="20% - Ênfase6 6 2 7" xfId="13883" xr:uid="{D4D76707-E9E9-4D6C-A7B3-3203B5E3A4A2}"/>
    <cellStyle name="20% - Ênfase6 6 2 7 2" xfId="35747" xr:uid="{39D6BB65-E16D-4ABA-8763-5B0D9E761F45}"/>
    <cellStyle name="20% - Ênfase6 6 2 7 3" xfId="24764" xr:uid="{2277030C-F329-4196-9180-2BB9E93F09B9}"/>
    <cellStyle name="20% - Ênfase6 6 2 8" xfId="26714" xr:uid="{8242447A-35B9-4AA7-8D4F-2DDD72116D83}"/>
    <cellStyle name="20% - Ênfase6 6 2 8 2" xfId="37697" xr:uid="{BD6FA090-9A4D-4BC7-9302-AFC8DCDD2474}"/>
    <cellStyle name="20% - Ênfase6 6 2 9" xfId="28662" xr:uid="{DBAFC0B8-D6BB-48D5-89E8-55A2D37D1DC9}"/>
    <cellStyle name="20% - Ênfase6 6 3" xfId="5261" xr:uid="{3444416F-5789-4400-9582-7127E2018770}"/>
    <cellStyle name="20% - Ênfase6 6 3 10" xfId="43555" xr:uid="{3BE823B4-5210-46D6-8308-3FB979E44930}"/>
    <cellStyle name="20% - Ênfase6 6 3 11" xfId="17681" xr:uid="{57599AD3-F0DE-4F2A-821F-649DC6F656A6}"/>
    <cellStyle name="20% - Ênfase6 6 3 2" xfId="7075" xr:uid="{13D3EDAB-8E24-4E08-B721-6C2ECB4CDA5D}"/>
    <cellStyle name="20% - Ênfase6 6 3 2 10" xfId="18617" xr:uid="{1C1F37D4-40A2-4CE4-8748-22199E6DFE19}"/>
    <cellStyle name="20% - Ênfase6 6 3 2 2" xfId="9062" xr:uid="{21173BDB-7AA2-44AC-B26E-A64139F46494}"/>
    <cellStyle name="20% - Ênfase6 6 3 2 2 2" xfId="31549" xr:uid="{10A779B4-7F4F-4F41-B6B6-974F6D6B5DBA}"/>
    <cellStyle name="20% - Ênfase6 6 3 2 2 3" xfId="20566" xr:uid="{3FBEF0C2-D83A-4197-8AB9-430A213AAB05}"/>
    <cellStyle name="20% - Ênfase6 6 3 2 3" xfId="12457" xr:uid="{4B7BE1D0-DF22-44E4-9BB7-8D7185507355}"/>
    <cellStyle name="20% - Ênfase6 6 3 2 3 2" xfId="34518" xr:uid="{0C212296-805E-4209-848F-3B7CDF2B2AC4}"/>
    <cellStyle name="20% - Ênfase6 6 3 2 3 3" xfId="23535" xr:uid="{736351CB-47A4-4062-9E75-1685F7ED3495}"/>
    <cellStyle name="20% - Ênfase6 6 3 2 4" xfId="14903" xr:uid="{DF5C6F14-7753-40EF-AA48-74F67A9DD0C0}"/>
    <cellStyle name="20% - Ênfase6 6 3 2 4 2" xfId="36685" xr:uid="{61804B55-C4B2-4056-8F0B-1FE30013C1AE}"/>
    <cellStyle name="20% - Ênfase6 6 3 2 4 3" xfId="25702" xr:uid="{1C9CC783-BBDB-4C3F-91CE-8C3855C2118D}"/>
    <cellStyle name="20% - Ênfase6 6 3 2 5" xfId="27652" xr:uid="{292AAD39-DFF5-43AF-821D-4A0D9FB8D36B}"/>
    <cellStyle name="20% - Ênfase6 6 3 2 5 2" xfId="38635" xr:uid="{26C2FAA4-678F-42F7-B9E7-84E196EB4892}"/>
    <cellStyle name="20% - Ênfase6 6 3 2 6" xfId="29600" xr:uid="{969588EC-ED22-4B94-9E75-2919A44E8378}"/>
    <cellStyle name="20% - Ênfase6 6 3 2 7" xfId="40583" xr:uid="{E1187A57-6606-45CD-B771-97F77DEF654D}"/>
    <cellStyle name="20% - Ênfase6 6 3 2 8" xfId="42530" xr:uid="{807D7E43-9E3D-49AC-BBF2-0326807A4FD5}"/>
    <cellStyle name="20% - Ênfase6 6 3 2 9" xfId="44490" xr:uid="{8E622F17-D916-4DFF-8090-7ABF57483BD1}"/>
    <cellStyle name="20% - Ênfase6 6 3 3" xfId="8126" xr:uid="{A329273C-D1BD-436A-932E-EF22B77FDC85}"/>
    <cellStyle name="20% - Ênfase6 6 3 3 2" xfId="11320" xr:uid="{94A7B019-7CEC-4266-A1CC-0B809C793062}"/>
    <cellStyle name="20% - Ênfase6 6 3 3 2 2" xfId="33383" xr:uid="{6D991C41-BC99-4861-BAD2-6E6EF737F5E4}"/>
    <cellStyle name="20% - Ênfase6 6 3 3 2 3" xfId="22400" xr:uid="{39690ADE-22F7-4FD0-AB16-045A3258578C}"/>
    <cellStyle name="20% - Ênfase6 6 3 3 3" xfId="30613" xr:uid="{AA5B460F-829E-4842-948C-1B8F5602233A}"/>
    <cellStyle name="20% - Ênfase6 6 3 3 4" xfId="19630" xr:uid="{79BA2655-2EDD-46DA-B2B7-27C76752A7A0}"/>
    <cellStyle name="20% - Ênfase6 6 3 4" xfId="10328" xr:uid="{C1D96FD0-89E0-411F-9B66-5CAE1F530DDA}"/>
    <cellStyle name="20% - Ênfase6 6 3 4 2" xfId="32455" xr:uid="{9B75EB9E-E059-4A10-A685-D91F55563458}"/>
    <cellStyle name="20% - Ênfase6 6 3 4 3" xfId="21472" xr:uid="{8BC86B7C-0E5E-44E6-B08B-E373413B73C3}"/>
    <cellStyle name="20% - Ênfase6 6 3 5" xfId="13886" xr:uid="{DC0ADBC9-F0DA-4924-9708-2A24D32CBD0E}"/>
    <cellStyle name="20% - Ênfase6 6 3 5 2" xfId="35750" xr:uid="{58D0C2D2-5029-427D-88EA-DE777E4054D2}"/>
    <cellStyle name="20% - Ênfase6 6 3 5 3" xfId="24767" xr:uid="{E2C4D487-A152-4183-96BB-B76EFFA246A6}"/>
    <cellStyle name="20% - Ênfase6 6 3 6" xfId="26717" xr:uid="{AC7CEB92-F090-4C03-A932-B9AE8FA1D952}"/>
    <cellStyle name="20% - Ênfase6 6 3 6 2" xfId="37700" xr:uid="{C888505D-8CE6-4957-88DC-1A5F59980FC6}"/>
    <cellStyle name="20% - Ênfase6 6 3 7" xfId="28665" xr:uid="{5106CCB7-1098-4FF9-A534-D14AB75FCC5E}"/>
    <cellStyle name="20% - Ênfase6 6 3 8" xfId="39648" xr:uid="{C68E68B2-75D8-4E8C-9CE0-01B17F2F018E}"/>
    <cellStyle name="20% - Ênfase6 6 3 9" xfId="41595" xr:uid="{7CD09234-E469-48D1-B97E-6532B1DAD392}"/>
    <cellStyle name="20% - Ênfase6 6 4" xfId="5262" xr:uid="{657EB2CB-0CA5-43EC-BF2C-4BA5C2679456}"/>
    <cellStyle name="20% - Ênfase6 6 4 10" xfId="43556" xr:uid="{1FFFCE97-371C-4BC7-81FE-924AC3BA5A12}"/>
    <cellStyle name="20% - Ênfase6 6 4 11" xfId="17682" xr:uid="{BDF114AD-8753-41B3-AA09-C6B3491F3646}"/>
    <cellStyle name="20% - Ênfase6 6 4 2" xfId="7357" xr:uid="{8D6BE801-51DA-4D7D-BED9-237274C71770}"/>
    <cellStyle name="20% - Ênfase6 6 4 2 10" xfId="18899" xr:uid="{FCC6B983-2E0B-4CD5-BA8E-9013E1845B66}"/>
    <cellStyle name="20% - Ênfase6 6 4 2 2" xfId="9344" xr:uid="{5DC4F870-F9CB-4F99-8AF9-346B8C515433}"/>
    <cellStyle name="20% - Ênfase6 6 4 2 2 2" xfId="31831" xr:uid="{AB0B714E-9A95-4C0A-9F1B-346AA61E8897}"/>
    <cellStyle name="20% - Ênfase6 6 4 2 2 3" xfId="20848" xr:uid="{3EE88301-DD05-45C0-B407-9BC345BDFEF9}"/>
    <cellStyle name="20% - Ênfase6 6 4 2 3" xfId="12743" xr:uid="{9C377C66-0280-4AAF-B8D1-56FF2B38BB29}"/>
    <cellStyle name="20% - Ênfase6 6 4 2 3 2" xfId="34804" xr:uid="{7B4E6A30-D8FF-4853-A212-8D7F5741689D}"/>
    <cellStyle name="20% - Ênfase6 6 4 2 3 3" xfId="23821" xr:uid="{F14444A0-9E5E-4748-97F3-318404E26E3F}"/>
    <cellStyle name="20% - Ênfase6 6 4 2 4" xfId="15185" xr:uid="{41579C41-2B05-4AA4-9F67-EA3032053F07}"/>
    <cellStyle name="20% - Ênfase6 6 4 2 4 2" xfId="36967" xr:uid="{51DD5D48-1D02-4E55-81CE-274072EB644F}"/>
    <cellStyle name="20% - Ênfase6 6 4 2 4 3" xfId="25984" xr:uid="{C93AB952-6A53-487C-8F59-9DB6CAA7D6E1}"/>
    <cellStyle name="20% - Ênfase6 6 4 2 5" xfId="27934" xr:uid="{18A49628-5486-4DE8-9458-7282CDF6D631}"/>
    <cellStyle name="20% - Ênfase6 6 4 2 5 2" xfId="38917" xr:uid="{C83CCCF9-7B7D-4EDB-8300-8F91EF958903}"/>
    <cellStyle name="20% - Ênfase6 6 4 2 6" xfId="29882" xr:uid="{FF8704C8-4F14-4E26-8E67-820DDDCA38B9}"/>
    <cellStyle name="20% - Ênfase6 6 4 2 7" xfId="40865" xr:uid="{805C64A0-601E-4AAA-B311-D771F021240F}"/>
    <cellStyle name="20% - Ênfase6 6 4 2 8" xfId="42812" xr:uid="{A0B2AD0C-4D47-45DF-A573-76F35FD12CB6}"/>
    <cellStyle name="20% - Ênfase6 6 4 2 9" xfId="44772" xr:uid="{2B8BEB74-E568-4E59-8966-A9FF89EAC686}"/>
    <cellStyle name="20% - Ênfase6 6 4 3" xfId="8127" xr:uid="{C342408C-EE5F-4F34-8F06-3E8B472E0ABB}"/>
    <cellStyle name="20% - Ênfase6 6 4 3 2" xfId="11606" xr:uid="{5C0DE22D-84B6-426F-BA4A-980C9826934F}"/>
    <cellStyle name="20% - Ênfase6 6 4 3 2 2" xfId="33669" xr:uid="{231E1F07-76EE-4953-93FC-B4A7F92B22FC}"/>
    <cellStyle name="20% - Ênfase6 6 4 3 2 3" xfId="22686" xr:uid="{1E03C06D-76C1-4D8F-B3AA-970FBCF50A84}"/>
    <cellStyle name="20% - Ênfase6 6 4 3 3" xfId="30614" xr:uid="{5CF9826E-CB9D-4DE6-BC5A-CAC97699E0B4}"/>
    <cellStyle name="20% - Ênfase6 6 4 3 4" xfId="19631" xr:uid="{B84479D0-BB91-4E30-A317-70097CAD2398}"/>
    <cellStyle name="20% - Ênfase6 6 4 4" xfId="10610" xr:uid="{2CA81A08-BA8C-44E4-95F4-87172E6FAFEA}"/>
    <cellStyle name="20% - Ênfase6 6 4 4 2" xfId="32737" xr:uid="{CA11168E-FFF5-4382-8129-56DB5FA8A076}"/>
    <cellStyle name="20% - Ênfase6 6 4 4 3" xfId="21754" xr:uid="{316056E2-672A-4590-A291-499155A92BCA}"/>
    <cellStyle name="20% - Ênfase6 6 4 5" xfId="13887" xr:uid="{8EBF5EA2-6FF4-48C1-8C49-3EF938F05B37}"/>
    <cellStyle name="20% - Ênfase6 6 4 5 2" xfId="35751" xr:uid="{2834DB4A-A41F-466D-A262-9E1401C91F79}"/>
    <cellStyle name="20% - Ênfase6 6 4 5 3" xfId="24768" xr:uid="{959C240C-E4F9-4753-B804-E16C08037F39}"/>
    <cellStyle name="20% - Ênfase6 6 4 6" xfId="26718" xr:uid="{5D9A4AB1-6969-411B-95C3-C83C1447CB46}"/>
    <cellStyle name="20% - Ênfase6 6 4 6 2" xfId="37701" xr:uid="{E0442D8F-CB2D-4AE9-8E4C-68737F4A9752}"/>
    <cellStyle name="20% - Ênfase6 6 4 7" xfId="28666" xr:uid="{327383D0-3D78-4684-B4ED-AE9B3143CFC7}"/>
    <cellStyle name="20% - Ênfase6 6 4 8" xfId="39649" xr:uid="{BC4C9040-A535-47E6-95AE-642045B50EB9}"/>
    <cellStyle name="20% - Ênfase6 6 4 9" xfId="41596" xr:uid="{E2661634-7F0A-4613-B20D-E4D2C578C9D6}"/>
    <cellStyle name="20% - Ênfase6 6 5" xfId="6790" xr:uid="{9B3ED76C-39D6-4FB5-B751-9723E141D7DC}"/>
    <cellStyle name="20% - Ênfase6 6 5 10" xfId="18335" xr:uid="{359C5FE3-6579-41C1-8693-8226E5457D19}"/>
    <cellStyle name="20% - Ênfase6 6 5 2" xfId="8780" xr:uid="{C35C0A01-4521-403E-ABD3-105AE7245082}"/>
    <cellStyle name="20% - Ênfase6 6 5 2 2" xfId="13224" xr:uid="{4A7887CE-4533-4F5F-B224-C2E89A170833}"/>
    <cellStyle name="20% - Ênfase6 6 5 2 2 2" xfId="35233" xr:uid="{896A453B-3F7D-4170-AE45-4FFF0919D6DA}"/>
    <cellStyle name="20% - Ênfase6 6 5 2 2 3" xfId="24250" xr:uid="{5D46C68E-8A7B-4AA7-97D8-1BB6A5EEE53E}"/>
    <cellStyle name="20% - Ênfase6 6 5 2 3" xfId="31267" xr:uid="{9E08F2EA-B98B-4894-B0E4-71C87C1D46CD}"/>
    <cellStyle name="20% - Ênfase6 6 5 2 4" xfId="20284" xr:uid="{03ECA2CA-9060-4A02-A0CC-4A158F4D5394}"/>
    <cellStyle name="20% - Ênfase6 6 5 3" xfId="12037" xr:uid="{BE309983-922B-41AD-9FF5-E28F72F63A8B}"/>
    <cellStyle name="20% - Ênfase6 6 5 3 2" xfId="34098" xr:uid="{52BB66A5-4EA8-4DB0-890D-978379821CCC}"/>
    <cellStyle name="20% - Ênfase6 6 5 3 3" xfId="23115" xr:uid="{56F529D3-3923-4426-B231-0F15EA6D50D2}"/>
    <cellStyle name="20% - Ênfase6 6 5 4" xfId="14621" xr:uid="{AE59AACA-6E48-4FA1-9A3D-E8D493CB90D8}"/>
    <cellStyle name="20% - Ênfase6 6 5 4 2" xfId="36403" xr:uid="{FF54384A-4F44-41CB-B293-D215FD4635A0}"/>
    <cellStyle name="20% - Ênfase6 6 5 4 3" xfId="25420" xr:uid="{9DE5F2A4-58E3-4617-A5BB-707E756505E9}"/>
    <cellStyle name="20% - Ênfase6 6 5 5" xfId="27370" xr:uid="{D884CCFD-21B5-421E-B0E6-6AE1170EA617}"/>
    <cellStyle name="20% - Ênfase6 6 5 5 2" xfId="38353" xr:uid="{FAC7861E-B443-40FA-AF1C-40EF761ACF24}"/>
    <cellStyle name="20% - Ênfase6 6 5 6" xfId="29318" xr:uid="{DDA9B5F8-D621-4A52-9C72-464F68757ADE}"/>
    <cellStyle name="20% - Ênfase6 6 5 7" xfId="40301" xr:uid="{72832DB6-5F9A-42F6-AA6B-74FF35C2C62A}"/>
    <cellStyle name="20% - Ênfase6 6 5 8" xfId="42248" xr:uid="{D290CA4C-F6BE-4B93-8CBB-20E7B762FB78}"/>
    <cellStyle name="20% - Ênfase6 6 5 9" xfId="44208" xr:uid="{65D45399-A21C-4512-8A42-CD6C31419979}"/>
    <cellStyle name="20% - Ênfase6 6 6" xfId="8122" xr:uid="{2E17AD58-6CA3-4C54-8C2E-F12A045956BF}"/>
    <cellStyle name="20% - Ênfase6 6 6 2" xfId="12161" xr:uid="{DBA3125E-A788-4E38-A036-D524AF156196}"/>
    <cellStyle name="20% - Ênfase6 6 6 2 2" xfId="34222" xr:uid="{5DA04C19-0D3C-4171-B653-7F96ECCD8D37}"/>
    <cellStyle name="20% - Ênfase6 6 6 2 3" xfId="23239" xr:uid="{B17B56E2-009F-40FF-8B20-D6DA03CFE451}"/>
    <cellStyle name="20% - Ênfase6 6 6 3" xfId="30609" xr:uid="{A7DBCA6D-0412-40C2-9C69-929F6BE1B483}"/>
    <cellStyle name="20% - Ênfase6 6 6 4" xfId="19626" xr:uid="{0CD6A19C-A8F5-4378-98D8-F015B55CEB68}"/>
    <cellStyle name="20% - Ênfase6 6 7" xfId="11023" xr:uid="{BF1BB5D8-59ED-4010-BF90-8C73B8EB9F82}"/>
    <cellStyle name="20% - Ênfase6 6 7 2" xfId="33087" xr:uid="{16478FD5-3E8E-414D-85CF-7C4B4206EEE8}"/>
    <cellStyle name="20% - Ênfase6 6 7 3" xfId="22104" xr:uid="{C4513174-23A2-44C5-B630-4BDAE093DB75}"/>
    <cellStyle name="20% - Ênfase6 6 8" xfId="9986" xr:uid="{AA4C25B6-B65F-4906-A088-D01D819FCB58}"/>
    <cellStyle name="20% - Ênfase6 6 8 2" xfId="32173" xr:uid="{48E94AE0-B086-4CFF-A4A5-E960859B9E28}"/>
    <cellStyle name="20% - Ênfase6 6 8 3" xfId="21190" xr:uid="{D1822116-0362-49FB-B78A-420BAD4B852A}"/>
    <cellStyle name="20% - Ênfase6 6 9" xfId="13882" xr:uid="{99FC64AF-15DD-49AC-B068-57FA4B8EF85B}"/>
    <cellStyle name="20% - Ênfase6 6 9 2" xfId="35746" xr:uid="{1841F1AC-1568-4685-8665-50CDA0ECD0AB}"/>
    <cellStyle name="20% - Ênfase6 6 9 3" xfId="24763" xr:uid="{46F33AC5-6F89-4637-8DAC-A799A8028716}"/>
    <cellStyle name="20% - Ênfase6 7" xfId="5263" xr:uid="{CC64D0C7-CBE0-4CD9-BF37-B2F48ED14754}"/>
    <cellStyle name="20% - Ênfase6 8" xfId="5264" xr:uid="{22B970E7-980F-4D13-9DDC-109F05CA5B0A}"/>
    <cellStyle name="20% - Ênfase6 8 10" xfId="39650" xr:uid="{7E596E4D-C59D-4754-BD5D-EE86367F6555}"/>
    <cellStyle name="20% - Ênfase6 8 11" xfId="41597" xr:uid="{CE217F0C-422B-4A37-9F98-37350DE3E5A5}"/>
    <cellStyle name="20% - Ênfase6 8 12" xfId="43557" xr:uid="{A24205B5-5E8D-4A5C-AEA6-3660133AD1E1}"/>
    <cellStyle name="20% - Ênfase6 8 13" xfId="17683" xr:uid="{6059FB32-DA37-43EA-94CA-D3B2A53AE671}"/>
    <cellStyle name="20% - Ênfase6 8 2" xfId="5265" xr:uid="{6FC2059E-0681-4E4E-8CAC-24F777D9BD05}"/>
    <cellStyle name="20% - Ênfase6 8 2 10" xfId="43558" xr:uid="{E824FBE7-B3F4-4D62-9C82-060F3AC8B48D}"/>
    <cellStyle name="20% - Ênfase6 8 2 11" xfId="17684" xr:uid="{5A5DCA76-57B9-4DA8-89F5-F309EECCD574}"/>
    <cellStyle name="20% - Ênfase6 8 2 2" xfId="7131" xr:uid="{9B8C16C6-64B8-4582-BB88-6B4B2D32A05F}"/>
    <cellStyle name="20% - Ênfase6 8 2 2 10" xfId="18673" xr:uid="{318F8EB1-ED4A-4412-8239-0EE0F9B9092E}"/>
    <cellStyle name="20% - Ênfase6 8 2 2 2" xfId="9118" xr:uid="{6C2619F8-95D2-413B-BD01-A3CD253D1467}"/>
    <cellStyle name="20% - Ênfase6 8 2 2 2 2" xfId="31605" xr:uid="{9581BBDD-8612-40F6-BF83-E06D6D2ECE40}"/>
    <cellStyle name="20% - Ênfase6 8 2 2 2 3" xfId="20622" xr:uid="{2ACB07BD-161F-4271-AA78-A574CC5B8EF1}"/>
    <cellStyle name="20% - Ênfase6 8 2 2 3" xfId="12513" xr:uid="{D762F521-A1E4-480B-8EDA-F6E8B8D6F4BF}"/>
    <cellStyle name="20% - Ênfase6 8 2 2 3 2" xfId="34574" xr:uid="{AD0DE9CB-F24A-4370-A004-E822372BFBCE}"/>
    <cellStyle name="20% - Ênfase6 8 2 2 3 3" xfId="23591" xr:uid="{0694AD5D-1F30-4AF7-9F8A-37AA06D3F3B7}"/>
    <cellStyle name="20% - Ênfase6 8 2 2 4" xfId="14959" xr:uid="{D346B869-6BAD-4A7B-A07C-D4DAC64BFCCF}"/>
    <cellStyle name="20% - Ênfase6 8 2 2 4 2" xfId="36741" xr:uid="{7393D093-A1F7-48E7-B44F-0E8BD1DB8826}"/>
    <cellStyle name="20% - Ênfase6 8 2 2 4 3" xfId="25758" xr:uid="{88F91F0D-F57B-4853-A2BB-E2C1E0E74F9C}"/>
    <cellStyle name="20% - Ênfase6 8 2 2 5" xfId="27708" xr:uid="{9EB91C27-419F-45A2-9456-224E32C4B04C}"/>
    <cellStyle name="20% - Ênfase6 8 2 2 5 2" xfId="38691" xr:uid="{F2FA8621-07F7-4F5D-AF0D-072E8DF0F325}"/>
    <cellStyle name="20% - Ênfase6 8 2 2 6" xfId="29656" xr:uid="{7CE3D072-6C14-4E11-ABB6-5885333E6BEB}"/>
    <cellStyle name="20% - Ênfase6 8 2 2 7" xfId="40639" xr:uid="{EFF0DD63-7313-4D66-B759-D033FF937697}"/>
    <cellStyle name="20% - Ênfase6 8 2 2 8" xfId="42586" xr:uid="{076A42B7-D173-4B62-A432-47407EA82906}"/>
    <cellStyle name="20% - Ênfase6 8 2 2 9" xfId="44546" xr:uid="{8DF07001-7749-4124-A373-93BD864544E8}"/>
    <cellStyle name="20% - Ênfase6 8 2 3" xfId="8129" xr:uid="{24C2CF14-C038-4527-92B2-988019B8219F}"/>
    <cellStyle name="20% - Ênfase6 8 2 3 2" xfId="11376" xr:uid="{89B984FE-EA77-411C-85F9-8CF28D9A4695}"/>
    <cellStyle name="20% - Ênfase6 8 2 3 2 2" xfId="33439" xr:uid="{7222D47C-0B7A-47D6-B819-20DBD8E7D882}"/>
    <cellStyle name="20% - Ênfase6 8 2 3 2 3" xfId="22456" xr:uid="{CC67D8EE-4AE9-4A02-AFB9-A202355A9B98}"/>
    <cellStyle name="20% - Ênfase6 8 2 3 3" xfId="30616" xr:uid="{5AB425E8-3926-46F0-BA16-963C68F264CD}"/>
    <cellStyle name="20% - Ênfase6 8 2 3 4" xfId="19633" xr:uid="{D8BB33E0-0F15-49CB-82AA-4C80CCD0AD21}"/>
    <cellStyle name="20% - Ênfase6 8 2 4" xfId="10384" xr:uid="{64DBC41A-9F13-447B-942C-EEEBBC107D17}"/>
    <cellStyle name="20% - Ênfase6 8 2 4 2" xfId="32511" xr:uid="{5ED9391D-9B71-4C87-A1C8-85363E94691C}"/>
    <cellStyle name="20% - Ênfase6 8 2 4 3" xfId="21528" xr:uid="{7D10424A-66C7-4C6B-B83C-59FD6F0DAB7B}"/>
    <cellStyle name="20% - Ênfase6 8 2 5" xfId="13889" xr:uid="{A1254B64-E7F6-4B12-A6C5-9DE116E921FE}"/>
    <cellStyle name="20% - Ênfase6 8 2 5 2" xfId="35753" xr:uid="{5DCB006B-1B90-4A09-AE95-9CF7EE14EE53}"/>
    <cellStyle name="20% - Ênfase6 8 2 5 3" xfId="24770" xr:uid="{152FC600-4C87-465F-8C49-2C1962486E94}"/>
    <cellStyle name="20% - Ênfase6 8 2 6" xfId="26720" xr:uid="{7EDE52E7-2FEF-4955-A883-12DEBA08863E}"/>
    <cellStyle name="20% - Ênfase6 8 2 6 2" xfId="37703" xr:uid="{02C2897F-F94F-40B0-B293-BE995A31DC2F}"/>
    <cellStyle name="20% - Ênfase6 8 2 7" xfId="28668" xr:uid="{51F958C4-69A7-41EE-8A20-BA39E1583F2A}"/>
    <cellStyle name="20% - Ênfase6 8 2 8" xfId="39651" xr:uid="{94EC199A-5217-4FDC-BDAD-614122F6FE43}"/>
    <cellStyle name="20% - Ênfase6 8 2 9" xfId="41598" xr:uid="{CB859CBC-7EBC-45BF-AE42-DB36C62333E6}"/>
    <cellStyle name="20% - Ênfase6 8 3" xfId="5266" xr:uid="{2DA52AD4-E391-4618-8803-2CD5FF658B02}"/>
    <cellStyle name="20% - Ênfase6 8 3 10" xfId="43559" xr:uid="{E499B4DB-0135-4F37-BE8A-7437D0209F39}"/>
    <cellStyle name="20% - Ênfase6 8 3 11" xfId="17685" xr:uid="{DD54DBFC-61D5-4021-AC23-965C2DE0B33A}"/>
    <cellStyle name="20% - Ênfase6 8 3 2" xfId="7413" xr:uid="{A7BC6617-1FCE-4078-97B4-8BE172776A03}"/>
    <cellStyle name="20% - Ênfase6 8 3 2 10" xfId="18955" xr:uid="{98D3DEED-7B50-4DE8-A179-F4E7D30BC3D3}"/>
    <cellStyle name="20% - Ênfase6 8 3 2 2" xfId="9400" xr:uid="{5B237C9D-45FD-49A2-8A8B-1CE69BD14010}"/>
    <cellStyle name="20% - Ênfase6 8 3 2 2 2" xfId="31887" xr:uid="{3CFFA99E-4227-4273-8DF2-5206AB7C5B85}"/>
    <cellStyle name="20% - Ênfase6 8 3 2 2 3" xfId="20904" xr:uid="{0AB0A811-A61C-473C-95D5-B46AD6130B16}"/>
    <cellStyle name="20% - Ênfase6 8 3 2 3" xfId="12799" xr:uid="{9294B3A5-AADD-48D2-93AF-B49D51A0FC5F}"/>
    <cellStyle name="20% - Ênfase6 8 3 2 3 2" xfId="34860" xr:uid="{001E5F84-5925-4D61-B73E-09737EE65429}"/>
    <cellStyle name="20% - Ênfase6 8 3 2 3 3" xfId="23877" xr:uid="{57F0CA52-20D7-4F5E-B39D-6988A2AD91EF}"/>
    <cellStyle name="20% - Ênfase6 8 3 2 4" xfId="15241" xr:uid="{0B23CB3B-9DAC-4A3F-9CF5-8FC9CF665965}"/>
    <cellStyle name="20% - Ênfase6 8 3 2 4 2" xfId="37023" xr:uid="{4D6FEC86-F567-498D-B22C-E562502B00F0}"/>
    <cellStyle name="20% - Ênfase6 8 3 2 4 3" xfId="26040" xr:uid="{656A0785-88B7-43AA-93CE-2ED4F9C5614B}"/>
    <cellStyle name="20% - Ênfase6 8 3 2 5" xfId="27990" xr:uid="{744733C1-DB84-4DCA-86DD-CC9D7BF8D002}"/>
    <cellStyle name="20% - Ênfase6 8 3 2 5 2" xfId="38973" xr:uid="{99A543A9-1ED1-4A9C-A465-F6D78D43DF20}"/>
    <cellStyle name="20% - Ênfase6 8 3 2 6" xfId="29938" xr:uid="{704DB300-EBC0-48B4-A929-DC5FDE51770C}"/>
    <cellStyle name="20% - Ênfase6 8 3 2 7" xfId="40921" xr:uid="{C7AAAEFC-FD78-4F93-AD93-3FB3EC8ED81E}"/>
    <cellStyle name="20% - Ênfase6 8 3 2 8" xfId="42868" xr:uid="{3662D978-4A9D-4F63-B2C9-BB2C65B43A97}"/>
    <cellStyle name="20% - Ênfase6 8 3 2 9" xfId="44828" xr:uid="{57975D6F-4EE7-4386-919E-BD3B5107505E}"/>
    <cellStyle name="20% - Ênfase6 8 3 3" xfId="8130" xr:uid="{6DD5402B-2AB6-4633-AE6D-85C34F8DBA4E}"/>
    <cellStyle name="20% - Ênfase6 8 3 3 2" xfId="11662" xr:uid="{3D80D1E6-3A8D-4C44-8F32-150C7038018D}"/>
    <cellStyle name="20% - Ênfase6 8 3 3 2 2" xfId="33725" xr:uid="{4B2BC940-4470-4B63-B44B-97B34CA5EC07}"/>
    <cellStyle name="20% - Ênfase6 8 3 3 2 3" xfId="22742" xr:uid="{E317A9F1-6B76-44C8-ADB7-3130C8389444}"/>
    <cellStyle name="20% - Ênfase6 8 3 3 3" xfId="30617" xr:uid="{9B40955B-1877-4571-92DC-ED4AA07ACDBE}"/>
    <cellStyle name="20% - Ênfase6 8 3 3 4" xfId="19634" xr:uid="{5BCB67F8-F81B-4053-8AEA-B0E2084F00E5}"/>
    <cellStyle name="20% - Ênfase6 8 3 4" xfId="10666" xr:uid="{E905378F-C602-4701-9D9B-CED076326539}"/>
    <cellStyle name="20% - Ênfase6 8 3 4 2" xfId="32793" xr:uid="{8BC7D69E-86F1-4775-B54D-C773D96118DD}"/>
    <cellStyle name="20% - Ênfase6 8 3 4 3" xfId="21810" xr:uid="{754FD12C-6A95-452D-849A-83C6431AB34B}"/>
    <cellStyle name="20% - Ênfase6 8 3 5" xfId="13890" xr:uid="{6F7A67ED-BE31-4A73-8963-27545DF24CA1}"/>
    <cellStyle name="20% - Ênfase6 8 3 5 2" xfId="35754" xr:uid="{1D296DA3-EEAA-4413-BB98-90AF06A40945}"/>
    <cellStyle name="20% - Ênfase6 8 3 5 3" xfId="24771" xr:uid="{A3787C7A-501B-41E0-8C21-80080AE06F35}"/>
    <cellStyle name="20% - Ênfase6 8 3 6" xfId="26721" xr:uid="{159F5AB3-B2FC-4249-AC13-D2386FC872B2}"/>
    <cellStyle name="20% - Ênfase6 8 3 6 2" xfId="37704" xr:uid="{AE2EB0F1-CDBC-4818-95B8-E9B511FE25C2}"/>
    <cellStyle name="20% - Ênfase6 8 3 7" xfId="28669" xr:uid="{10B1F40B-6E4D-44DE-97EA-FE9DC93F2300}"/>
    <cellStyle name="20% - Ênfase6 8 3 8" xfId="39652" xr:uid="{E239D0FB-A8CB-4E36-A5A3-5C829BD0CF45}"/>
    <cellStyle name="20% - Ênfase6 8 3 9" xfId="41599" xr:uid="{00621207-736A-4EC0-82B8-2270056C1837}"/>
    <cellStyle name="20% - Ênfase6 8 4" xfId="6846" xr:uid="{BDF1DB22-C690-4CEB-BB72-CCD9BF9D8CE3}"/>
    <cellStyle name="20% - Ênfase6 8 4 10" xfId="18391" xr:uid="{7F483034-8C04-43D7-9021-29F18C399304}"/>
    <cellStyle name="20% - Ênfase6 8 4 2" xfId="8836" xr:uid="{2ABC52F2-AAB9-4082-ADB1-1D1B69141BBC}"/>
    <cellStyle name="20% - Ênfase6 8 4 2 2" xfId="31323" xr:uid="{E144019B-9778-45D2-8DAE-EDE98DCAE9CE}"/>
    <cellStyle name="20% - Ênfase6 8 4 2 3" xfId="20340" xr:uid="{1A124D33-9784-455F-A690-9807CECE99D9}"/>
    <cellStyle name="20% - Ênfase6 8 4 3" xfId="12217" xr:uid="{CA2F9B42-9AE2-43E4-B21E-E462DE2E5F0A}"/>
    <cellStyle name="20% - Ênfase6 8 4 3 2" xfId="34278" xr:uid="{C3845A8C-C377-4AFC-B9A8-80BF5729D5BC}"/>
    <cellStyle name="20% - Ênfase6 8 4 3 3" xfId="23295" xr:uid="{7ADCFA1E-DDE9-4F32-8F85-196F0DE77450}"/>
    <cellStyle name="20% - Ênfase6 8 4 4" xfId="14677" xr:uid="{BCAB79E8-BD6E-4AF2-A317-B31A0F77C6E6}"/>
    <cellStyle name="20% - Ênfase6 8 4 4 2" xfId="36459" xr:uid="{1C35E2E4-7D7C-40B6-9D28-93AC45B424CF}"/>
    <cellStyle name="20% - Ênfase6 8 4 4 3" xfId="25476" xr:uid="{35374D13-3BFA-4173-BA15-FA61AA99DAFF}"/>
    <cellStyle name="20% - Ênfase6 8 4 5" xfId="27426" xr:uid="{3F62418F-CD5A-46B5-A6D4-E34923067695}"/>
    <cellStyle name="20% - Ênfase6 8 4 5 2" xfId="38409" xr:uid="{C93B6446-635F-4298-A7C3-01A9456FD612}"/>
    <cellStyle name="20% - Ênfase6 8 4 6" xfId="29374" xr:uid="{51719285-37AB-4794-BD21-9835C2F20E5A}"/>
    <cellStyle name="20% - Ênfase6 8 4 7" xfId="40357" xr:uid="{37FC65D5-288A-4454-8F97-3D6B012AB30C}"/>
    <cellStyle name="20% - Ênfase6 8 4 8" xfId="42304" xr:uid="{B28694A1-68A9-403C-A3C8-FCD28EF8D32E}"/>
    <cellStyle name="20% - Ênfase6 8 4 9" xfId="44264" xr:uid="{C7E2D693-415C-4FF5-A2D5-D5B1DA5983D7}"/>
    <cellStyle name="20% - Ênfase6 8 5" xfId="8128" xr:uid="{E9D4BADB-2BA2-42BB-A093-608708860971}"/>
    <cellStyle name="20% - Ênfase6 8 5 2" xfId="11079" xr:uid="{CD376F5D-42F2-4664-9EAD-62E4508A753D}"/>
    <cellStyle name="20% - Ênfase6 8 5 2 2" xfId="33143" xr:uid="{4013A060-5EF9-496B-92F3-7478EFCA45AA}"/>
    <cellStyle name="20% - Ênfase6 8 5 2 3" xfId="22160" xr:uid="{A3FC061E-91BA-46AB-BCD8-46F35FB1ACD5}"/>
    <cellStyle name="20% - Ênfase6 8 5 3" xfId="30615" xr:uid="{E9F6AF27-89E6-4701-A9D0-827A44D3EF00}"/>
    <cellStyle name="20% - Ênfase6 8 5 4" xfId="19632" xr:uid="{83D90AA2-2234-4B08-8CC6-1CC9DEDA7DBF}"/>
    <cellStyle name="20% - Ênfase6 8 6" xfId="10042" xr:uid="{3AA2DFF3-B5E7-464B-AF1D-180D7B01A234}"/>
    <cellStyle name="20% - Ênfase6 8 6 2" xfId="32229" xr:uid="{CA6E4463-D2E4-46EB-95CE-49946CFEB348}"/>
    <cellStyle name="20% - Ênfase6 8 6 3" xfId="21246" xr:uid="{26848BB8-418C-4FA7-9FBB-4B06EAEBDBD5}"/>
    <cellStyle name="20% - Ênfase6 8 7" xfId="13888" xr:uid="{DD819A58-3D97-4ACF-A140-1E5F0353695C}"/>
    <cellStyle name="20% - Ênfase6 8 7 2" xfId="35752" xr:uid="{256A435B-A154-4B42-BB74-4E5352F68961}"/>
    <cellStyle name="20% - Ênfase6 8 7 3" xfId="24769" xr:uid="{3A3012A4-985F-42FE-AC7E-01EA00A64B50}"/>
    <cellStyle name="20% - Ênfase6 8 8" xfId="26719" xr:uid="{A736B0F3-BBC3-4AF5-9EA7-95B4AF68D330}"/>
    <cellStyle name="20% - Ênfase6 8 8 2" xfId="37702" xr:uid="{089C5755-08A5-44C7-9735-80342DF88999}"/>
    <cellStyle name="20% - Ênfase6 8 9" xfId="28667" xr:uid="{69DCB977-A436-45E6-B7FC-1A1A5B32615C}"/>
    <cellStyle name="20% - Ênfase6 9" xfId="6684" xr:uid="{504933EC-23A1-47A2-BF20-E43AE7CAB379}"/>
    <cellStyle name="20% - Ênfase6 9 2" xfId="13099" xr:uid="{E6022AFC-9228-4455-8FF7-671EB7B0E465}"/>
    <cellStyle name="20% - Ênfase6 9 2 2" xfId="35109" xr:uid="{75150085-DC96-4C81-BF8D-D5DA3A710232}"/>
    <cellStyle name="20% - Ênfase6 9 2 3" xfId="24126" xr:uid="{C1C6A4B3-3860-4DDD-88E8-A80DBF8B4EBC}"/>
    <cellStyle name="20% - Ênfase6 9 3" xfId="11913" xr:uid="{9A5625ED-0DB3-41D1-9E43-3DC5EB5AB6BF}"/>
    <cellStyle name="20% - Ênfase6 9 3 2" xfId="33974" xr:uid="{3066600B-973C-410C-A133-E0436CE5FCAA}"/>
    <cellStyle name="20% - Ênfase6 9 3 3" xfId="22991" xr:uid="{D59D3347-3403-4410-A979-07273A91F7D9}"/>
    <cellStyle name="3 Decimals" xfId="2145" xr:uid="{00000000-0005-0000-0000-000069080000}"/>
    <cellStyle name="3 Decimals 2" xfId="2146" xr:uid="{00000000-0005-0000-0000-00006A080000}"/>
    <cellStyle name="40% - Accent1" xfId="7635" xr:uid="{20326DD2-D2B2-47D8-99BF-530750D6FB29}"/>
    <cellStyle name="40% - Accent1 2" xfId="2147" xr:uid="{00000000-0005-0000-0000-00006B080000}"/>
    <cellStyle name="40% - Accent1 2 2" xfId="4746" xr:uid="{AF5FE3DD-96B4-4098-925E-3F9A3E4B586D}"/>
    <cellStyle name="40% - Accent1 3" xfId="2148" xr:uid="{00000000-0005-0000-0000-00006C080000}"/>
    <cellStyle name="40% - Accent1 3 2" xfId="5267" xr:uid="{A1F575B8-11DC-4686-8FAB-89A64F251531}"/>
    <cellStyle name="40% - Accent1 4" xfId="4575" xr:uid="{00000000-0005-0000-0000-00006D080000}"/>
    <cellStyle name="40% - Accent1 4 2" xfId="6626" xr:uid="{B09537D7-BCDB-4071-8A1F-6D52C251644A}"/>
    <cellStyle name="40% - Accent2" xfId="7636" xr:uid="{79CB6F84-BEF5-4FBC-AD65-A4558F8993D4}"/>
    <cellStyle name="40% - Accent2 2" xfId="2149" xr:uid="{00000000-0005-0000-0000-00006E080000}"/>
    <cellStyle name="40% - Accent2 2 2" xfId="4747" xr:uid="{CA74DB13-9557-4791-95B5-EDD6C054A37C}"/>
    <cellStyle name="40% - Accent2 3" xfId="2150" xr:uid="{00000000-0005-0000-0000-00006F080000}"/>
    <cellStyle name="40% - Accent2 3 2" xfId="5268" xr:uid="{964906FA-5512-4BC7-B25A-AF38E3D838B5}"/>
    <cellStyle name="40% - Accent2 4" xfId="6627" xr:uid="{4537AD58-2C41-4FFF-8DC7-5906D606A455}"/>
    <cellStyle name="40% - Accent3" xfId="7637" xr:uid="{F3A457BF-193A-49A3-8165-097E67B88407}"/>
    <cellStyle name="40% - Accent3 2" xfId="2151" xr:uid="{00000000-0005-0000-0000-000070080000}"/>
    <cellStyle name="40% - Accent3 2 2" xfId="4748" xr:uid="{7279A535-130D-414F-ADA7-3A643B3AFA4D}"/>
    <cellStyle name="40% - Accent3 3" xfId="4576" xr:uid="{00000000-0005-0000-0000-000071080000}"/>
    <cellStyle name="40% - Accent3 3 2" xfId="5269" xr:uid="{FCB764D6-A472-432A-A7F3-346914A3FB13}"/>
    <cellStyle name="40% - Accent3 4" xfId="6628" xr:uid="{F6BD3434-7DDE-4FC3-B767-62B6B7DF96B2}"/>
    <cellStyle name="40% - Accent4" xfId="7638" xr:uid="{40FF90A6-659F-4880-972E-72AA48D18FD8}"/>
    <cellStyle name="40% - Accent4 2" xfId="2152" xr:uid="{00000000-0005-0000-0000-000072080000}"/>
    <cellStyle name="40% - Accent4 2 2" xfId="4749" xr:uid="{EA644AB2-A5BB-4CFF-9347-F49B8AF40598}"/>
    <cellStyle name="40% - Accent4 3" xfId="2153" xr:uid="{00000000-0005-0000-0000-000073080000}"/>
    <cellStyle name="40% - Accent4 3 2" xfId="5270" xr:uid="{69B02610-53F4-41A8-8B6E-BFDB16EA0456}"/>
    <cellStyle name="40% - Accent4 4" xfId="6629" xr:uid="{39D7B761-B126-4E36-83A4-91145E15791D}"/>
    <cellStyle name="40% - Accent5" xfId="7639" xr:uid="{F63A5160-E1C0-442C-BECC-504260AA43A3}"/>
    <cellStyle name="40% - Accent5 2" xfId="2154" xr:uid="{00000000-0005-0000-0000-000074080000}"/>
    <cellStyle name="40% - Accent5 2 2" xfId="4750" xr:uid="{829377AD-62F5-4139-BB5F-70D3B8B2F226}"/>
    <cellStyle name="40% - Accent5 3" xfId="2155" xr:uid="{00000000-0005-0000-0000-000075080000}"/>
    <cellStyle name="40% - Accent5 3 2" xfId="5271" xr:uid="{CF67A5BA-9B78-4CEF-8929-4CE6B37787E1}"/>
    <cellStyle name="40% - Accent5 4" xfId="4577" xr:uid="{00000000-0005-0000-0000-000076080000}"/>
    <cellStyle name="40% - Accent5 4 2" xfId="6630" xr:uid="{319B21BD-692B-4E91-A1C6-5E7E7BCC1F98}"/>
    <cellStyle name="40% - Accent6" xfId="7640" xr:uid="{BF98D71D-F1EC-470E-B097-2F84F8D22CC0}"/>
    <cellStyle name="40% - Accent6 2" xfId="2156" xr:uid="{00000000-0005-0000-0000-000077080000}"/>
    <cellStyle name="40% - Accent6 3" xfId="5272" xr:uid="{17A64070-0F33-4428-80C4-3AF40384C074}"/>
    <cellStyle name="40% - Accent6 4" xfId="6631" xr:uid="{0F2455B2-83B1-460E-BEC7-7ABADE778251}"/>
    <cellStyle name="40% - Ênfase1" xfId="2157" builtinId="31" customBuiltin="1"/>
    <cellStyle name="40% - Ênfase1 2" xfId="3369" xr:uid="{00000000-0005-0000-0000-000079080000}"/>
    <cellStyle name="40% - Ênfase1 2 2" xfId="5273" xr:uid="{4B5E347C-0C2A-41E5-8128-60383725D2FE}"/>
    <cellStyle name="40% - Ênfase1 2 2 10" xfId="13891" xr:uid="{A4BE8BB6-3C66-4106-8E1B-C4BCB7299FD7}"/>
    <cellStyle name="40% - Ênfase1 2 2 10 2" xfId="35755" xr:uid="{0F951145-3F87-4968-B86E-825473401ECF}"/>
    <cellStyle name="40% - Ênfase1 2 2 10 3" xfId="24772" xr:uid="{EE15A66F-8B73-4099-B4F6-FD6B90DF784C}"/>
    <cellStyle name="40% - Ênfase1 2 2 11" xfId="26722" xr:uid="{5E46304D-1942-42BC-84BF-1E6AEC7C5DD0}"/>
    <cellStyle name="40% - Ênfase1 2 2 11 2" xfId="37705" xr:uid="{A7F8B297-7A5E-451A-AA2C-323BC2030285}"/>
    <cellStyle name="40% - Ênfase1 2 2 12" xfId="28670" xr:uid="{5DF472C6-AB65-4194-BD5E-082E377744DE}"/>
    <cellStyle name="40% - Ênfase1 2 2 13" xfId="39653" xr:uid="{68FF38CE-8910-41DB-947A-FB619B6DD4B3}"/>
    <cellStyle name="40% - Ênfase1 2 2 14" xfId="41600" xr:uid="{955F6293-B6C9-421B-AAE1-86AE5494FACA}"/>
    <cellStyle name="40% - Ênfase1 2 2 15" xfId="43560" xr:uid="{F1070A33-82D2-4F0B-A022-4E75718B4C9E}"/>
    <cellStyle name="40% - Ênfase1 2 2 16" xfId="17686" xr:uid="{364C454D-51CC-4DB2-AC12-CFB0901AE98F}"/>
    <cellStyle name="40% - Ênfase1 2 2 2" xfId="5274" xr:uid="{EC29A669-7606-44D7-8C8E-82BB7ABCCB6D}"/>
    <cellStyle name="40% - Ênfase1 2 2 2 10" xfId="39654" xr:uid="{771B54B9-F62E-4E61-9A6E-858425EB4DBA}"/>
    <cellStyle name="40% - Ênfase1 2 2 2 11" xfId="41601" xr:uid="{94C8AF44-A797-4C85-9AD2-B3B5B467C819}"/>
    <cellStyle name="40% - Ênfase1 2 2 2 12" xfId="43561" xr:uid="{52254B7F-B13B-4E0D-8C71-770873178AAF}"/>
    <cellStyle name="40% - Ênfase1 2 2 2 13" xfId="17687" xr:uid="{85939F2C-7D81-4E19-9451-1D42DF7B681B}"/>
    <cellStyle name="40% - Ênfase1 2 2 2 2" xfId="5275" xr:uid="{B7D493AD-2D62-4EB9-B6AA-287A24E5883C}"/>
    <cellStyle name="40% - Ênfase1 2 2 2 2 10" xfId="43562" xr:uid="{A3D0AB89-7ED3-4DBF-9C8B-A1B8A1A7F022}"/>
    <cellStyle name="40% - Ênfase1 2 2 2 2 11" xfId="17688" xr:uid="{FF95E9D1-A601-40DA-81DC-C088C7F33FF9}"/>
    <cellStyle name="40% - Ênfase1 2 2 2 2 2" xfId="7195" xr:uid="{360EC18B-E2BB-4745-9F6A-04C968F505F2}"/>
    <cellStyle name="40% - Ênfase1 2 2 2 2 2 10" xfId="18737" xr:uid="{0C3A599D-A140-43C7-9496-013B23140636}"/>
    <cellStyle name="40% - Ênfase1 2 2 2 2 2 2" xfId="9182" xr:uid="{E79B7678-9FAA-4269-8D5A-81E4C34326EA}"/>
    <cellStyle name="40% - Ênfase1 2 2 2 2 2 2 2" xfId="31669" xr:uid="{AD81C937-E856-43D6-B029-4554F1828570}"/>
    <cellStyle name="40% - Ênfase1 2 2 2 2 2 2 3" xfId="20686" xr:uid="{5880A4A3-23F2-4B3D-8F93-48C8BA104AAA}"/>
    <cellStyle name="40% - Ênfase1 2 2 2 2 2 3" xfId="12581" xr:uid="{6809D919-9EC1-4CA2-9876-578AE30C4420}"/>
    <cellStyle name="40% - Ênfase1 2 2 2 2 2 3 2" xfId="34642" xr:uid="{BFEAE7DC-5743-4277-9768-8E41261E2EF4}"/>
    <cellStyle name="40% - Ênfase1 2 2 2 2 2 3 3" xfId="23659" xr:uid="{B889F394-F282-4C20-862A-2D3C8C5E3E95}"/>
    <cellStyle name="40% - Ênfase1 2 2 2 2 2 4" xfId="15023" xr:uid="{BAC9783A-8979-4897-AE05-5C410BF6F05B}"/>
    <cellStyle name="40% - Ênfase1 2 2 2 2 2 4 2" xfId="36805" xr:uid="{4126591C-C14B-4FA3-AD48-E6E4BF049655}"/>
    <cellStyle name="40% - Ênfase1 2 2 2 2 2 4 3" xfId="25822" xr:uid="{E452C2ED-B02E-45C7-AD22-A662F91E45DA}"/>
    <cellStyle name="40% - Ênfase1 2 2 2 2 2 5" xfId="27772" xr:uid="{2E292D27-457E-4769-86CB-338963A03464}"/>
    <cellStyle name="40% - Ênfase1 2 2 2 2 2 5 2" xfId="38755" xr:uid="{37B7D152-0754-4095-BD9B-E2B92755529C}"/>
    <cellStyle name="40% - Ênfase1 2 2 2 2 2 6" xfId="29720" xr:uid="{66C2C807-A8F5-4CF6-BE8E-D3282886BBAD}"/>
    <cellStyle name="40% - Ênfase1 2 2 2 2 2 7" xfId="40703" xr:uid="{02DE79D7-57E2-4C56-B730-8B22BE1C1524}"/>
    <cellStyle name="40% - Ênfase1 2 2 2 2 2 8" xfId="42650" xr:uid="{F690E0D7-E912-4550-80BA-FEFB99925722}"/>
    <cellStyle name="40% - Ênfase1 2 2 2 2 2 9" xfId="44610" xr:uid="{8BFF0AF8-8AF8-4E01-BA72-8DB55E42694B}"/>
    <cellStyle name="40% - Ênfase1 2 2 2 2 3" xfId="8133" xr:uid="{5F219EF9-1A2C-4704-A89C-8C86E6D7C056}"/>
    <cellStyle name="40% - Ênfase1 2 2 2 2 3 2" xfId="11444" xr:uid="{1CAE4032-7970-4F3C-BDD4-B4F9964C7084}"/>
    <cellStyle name="40% - Ênfase1 2 2 2 2 3 2 2" xfId="33507" xr:uid="{A43BCE98-FA00-44CE-A83C-6562ACCBDD71}"/>
    <cellStyle name="40% - Ênfase1 2 2 2 2 3 2 3" xfId="22524" xr:uid="{58F2B3EB-A6B1-431E-9D71-F8B8A6B026A3}"/>
    <cellStyle name="40% - Ênfase1 2 2 2 2 3 3" xfId="30620" xr:uid="{924D760E-9885-42E7-AC3F-EED64D362D8D}"/>
    <cellStyle name="40% - Ênfase1 2 2 2 2 3 4" xfId="19637" xr:uid="{1FE0D2C4-BAFC-406F-80C6-0E11FC48D914}"/>
    <cellStyle name="40% - Ênfase1 2 2 2 2 4" xfId="10448" xr:uid="{3C93E7F5-10D8-4147-AE4D-36543D2FB49D}"/>
    <cellStyle name="40% - Ênfase1 2 2 2 2 4 2" xfId="32575" xr:uid="{891C46F8-D422-47D8-BD68-6C19B7387EC5}"/>
    <cellStyle name="40% - Ênfase1 2 2 2 2 4 3" xfId="21592" xr:uid="{01D2FDED-6BFD-4EE9-A1BF-1A617C72D79C}"/>
    <cellStyle name="40% - Ênfase1 2 2 2 2 5" xfId="13893" xr:uid="{A2AF545F-413C-45E6-BE4D-D429845EE06C}"/>
    <cellStyle name="40% - Ênfase1 2 2 2 2 5 2" xfId="35757" xr:uid="{4B91DB23-4F4B-4827-AE10-68A5DB540292}"/>
    <cellStyle name="40% - Ênfase1 2 2 2 2 5 3" xfId="24774" xr:uid="{25A2A4A4-3DC8-44EB-AABF-AF1A0AD77109}"/>
    <cellStyle name="40% - Ênfase1 2 2 2 2 6" xfId="26724" xr:uid="{0D4F9225-80D5-436F-97EC-4BEA7B57B12E}"/>
    <cellStyle name="40% - Ênfase1 2 2 2 2 6 2" xfId="37707" xr:uid="{7343027D-7C22-4805-90E5-2B8E0F2A0310}"/>
    <cellStyle name="40% - Ênfase1 2 2 2 2 7" xfId="28672" xr:uid="{7DC6D25F-2C88-4894-9F1D-D75E8324C9EF}"/>
    <cellStyle name="40% - Ênfase1 2 2 2 2 8" xfId="39655" xr:uid="{696B144C-1ADE-4F36-B542-121CF491E868}"/>
    <cellStyle name="40% - Ênfase1 2 2 2 2 9" xfId="41602" xr:uid="{3C1A87EA-18A3-4EF7-91F9-F89D9E75160C}"/>
    <cellStyle name="40% - Ênfase1 2 2 2 3" xfId="5276" xr:uid="{EBD1A1DC-B6FF-44B2-AEED-8D1B3A3896B7}"/>
    <cellStyle name="40% - Ênfase1 2 2 2 3 10" xfId="43563" xr:uid="{15FD4FBD-D663-4E35-B876-30313D15C6D0}"/>
    <cellStyle name="40% - Ênfase1 2 2 2 3 11" xfId="17689" xr:uid="{5365D34A-0247-47AD-ABE5-5019DE45A25B}"/>
    <cellStyle name="40% - Ênfase1 2 2 2 3 2" xfId="7477" xr:uid="{0B1A9009-D569-438A-BC1B-82DDFF063D03}"/>
    <cellStyle name="40% - Ênfase1 2 2 2 3 2 10" xfId="19019" xr:uid="{984CB17A-A283-4AA4-B1AB-B51A661E86B0}"/>
    <cellStyle name="40% - Ênfase1 2 2 2 3 2 2" xfId="9464" xr:uid="{52F852FD-7D9B-480F-9196-9B98BEE15AEE}"/>
    <cellStyle name="40% - Ênfase1 2 2 2 3 2 2 2" xfId="31951" xr:uid="{E48E29B5-547B-4CD0-BBD5-B0F83B507CC2}"/>
    <cellStyle name="40% - Ênfase1 2 2 2 3 2 2 3" xfId="20968" xr:uid="{6C0BA7C7-B77C-4E25-9312-8F104BB15D5B}"/>
    <cellStyle name="40% - Ênfase1 2 2 2 3 2 3" xfId="12863" xr:uid="{55005AF3-56BC-417E-9900-A8082CC130AF}"/>
    <cellStyle name="40% - Ênfase1 2 2 2 3 2 3 2" xfId="34924" xr:uid="{31895333-ED63-4727-929E-A27240B5B613}"/>
    <cellStyle name="40% - Ênfase1 2 2 2 3 2 3 3" xfId="23941" xr:uid="{F03CAF5F-11BA-4AE1-A69C-01CA7E003F26}"/>
    <cellStyle name="40% - Ênfase1 2 2 2 3 2 4" xfId="15305" xr:uid="{D0D9D777-BFED-421D-9CA8-5034A82A2DFA}"/>
    <cellStyle name="40% - Ênfase1 2 2 2 3 2 4 2" xfId="37087" xr:uid="{0B1642B3-F627-43A9-A36E-077CDDF465F9}"/>
    <cellStyle name="40% - Ênfase1 2 2 2 3 2 4 3" xfId="26104" xr:uid="{70D32707-6FD7-4B2E-A5C0-5FCDB567754B}"/>
    <cellStyle name="40% - Ênfase1 2 2 2 3 2 5" xfId="28054" xr:uid="{7B3E32E5-F32A-483B-883B-33302ED6368C}"/>
    <cellStyle name="40% - Ênfase1 2 2 2 3 2 5 2" xfId="39037" xr:uid="{0AAE520A-2DA9-4DEF-B606-7E9EBE04F04F}"/>
    <cellStyle name="40% - Ênfase1 2 2 2 3 2 6" xfId="30002" xr:uid="{42786833-B52F-4828-A8FE-B6B6109BA7D2}"/>
    <cellStyle name="40% - Ênfase1 2 2 2 3 2 7" xfId="40985" xr:uid="{35E54C72-8B73-41AB-ADAD-9760A223B1BD}"/>
    <cellStyle name="40% - Ênfase1 2 2 2 3 2 8" xfId="42932" xr:uid="{25803AF6-728A-4E44-A9D6-D38CAFB4917D}"/>
    <cellStyle name="40% - Ênfase1 2 2 2 3 2 9" xfId="44892" xr:uid="{81C13397-455A-4F5A-B7D0-AD8A2D7A66E5}"/>
    <cellStyle name="40% - Ênfase1 2 2 2 3 3" xfId="8134" xr:uid="{4909044D-8184-4F7E-B1D2-62DBE032919C}"/>
    <cellStyle name="40% - Ênfase1 2 2 2 3 3 2" xfId="11726" xr:uid="{5AE69CE4-8522-4F66-8BC7-A2A37C780E62}"/>
    <cellStyle name="40% - Ênfase1 2 2 2 3 3 2 2" xfId="33789" xr:uid="{68B79E98-53E1-4764-BEBC-392B8912D91A}"/>
    <cellStyle name="40% - Ênfase1 2 2 2 3 3 2 3" xfId="22806" xr:uid="{425F0E55-D691-47B2-902F-38A1D2777B5D}"/>
    <cellStyle name="40% - Ênfase1 2 2 2 3 3 3" xfId="30621" xr:uid="{0D5211C6-C118-4843-8BCD-EEC0E522E6AF}"/>
    <cellStyle name="40% - Ênfase1 2 2 2 3 3 4" xfId="19638" xr:uid="{D69D2C0E-8D3A-4564-83D4-70665C466EE5}"/>
    <cellStyle name="40% - Ênfase1 2 2 2 3 4" xfId="10730" xr:uid="{6200AB7D-DFF5-4E71-A5EC-8CCBD700C7EB}"/>
    <cellStyle name="40% - Ênfase1 2 2 2 3 4 2" xfId="32857" xr:uid="{92BF92B0-D364-49E5-9241-69BBBDF16304}"/>
    <cellStyle name="40% - Ênfase1 2 2 2 3 4 3" xfId="21874" xr:uid="{C587FD61-A9B7-4CEE-9D80-2F162333DB4B}"/>
    <cellStyle name="40% - Ênfase1 2 2 2 3 5" xfId="13894" xr:uid="{C4BCED57-D69B-4D99-B63D-CE56DC449C18}"/>
    <cellStyle name="40% - Ênfase1 2 2 2 3 5 2" xfId="35758" xr:uid="{A2C42B58-512F-478D-AE32-FB37956C0637}"/>
    <cellStyle name="40% - Ênfase1 2 2 2 3 5 3" xfId="24775" xr:uid="{CD54F033-9A62-4B7A-B880-D19AE73C4D67}"/>
    <cellStyle name="40% - Ênfase1 2 2 2 3 6" xfId="26725" xr:uid="{EAD2D668-0885-407A-A964-426604BE2D8E}"/>
    <cellStyle name="40% - Ênfase1 2 2 2 3 6 2" xfId="37708" xr:uid="{AA7056A4-E734-4F6F-8971-96C87F28F671}"/>
    <cellStyle name="40% - Ênfase1 2 2 2 3 7" xfId="28673" xr:uid="{F6D2FADA-91E0-4AB1-B63B-73D7FCC282EB}"/>
    <cellStyle name="40% - Ênfase1 2 2 2 3 8" xfId="39656" xr:uid="{32D37EFD-234D-498C-8E7A-806E797CF062}"/>
    <cellStyle name="40% - Ênfase1 2 2 2 3 9" xfId="41603" xr:uid="{C455EC1E-5CA3-4F36-BE1F-FD594FEB4E52}"/>
    <cellStyle name="40% - Ênfase1 2 2 2 4" xfId="6911" xr:uid="{5E094959-3ECC-43D3-B3A3-FBEF5E3C8CF6}"/>
    <cellStyle name="40% - Ênfase1 2 2 2 4 10" xfId="18455" xr:uid="{02172045-F269-4746-9E40-ED695D868259}"/>
    <cellStyle name="40% - Ênfase1 2 2 2 4 2" xfId="8900" xr:uid="{960EBF7F-70B9-47EC-A495-DC6F6DED3187}"/>
    <cellStyle name="40% - Ênfase1 2 2 2 4 2 2" xfId="31387" xr:uid="{E4B58457-36C5-48E5-A699-410E6A5D6DF4}"/>
    <cellStyle name="40% - Ênfase1 2 2 2 4 2 3" xfId="20404" xr:uid="{FE613AAA-8329-4F57-912F-08B9AB7651C7}"/>
    <cellStyle name="40% - Ênfase1 2 2 2 4 3" xfId="12285" xr:uid="{41D2F872-02FB-425A-AB78-CCD58669ACFE}"/>
    <cellStyle name="40% - Ênfase1 2 2 2 4 3 2" xfId="34346" xr:uid="{DD47C45D-9423-4A99-95A2-D69681BC9E92}"/>
    <cellStyle name="40% - Ênfase1 2 2 2 4 3 3" xfId="23363" xr:uid="{F02D69FE-2303-4C46-871C-1461DC38D391}"/>
    <cellStyle name="40% - Ênfase1 2 2 2 4 4" xfId="14741" xr:uid="{BD4F70D1-F7B3-440C-9076-EF3E556E3179}"/>
    <cellStyle name="40% - Ênfase1 2 2 2 4 4 2" xfId="36523" xr:uid="{D4025E99-3DBB-4B87-85A6-6BFD690FF96D}"/>
    <cellStyle name="40% - Ênfase1 2 2 2 4 4 3" xfId="25540" xr:uid="{67258EFC-A8F3-4567-81B0-0E144F4B25A0}"/>
    <cellStyle name="40% - Ênfase1 2 2 2 4 5" xfId="27490" xr:uid="{E43B3169-2A04-472C-B755-4537E953FF38}"/>
    <cellStyle name="40% - Ênfase1 2 2 2 4 5 2" xfId="38473" xr:uid="{9944448D-AF5E-4FF0-AB9D-60FA9F04EF8C}"/>
    <cellStyle name="40% - Ênfase1 2 2 2 4 6" xfId="29438" xr:uid="{980DF672-4E31-4406-812E-EF13C9D7E3FB}"/>
    <cellStyle name="40% - Ênfase1 2 2 2 4 7" xfId="40421" xr:uid="{C0698EC9-1474-4422-A88A-C1F93744D581}"/>
    <cellStyle name="40% - Ênfase1 2 2 2 4 8" xfId="42368" xr:uid="{54AAEF6A-A408-4AD3-9F03-FF3599250883}"/>
    <cellStyle name="40% - Ênfase1 2 2 2 4 9" xfId="44328" xr:uid="{87F898C2-0593-44A9-B0F7-373D4AD968A6}"/>
    <cellStyle name="40% - Ênfase1 2 2 2 5" xfId="8132" xr:uid="{78F5D287-DF0B-4EEB-B0BE-3819781F0026}"/>
    <cellStyle name="40% - Ênfase1 2 2 2 5 2" xfId="11148" xr:uid="{32977B28-29FF-4B88-B6EF-75D4AA80495D}"/>
    <cellStyle name="40% - Ênfase1 2 2 2 5 2 2" xfId="33211" xr:uid="{E1B57FB0-AF7D-4E26-8253-0439C7440F0F}"/>
    <cellStyle name="40% - Ênfase1 2 2 2 5 2 3" xfId="22228" xr:uid="{C5CA22DA-966E-4FEA-AED6-B492C7C7C915}"/>
    <cellStyle name="40% - Ênfase1 2 2 2 5 3" xfId="30619" xr:uid="{1A3ABA87-08A8-4918-8A41-60B611DEBE28}"/>
    <cellStyle name="40% - Ênfase1 2 2 2 5 4" xfId="19636" xr:uid="{E97886E5-B609-4B52-A85C-C8C8B9EEB72D}"/>
    <cellStyle name="40% - Ênfase1 2 2 2 6" xfId="10166" xr:uid="{59140654-36AF-455A-8254-C26B822A5147}"/>
    <cellStyle name="40% - Ênfase1 2 2 2 6 2" xfId="32293" xr:uid="{33FAEE10-CA5D-4048-8ECE-A7E4F98D0060}"/>
    <cellStyle name="40% - Ênfase1 2 2 2 6 3" xfId="21310" xr:uid="{CB68B85D-F6C8-474F-A8DC-641812AAD072}"/>
    <cellStyle name="40% - Ênfase1 2 2 2 7" xfId="13892" xr:uid="{9EFD572E-5496-4C93-ACB6-76886E11DD00}"/>
    <cellStyle name="40% - Ênfase1 2 2 2 7 2" xfId="35756" xr:uid="{CD1A7968-AE0B-4107-A242-1E4D71BFB211}"/>
    <cellStyle name="40% - Ênfase1 2 2 2 7 3" xfId="24773" xr:uid="{69B88E5E-C0D5-4247-86AD-3BC8FD544063}"/>
    <cellStyle name="40% - Ênfase1 2 2 2 8" xfId="26723" xr:uid="{D1CFF66F-E1A3-403D-9098-6A0D6A72A206}"/>
    <cellStyle name="40% - Ênfase1 2 2 2 8 2" xfId="37706" xr:uid="{A6B9B237-1D7D-4ACC-8F3E-E326F1C524F1}"/>
    <cellStyle name="40% - Ênfase1 2 2 2 9" xfId="28671" xr:uid="{F5AB30DC-E80F-4E9D-B9B1-79DE7F4CAA74}"/>
    <cellStyle name="40% - Ênfase1 2 2 3" xfId="5277" xr:uid="{3A0B1F97-0C99-4F6D-BFD6-9DEB2C27BBAA}"/>
    <cellStyle name="40% - Ênfase1 2 2 3 10" xfId="43564" xr:uid="{774A101B-AC23-431B-87B5-C735A0845EDF}"/>
    <cellStyle name="40% - Ênfase1 2 2 3 11" xfId="17690" xr:uid="{C37257E6-0C96-4E2B-9DF6-993129914BE3}"/>
    <cellStyle name="40% - Ênfase1 2 2 3 2" xfId="7026" xr:uid="{5C8C26D5-EECE-4460-93D8-8803A0A374DC}"/>
    <cellStyle name="40% - Ênfase1 2 2 3 2 10" xfId="18568" xr:uid="{A6195B2E-0890-4849-A003-B4C90D832D11}"/>
    <cellStyle name="40% - Ênfase1 2 2 3 2 2" xfId="9013" xr:uid="{213392B7-2A4D-485E-8058-211EA368B1B4}"/>
    <cellStyle name="40% - Ênfase1 2 2 3 2 2 2" xfId="31500" xr:uid="{A483B693-6F78-4942-8E3D-3DF53D6A8A5C}"/>
    <cellStyle name="40% - Ênfase1 2 2 3 2 2 3" xfId="20517" xr:uid="{AB8DBA7C-BA16-4533-B9BB-CAED09F4F31B}"/>
    <cellStyle name="40% - Ênfase1 2 2 3 2 3" xfId="12408" xr:uid="{7ECA68CB-E1A6-4BA1-9336-A71DEE9376B5}"/>
    <cellStyle name="40% - Ênfase1 2 2 3 2 3 2" xfId="34469" xr:uid="{8B4F5F41-CA07-4334-B0D8-964920B03292}"/>
    <cellStyle name="40% - Ênfase1 2 2 3 2 3 3" xfId="23486" xr:uid="{796C035B-ED0E-4B60-9A41-7D425606E92B}"/>
    <cellStyle name="40% - Ênfase1 2 2 3 2 4" xfId="14854" xr:uid="{A2612AAB-CC6C-430C-B7D1-8225D5F901A6}"/>
    <cellStyle name="40% - Ênfase1 2 2 3 2 4 2" xfId="36636" xr:uid="{2456061F-AD15-4343-AEF3-E10B69630075}"/>
    <cellStyle name="40% - Ênfase1 2 2 3 2 4 3" xfId="25653" xr:uid="{033A6D4A-0311-4161-A430-5F24AF9041C3}"/>
    <cellStyle name="40% - Ênfase1 2 2 3 2 5" xfId="27603" xr:uid="{4EA7B1DF-5EC3-40A1-8C94-D60B7744FFB0}"/>
    <cellStyle name="40% - Ênfase1 2 2 3 2 5 2" xfId="38586" xr:uid="{B9A11681-D2E1-4D00-AA84-D94B02FFBCD5}"/>
    <cellStyle name="40% - Ênfase1 2 2 3 2 6" xfId="29551" xr:uid="{90699B5A-E68E-4C3C-9DB0-570D9C77D2E9}"/>
    <cellStyle name="40% - Ênfase1 2 2 3 2 7" xfId="40534" xr:uid="{F3D51D5D-AD21-49F6-B195-589254E2A19D}"/>
    <cellStyle name="40% - Ênfase1 2 2 3 2 8" xfId="42481" xr:uid="{7025453F-E783-4220-A9FD-58946D3D2AB9}"/>
    <cellStyle name="40% - Ênfase1 2 2 3 2 9" xfId="44441" xr:uid="{B151C236-DDD2-4C19-9756-8352065BB469}"/>
    <cellStyle name="40% - Ênfase1 2 2 3 3" xfId="8135" xr:uid="{C80F0961-8A23-4E49-91CA-DF87F34423C1}"/>
    <cellStyle name="40% - Ênfase1 2 2 3 3 2" xfId="11271" xr:uid="{835915C2-EEE1-4595-97EA-7155E7AABDF8}"/>
    <cellStyle name="40% - Ênfase1 2 2 3 3 2 2" xfId="33334" xr:uid="{B91E8784-E705-4410-93CB-4C08E9798083}"/>
    <cellStyle name="40% - Ênfase1 2 2 3 3 2 3" xfId="22351" xr:uid="{68FFC1C3-A2F6-45FA-A84B-54022EBA860C}"/>
    <cellStyle name="40% - Ênfase1 2 2 3 3 3" xfId="30622" xr:uid="{F88B41D3-6714-46B1-9DBD-9525FCC78EB7}"/>
    <cellStyle name="40% - Ênfase1 2 2 3 3 4" xfId="19639" xr:uid="{8BB9FB9C-7D40-40BE-94A5-548F1B1B1B36}"/>
    <cellStyle name="40% - Ênfase1 2 2 3 4" xfId="10279" xr:uid="{3BE23012-BD9A-4B23-BA21-2956F50CFFC8}"/>
    <cellStyle name="40% - Ênfase1 2 2 3 4 2" xfId="32406" xr:uid="{F643AFB7-42BD-41F7-960B-44BCDAA3F92E}"/>
    <cellStyle name="40% - Ênfase1 2 2 3 4 3" xfId="21423" xr:uid="{D852AC14-F2EE-49CE-A848-31B2A6D64819}"/>
    <cellStyle name="40% - Ênfase1 2 2 3 5" xfId="13895" xr:uid="{9970CDD1-A38B-401B-81FE-62DF403216F0}"/>
    <cellStyle name="40% - Ênfase1 2 2 3 5 2" xfId="35759" xr:uid="{F739DD41-E2A8-4E5A-89F2-8E9A5F912114}"/>
    <cellStyle name="40% - Ênfase1 2 2 3 5 3" xfId="24776" xr:uid="{4945548E-417F-4742-8800-C88FABB7A894}"/>
    <cellStyle name="40% - Ênfase1 2 2 3 6" xfId="26726" xr:uid="{F72C4B19-A9B4-4A95-B7C6-CE6C8A340E69}"/>
    <cellStyle name="40% - Ênfase1 2 2 3 6 2" xfId="37709" xr:uid="{C75F01A4-3E32-4260-83F4-2F0A72909C2F}"/>
    <cellStyle name="40% - Ênfase1 2 2 3 7" xfId="28674" xr:uid="{E03E1B71-A8C1-4540-A511-04BD3135829C}"/>
    <cellStyle name="40% - Ênfase1 2 2 3 8" xfId="39657" xr:uid="{D587D929-CD9C-40DB-AC8D-ECD4ED6445BA}"/>
    <cellStyle name="40% - Ênfase1 2 2 3 9" xfId="41604" xr:uid="{CB3F04B0-682F-4C0F-8E78-FE874F30412C}"/>
    <cellStyle name="40% - Ênfase1 2 2 4" xfId="5278" xr:uid="{54C9A729-91D1-4CB5-B4D2-AC11625DA016}"/>
    <cellStyle name="40% - Ênfase1 2 2 4 10" xfId="43565" xr:uid="{B45912D3-0F07-41A9-9DC0-51708090F3A1}"/>
    <cellStyle name="40% - Ênfase1 2 2 4 11" xfId="17691" xr:uid="{8CB9EC01-1F26-48DE-B412-B0C3613BA21B}"/>
    <cellStyle name="40% - Ênfase1 2 2 4 2" xfId="7308" xr:uid="{D26F635E-9159-4D66-A8E8-8A3E3E325C51}"/>
    <cellStyle name="40% - Ênfase1 2 2 4 2 10" xfId="18850" xr:uid="{3CF58824-D1BE-44AE-9A50-B8AB76630089}"/>
    <cellStyle name="40% - Ênfase1 2 2 4 2 2" xfId="9295" xr:uid="{315FCE34-3EFE-4DA7-BDBB-171CBC0DEB19}"/>
    <cellStyle name="40% - Ênfase1 2 2 4 2 2 2" xfId="31782" xr:uid="{002B4F75-696E-4273-8D5A-A49A95B1491E}"/>
    <cellStyle name="40% - Ênfase1 2 2 4 2 2 3" xfId="20799" xr:uid="{C2AF21B4-3431-4179-A7F7-DB7081D2414C}"/>
    <cellStyle name="40% - Ênfase1 2 2 4 2 3" xfId="12694" xr:uid="{D317C4B4-1C67-441C-A9F2-C353163B8C61}"/>
    <cellStyle name="40% - Ênfase1 2 2 4 2 3 2" xfId="34755" xr:uid="{78F85036-B355-46FE-B24E-98831CFA8052}"/>
    <cellStyle name="40% - Ênfase1 2 2 4 2 3 3" xfId="23772" xr:uid="{F5ABA045-5BE7-446B-9510-15CA55BFC942}"/>
    <cellStyle name="40% - Ênfase1 2 2 4 2 4" xfId="15136" xr:uid="{995500BA-B4CE-4AD0-AC31-D3FD043D7486}"/>
    <cellStyle name="40% - Ênfase1 2 2 4 2 4 2" xfId="36918" xr:uid="{FCA69CD1-024D-4E5B-81F4-7BBD7CE0983E}"/>
    <cellStyle name="40% - Ênfase1 2 2 4 2 4 3" xfId="25935" xr:uid="{44AB1960-9A51-4037-8C75-3F05D1F93F94}"/>
    <cellStyle name="40% - Ênfase1 2 2 4 2 5" xfId="27885" xr:uid="{18C51E12-FE46-41E5-BEF3-ABC2D70625F6}"/>
    <cellStyle name="40% - Ênfase1 2 2 4 2 5 2" xfId="38868" xr:uid="{29DEC944-E4F6-493A-8263-FD148A0DE3BC}"/>
    <cellStyle name="40% - Ênfase1 2 2 4 2 6" xfId="29833" xr:uid="{752F793A-097C-4D5A-8284-5A48812084F6}"/>
    <cellStyle name="40% - Ênfase1 2 2 4 2 7" xfId="40816" xr:uid="{94A0DC21-815E-4B5A-BB02-C45FD462B6C9}"/>
    <cellStyle name="40% - Ênfase1 2 2 4 2 8" xfId="42763" xr:uid="{C70EB481-DE5F-431F-BDDC-E8A02CAF3CF1}"/>
    <cellStyle name="40% - Ênfase1 2 2 4 2 9" xfId="44723" xr:uid="{0303D36F-E24C-4077-97D9-CDC1470A5E17}"/>
    <cellStyle name="40% - Ênfase1 2 2 4 3" xfId="8136" xr:uid="{CC90AC7F-D257-42EE-90D2-E5DE25AB10F9}"/>
    <cellStyle name="40% - Ênfase1 2 2 4 3 2" xfId="11557" xr:uid="{6564975A-397A-45C3-A6E8-DAF1EA5EBD88}"/>
    <cellStyle name="40% - Ênfase1 2 2 4 3 2 2" xfId="33620" xr:uid="{46F6E92D-E9AC-4AA7-A953-25F9BABBB060}"/>
    <cellStyle name="40% - Ênfase1 2 2 4 3 2 3" xfId="22637" xr:uid="{DFAC028E-4C07-4033-9A44-7AA2E2C2612A}"/>
    <cellStyle name="40% - Ênfase1 2 2 4 3 3" xfId="30623" xr:uid="{3381B0C0-12BA-4878-9DC2-19E4234B8533}"/>
    <cellStyle name="40% - Ênfase1 2 2 4 3 4" xfId="19640" xr:uid="{5A0019EA-A8DD-4D2C-94E0-287C0E24DA27}"/>
    <cellStyle name="40% - Ênfase1 2 2 4 4" xfId="10561" xr:uid="{8B423BD2-703E-448C-8538-3E868B681429}"/>
    <cellStyle name="40% - Ênfase1 2 2 4 4 2" xfId="32688" xr:uid="{50C1A024-D4C1-4632-B6E9-B494FE334C43}"/>
    <cellStyle name="40% - Ênfase1 2 2 4 4 3" xfId="21705" xr:uid="{84E19967-DB3D-4173-909B-A71D52149A2A}"/>
    <cellStyle name="40% - Ênfase1 2 2 4 5" xfId="13896" xr:uid="{A4117E61-DB32-446A-927B-25F774F28387}"/>
    <cellStyle name="40% - Ênfase1 2 2 4 5 2" xfId="35760" xr:uid="{E62385EB-0512-43B7-9960-1324E296F3A5}"/>
    <cellStyle name="40% - Ênfase1 2 2 4 5 3" xfId="24777" xr:uid="{48201DB2-9E5E-4B6F-A22F-C5E6E67E5C81}"/>
    <cellStyle name="40% - Ênfase1 2 2 4 6" xfId="26727" xr:uid="{5F6F6B91-F7F8-4171-AF95-F10F1B324DA0}"/>
    <cellStyle name="40% - Ênfase1 2 2 4 6 2" xfId="37710" xr:uid="{FED9C71F-3019-4CB1-8B74-E531FCCAE3A2}"/>
    <cellStyle name="40% - Ênfase1 2 2 4 7" xfId="28675" xr:uid="{72138BDC-2FDA-4037-9237-8A40BB03A33E}"/>
    <cellStyle name="40% - Ênfase1 2 2 4 8" xfId="39658" xr:uid="{E07CEB9B-4C4A-451E-BC04-D8D7F07CE4BA}"/>
    <cellStyle name="40% - Ênfase1 2 2 4 9" xfId="41605" xr:uid="{07383AC8-9BB0-4ED4-8090-C95D7518EACE}"/>
    <cellStyle name="40% - Ênfase1 2 2 5" xfId="5279" xr:uid="{823C1999-3829-42F4-9F5B-930B165CF8C8}"/>
    <cellStyle name="40% - Ênfase1 2 2 5 10" xfId="43566" xr:uid="{EB8AE5F7-B594-4590-B778-EEC8C94BCD64}"/>
    <cellStyle name="40% - Ênfase1 2 2 5 11" xfId="17692" xr:uid="{68B77245-7320-4BAD-8A67-BF90C80C0261}"/>
    <cellStyle name="40% - Ênfase1 2 2 5 2" xfId="7590" xr:uid="{866341B7-70EB-4B2F-B10F-DE5B059D42A7}"/>
    <cellStyle name="40% - Ênfase1 2 2 5 2 10" xfId="19132" xr:uid="{A4B37738-EA71-4B8A-9C19-24C965EC3E26}"/>
    <cellStyle name="40% - Ênfase1 2 2 5 2 2" xfId="9577" xr:uid="{B86D5ECD-295C-45B6-9539-63137780EA5A}"/>
    <cellStyle name="40% - Ênfase1 2 2 5 2 2 2" xfId="32064" xr:uid="{3C66D3BE-0B85-4C66-8234-F17ED529909D}"/>
    <cellStyle name="40% - Ênfase1 2 2 5 2 2 3" xfId="21081" xr:uid="{DBC53F1A-D0B8-4471-A498-21F2FA7AD5D2}"/>
    <cellStyle name="40% - Ênfase1 2 2 5 2 3" xfId="12976" xr:uid="{94B21E7A-DCC6-4015-A59A-2AE207700013}"/>
    <cellStyle name="40% - Ênfase1 2 2 5 2 3 2" xfId="35037" xr:uid="{0098FBDB-942C-4B85-896A-591D18F54806}"/>
    <cellStyle name="40% - Ênfase1 2 2 5 2 3 3" xfId="24054" xr:uid="{3DCC5D97-1C09-4146-84A1-403B272E6FDE}"/>
    <cellStyle name="40% - Ênfase1 2 2 5 2 4" xfId="15418" xr:uid="{87B124EF-27E3-4BB6-A857-187DDB246950}"/>
    <cellStyle name="40% - Ênfase1 2 2 5 2 4 2" xfId="37200" xr:uid="{FB3B3E53-3753-41DE-96F8-05CFDD95F3F3}"/>
    <cellStyle name="40% - Ênfase1 2 2 5 2 4 3" xfId="26217" xr:uid="{A8B469EC-6E5A-49A9-8E95-77F4CDE0EB07}"/>
    <cellStyle name="40% - Ênfase1 2 2 5 2 5" xfId="28167" xr:uid="{90838E0F-9D63-47E8-A370-A09BA34595FF}"/>
    <cellStyle name="40% - Ênfase1 2 2 5 2 5 2" xfId="39150" xr:uid="{9A59DD9E-71D1-4DFA-A6F7-D1C3FAFD728A}"/>
    <cellStyle name="40% - Ênfase1 2 2 5 2 6" xfId="30115" xr:uid="{8001EEB1-8134-4EA9-8FE9-580A0B1623B6}"/>
    <cellStyle name="40% - Ênfase1 2 2 5 2 7" xfId="41098" xr:uid="{161FD87F-C90E-4C4A-9284-4B525FDFB1A2}"/>
    <cellStyle name="40% - Ênfase1 2 2 5 2 8" xfId="43045" xr:uid="{7576434A-0822-437B-9172-280A7BD2494D}"/>
    <cellStyle name="40% - Ênfase1 2 2 5 2 9" xfId="45005" xr:uid="{AABAB4E5-B38A-4A26-8252-05C373BAB3EA}"/>
    <cellStyle name="40% - Ênfase1 2 2 5 3" xfId="8137" xr:uid="{29951C5E-3173-4F0E-9F6C-03B0979CB28D}"/>
    <cellStyle name="40% - Ênfase1 2 2 5 3 2" xfId="11839" xr:uid="{6903AD1E-C1D1-43BA-A165-03FF18E4A5A1}"/>
    <cellStyle name="40% - Ênfase1 2 2 5 3 2 2" xfId="33902" xr:uid="{59CFC3D1-F95E-41D2-A88A-1B0198B8450F}"/>
    <cellStyle name="40% - Ênfase1 2 2 5 3 2 3" xfId="22919" xr:uid="{173E21BC-927F-473A-89D6-A1E023BB915A}"/>
    <cellStyle name="40% - Ênfase1 2 2 5 3 3" xfId="30624" xr:uid="{0D3D3E20-2C8B-4CA9-A1CD-9CA3347589FE}"/>
    <cellStyle name="40% - Ênfase1 2 2 5 3 4" xfId="19641" xr:uid="{67307615-5DD1-4216-9E3E-9C4B293641AA}"/>
    <cellStyle name="40% - Ênfase1 2 2 5 4" xfId="10843" xr:uid="{C6B081AD-A002-402C-A2BF-F8BA28C87CFE}"/>
    <cellStyle name="40% - Ênfase1 2 2 5 4 2" xfId="32970" xr:uid="{8BAF14FC-A54B-4B5D-98DB-FFF5276864DC}"/>
    <cellStyle name="40% - Ênfase1 2 2 5 4 3" xfId="21987" xr:uid="{92B5CFD0-1AD2-470D-AE22-4DBC31EF51CC}"/>
    <cellStyle name="40% - Ênfase1 2 2 5 5" xfId="13897" xr:uid="{399EB6E7-A7D0-4A52-B3FF-97C758D5F196}"/>
    <cellStyle name="40% - Ênfase1 2 2 5 5 2" xfId="35761" xr:uid="{024AFAFF-097A-4642-B309-94C1D5427FC9}"/>
    <cellStyle name="40% - Ênfase1 2 2 5 5 3" xfId="24778" xr:uid="{CEBA3C57-914A-4162-8E81-38FFB5C2DC04}"/>
    <cellStyle name="40% - Ênfase1 2 2 5 6" xfId="26728" xr:uid="{0935A09C-3443-4025-9158-73542D831A51}"/>
    <cellStyle name="40% - Ênfase1 2 2 5 6 2" xfId="37711" xr:uid="{E98B9843-8E24-4F9A-822F-17E97FCE22B5}"/>
    <cellStyle name="40% - Ênfase1 2 2 5 7" xfId="28676" xr:uid="{26293CEC-E5B8-4E2A-AA5F-275D3192CB07}"/>
    <cellStyle name="40% - Ênfase1 2 2 5 8" xfId="39659" xr:uid="{0969AFEF-10BE-4031-9A52-D873A1EEAE02}"/>
    <cellStyle name="40% - Ênfase1 2 2 5 9" xfId="41606" xr:uid="{528CD71D-6CF4-413F-B11D-A4B438F1D01A}"/>
    <cellStyle name="40% - Ênfase1 2 2 6" xfId="6741" xr:uid="{7941DEF3-B32A-43C1-B1E9-DD13F1E242CF}"/>
    <cellStyle name="40% - Ênfase1 2 2 6 10" xfId="18286" xr:uid="{335AAF4C-B1A5-42B6-81D7-3011CCB9166E}"/>
    <cellStyle name="40% - Ênfase1 2 2 6 2" xfId="8731" xr:uid="{B8A49937-61D0-497B-8830-5B4473A647E3}"/>
    <cellStyle name="40% - Ênfase1 2 2 6 2 2" xfId="13175" xr:uid="{10C3E633-12CC-4276-8D7E-DE9EB651E571}"/>
    <cellStyle name="40% - Ênfase1 2 2 6 2 2 2" xfId="35184" xr:uid="{763D1BDB-21AF-4238-AAEB-82F40AE7EA00}"/>
    <cellStyle name="40% - Ênfase1 2 2 6 2 2 3" xfId="24201" xr:uid="{3C4627B9-2076-4C56-BC13-397C11469337}"/>
    <cellStyle name="40% - Ênfase1 2 2 6 2 3" xfId="31218" xr:uid="{1F222AFD-99CF-496D-998A-5A16E8E8BFF8}"/>
    <cellStyle name="40% - Ênfase1 2 2 6 2 4" xfId="20235" xr:uid="{B7C591A1-4346-4F11-AF3C-AF7428EFB953}"/>
    <cellStyle name="40% - Ênfase1 2 2 6 3" xfId="11988" xr:uid="{D95B7E16-B616-4DC3-86E1-FD611EE020B2}"/>
    <cellStyle name="40% - Ênfase1 2 2 6 3 2" xfId="34049" xr:uid="{E97CF780-191A-4B48-A015-5D0541693BBA}"/>
    <cellStyle name="40% - Ênfase1 2 2 6 3 3" xfId="23066" xr:uid="{537E3174-D3DA-477D-9405-AB675CDA6132}"/>
    <cellStyle name="40% - Ênfase1 2 2 6 4" xfId="14572" xr:uid="{7883EB36-18D6-4CD2-B4CD-8F726DA63F89}"/>
    <cellStyle name="40% - Ênfase1 2 2 6 4 2" xfId="36354" xr:uid="{ACA82D0C-BB60-4AFA-A50D-88C44A561B99}"/>
    <cellStyle name="40% - Ênfase1 2 2 6 4 3" xfId="25371" xr:uid="{EF0E7700-1946-42A6-98D8-EFDF933B246A}"/>
    <cellStyle name="40% - Ênfase1 2 2 6 5" xfId="27321" xr:uid="{DE76E89D-536E-4A0A-B008-9E27D5391CA0}"/>
    <cellStyle name="40% - Ênfase1 2 2 6 5 2" xfId="38304" xr:uid="{027EA0DC-B4F1-4290-98DC-1ED0C2D6CA62}"/>
    <cellStyle name="40% - Ênfase1 2 2 6 6" xfId="29269" xr:uid="{CFFC5658-0B5E-4072-A112-6105B5D5FCFC}"/>
    <cellStyle name="40% - Ênfase1 2 2 6 7" xfId="40252" xr:uid="{3707B10D-981B-48CA-9B9F-7ACFD23763B4}"/>
    <cellStyle name="40% - Ênfase1 2 2 6 8" xfId="42199" xr:uid="{685226DF-7BAB-4BB0-8F88-22F345BB666D}"/>
    <cellStyle name="40% - Ênfase1 2 2 6 9" xfId="44159" xr:uid="{47AD1FA1-0D4F-4BC2-ACCD-EB0AFB12AD03}"/>
    <cellStyle name="40% - Ênfase1 2 2 7" xfId="8131" xr:uid="{B577532B-CEE9-4AF2-A770-E9C1345D03F3}"/>
    <cellStyle name="40% - Ênfase1 2 2 7 2" xfId="12112" xr:uid="{23270E83-C3F7-48D4-9AAB-2F75C6AD1DB4}"/>
    <cellStyle name="40% - Ênfase1 2 2 7 2 2" xfId="34173" xr:uid="{3642B5C3-CD83-4A75-B335-6F0FC65CF699}"/>
    <cellStyle name="40% - Ênfase1 2 2 7 2 3" xfId="23190" xr:uid="{80AC56A8-B3CA-4B18-82F2-92713BB5A4AB}"/>
    <cellStyle name="40% - Ênfase1 2 2 7 3" xfId="30618" xr:uid="{78241B3D-83A8-4573-B96B-FCC0FDAC872E}"/>
    <cellStyle name="40% - Ênfase1 2 2 7 4" xfId="19635" xr:uid="{D96F57DE-8CBA-4F9D-BAA6-EADA6F430A04}"/>
    <cellStyle name="40% - Ênfase1 2 2 8" xfId="10973" xr:uid="{BC8CDE2D-50A9-4E73-909C-F3B84240BCFD}"/>
    <cellStyle name="40% - Ênfase1 2 2 8 2" xfId="33038" xr:uid="{113AC54F-5E9B-4B82-936A-22E89A66A18B}"/>
    <cellStyle name="40% - Ênfase1 2 2 8 3" xfId="22055" xr:uid="{8C649814-FF02-485C-9C80-BA99EE466A1A}"/>
    <cellStyle name="40% - Ênfase1 2 2 9" xfId="9916" xr:uid="{B28CB74F-E526-470A-A679-51DC4C213DE2}"/>
    <cellStyle name="40% - Ênfase1 2 2 9 2" xfId="32124" xr:uid="{34F66F99-E59A-4459-9BD4-7D92DE8EE100}"/>
    <cellStyle name="40% - Ênfase1 2 2 9 3" xfId="21141" xr:uid="{D56DA6FC-1C48-469F-A7B7-B8F4F7B18576}"/>
    <cellStyle name="40% - Ênfase1 2 3" xfId="5280" xr:uid="{A7616520-51F2-4719-97E1-358B6752CAD0}"/>
    <cellStyle name="40% - Ênfase1 2 3 10" xfId="26729" xr:uid="{E535779C-BA8F-4814-BF02-9B09DC423DE9}"/>
    <cellStyle name="40% - Ênfase1 2 3 10 2" xfId="37712" xr:uid="{2FC1273E-5B1E-43F1-B160-34A5449A1044}"/>
    <cellStyle name="40% - Ênfase1 2 3 11" xfId="28677" xr:uid="{669EB782-BA3D-42FC-8ADC-AA886A15CFB7}"/>
    <cellStyle name="40% - Ênfase1 2 3 12" xfId="39660" xr:uid="{A0EF370C-3235-4432-8AF8-8FF4126FF4F7}"/>
    <cellStyle name="40% - Ênfase1 2 3 13" xfId="41607" xr:uid="{0DFDADDA-557E-445E-A7EA-7A5F3CE15959}"/>
    <cellStyle name="40% - Ênfase1 2 3 14" xfId="43567" xr:uid="{F54CE115-85D0-4024-AFB3-4F32E6779DBC}"/>
    <cellStyle name="40% - Ênfase1 2 3 15" xfId="17693" xr:uid="{55D9987F-78B5-40BD-A36F-57B4162E9786}"/>
    <cellStyle name="40% - Ênfase1 2 3 2" xfId="5281" xr:uid="{A483CF61-2729-4320-B9E1-355091B97836}"/>
    <cellStyle name="40% - Ênfase1 2 3 2 10" xfId="39661" xr:uid="{3CA3A6E4-E41D-4DC8-89DE-A1E1F61F8C3A}"/>
    <cellStyle name="40% - Ênfase1 2 3 2 11" xfId="41608" xr:uid="{28E59E12-C828-4CD4-A960-A39207A80301}"/>
    <cellStyle name="40% - Ênfase1 2 3 2 12" xfId="43568" xr:uid="{A98DD269-9135-47C6-9392-7719DEA09784}"/>
    <cellStyle name="40% - Ênfase1 2 3 2 13" xfId="17694" xr:uid="{3EE3DD8B-B63A-4C55-8B5E-085EF1FC1E7B}"/>
    <cellStyle name="40% - Ênfase1 2 3 2 2" xfId="5282" xr:uid="{1032E4D5-C216-4FD9-B50D-C62B2AB3001C}"/>
    <cellStyle name="40% - Ênfase1 2 3 2 2 10" xfId="43569" xr:uid="{4B16D2A9-1AEB-4945-9924-CE0DB4F2B7DF}"/>
    <cellStyle name="40% - Ênfase1 2 3 2 2 11" xfId="17695" xr:uid="{4239FDDB-3E51-45E0-9073-E6BF6A24281D}"/>
    <cellStyle name="40% - Ênfase1 2 3 2 2 2" xfId="7251" xr:uid="{0A35395B-1CC3-42FF-AAFB-C9D407FA57DB}"/>
    <cellStyle name="40% - Ênfase1 2 3 2 2 2 10" xfId="18793" xr:uid="{4184C5D0-6715-457E-8219-401A639BEF0C}"/>
    <cellStyle name="40% - Ênfase1 2 3 2 2 2 2" xfId="9238" xr:uid="{046D4540-DFD6-48B2-B745-09980B5B1405}"/>
    <cellStyle name="40% - Ênfase1 2 3 2 2 2 2 2" xfId="31725" xr:uid="{40EC7BCF-35F1-4606-8763-7AC0B109986E}"/>
    <cellStyle name="40% - Ênfase1 2 3 2 2 2 2 3" xfId="20742" xr:uid="{CCD34BAD-393B-47B4-B6EF-D880827811C1}"/>
    <cellStyle name="40% - Ênfase1 2 3 2 2 2 3" xfId="12637" xr:uid="{63F118D1-0D7C-4C72-B09C-9F9F55531127}"/>
    <cellStyle name="40% - Ênfase1 2 3 2 2 2 3 2" xfId="34698" xr:uid="{DDE88566-7377-4CB9-B317-E708F8F12158}"/>
    <cellStyle name="40% - Ênfase1 2 3 2 2 2 3 3" xfId="23715" xr:uid="{6842131C-4CC6-446B-9F81-BD9A2F9853F0}"/>
    <cellStyle name="40% - Ênfase1 2 3 2 2 2 4" xfId="15079" xr:uid="{C3C1911C-98CE-4BF6-B755-388AF8792161}"/>
    <cellStyle name="40% - Ênfase1 2 3 2 2 2 4 2" xfId="36861" xr:uid="{37172EF3-B621-46A1-8A6A-72584066AA73}"/>
    <cellStyle name="40% - Ênfase1 2 3 2 2 2 4 3" xfId="25878" xr:uid="{F09DE502-D4E0-4A15-A410-BA91F32AD1E8}"/>
    <cellStyle name="40% - Ênfase1 2 3 2 2 2 5" xfId="27828" xr:uid="{F06505BF-AEF3-43F7-9A56-5DFD2F35433A}"/>
    <cellStyle name="40% - Ênfase1 2 3 2 2 2 5 2" xfId="38811" xr:uid="{DD868F94-9B9B-40E6-B28B-F5C8F0CB6F3F}"/>
    <cellStyle name="40% - Ênfase1 2 3 2 2 2 6" xfId="29776" xr:uid="{1D7F6D53-76E6-48C2-93B7-41891867B264}"/>
    <cellStyle name="40% - Ênfase1 2 3 2 2 2 7" xfId="40759" xr:uid="{DD35E259-009F-4FD8-856C-1F86BF7C27DB}"/>
    <cellStyle name="40% - Ênfase1 2 3 2 2 2 8" xfId="42706" xr:uid="{51614291-08D8-49EB-A4A1-DCB531D41A1D}"/>
    <cellStyle name="40% - Ênfase1 2 3 2 2 2 9" xfId="44666" xr:uid="{B94B2DE4-CEF8-4BE1-8D98-AF709F11D8C3}"/>
    <cellStyle name="40% - Ênfase1 2 3 2 2 3" xfId="8140" xr:uid="{FBCBBE90-DC3A-49D9-926A-908AF5C17266}"/>
    <cellStyle name="40% - Ênfase1 2 3 2 2 3 2" xfId="11500" xr:uid="{07348D97-96CA-43D6-B125-220246843DB7}"/>
    <cellStyle name="40% - Ênfase1 2 3 2 2 3 2 2" xfId="33563" xr:uid="{E528DC3D-1CAE-4471-8329-E872232D524A}"/>
    <cellStyle name="40% - Ênfase1 2 3 2 2 3 2 3" xfId="22580" xr:uid="{CEDC0510-97B8-442F-99AA-1974925E8275}"/>
    <cellStyle name="40% - Ênfase1 2 3 2 2 3 3" xfId="30627" xr:uid="{18EC889F-3E88-4DEF-85B0-785B63612157}"/>
    <cellStyle name="40% - Ênfase1 2 3 2 2 3 4" xfId="19644" xr:uid="{B06FEA55-3699-4A12-B923-DF40D091802F}"/>
    <cellStyle name="40% - Ênfase1 2 3 2 2 4" xfId="10504" xr:uid="{B267594F-5915-42FB-A2A7-F008654385F1}"/>
    <cellStyle name="40% - Ênfase1 2 3 2 2 4 2" xfId="32631" xr:uid="{E50CF4B8-2830-471D-AB00-A7E0EA2180D8}"/>
    <cellStyle name="40% - Ênfase1 2 3 2 2 4 3" xfId="21648" xr:uid="{761A8890-C975-459B-8474-9DFFECD4AEAD}"/>
    <cellStyle name="40% - Ênfase1 2 3 2 2 5" xfId="13900" xr:uid="{E19F9FFB-B0C0-4F71-A45B-1D203D0B3801}"/>
    <cellStyle name="40% - Ênfase1 2 3 2 2 5 2" xfId="35764" xr:uid="{F9A673DB-629C-46D4-B4DC-D550C6B9DEC1}"/>
    <cellStyle name="40% - Ênfase1 2 3 2 2 5 3" xfId="24781" xr:uid="{5AC931ED-7F6C-47FE-9C47-8FF26A71114A}"/>
    <cellStyle name="40% - Ênfase1 2 3 2 2 6" xfId="26731" xr:uid="{9E7D94AA-8225-4588-88F0-DB96073FA7A8}"/>
    <cellStyle name="40% - Ênfase1 2 3 2 2 6 2" xfId="37714" xr:uid="{D7333D93-A89A-4F81-A96F-12197BF21C77}"/>
    <cellStyle name="40% - Ênfase1 2 3 2 2 7" xfId="28679" xr:uid="{6F2E89CF-F655-4C4A-AA45-5BC75E7397CA}"/>
    <cellStyle name="40% - Ênfase1 2 3 2 2 8" xfId="39662" xr:uid="{0B17C93D-2017-4C15-83F6-CC59462EDA6A}"/>
    <cellStyle name="40% - Ênfase1 2 3 2 2 9" xfId="41609" xr:uid="{43C517EE-DD52-490D-90BC-B39FB801C266}"/>
    <cellStyle name="40% - Ênfase1 2 3 2 3" xfId="5283" xr:uid="{099DBBD8-F67F-47B5-8C08-8ABB00F4D8DB}"/>
    <cellStyle name="40% - Ênfase1 2 3 2 3 10" xfId="43570" xr:uid="{56CBD40E-CB3C-4F40-97AA-8BF8256C8086}"/>
    <cellStyle name="40% - Ênfase1 2 3 2 3 11" xfId="17696" xr:uid="{5403F7F9-02D4-47D0-8F85-788AD54D7105}"/>
    <cellStyle name="40% - Ênfase1 2 3 2 3 2" xfId="7533" xr:uid="{9E85ED9B-2F2A-4709-A1B9-C7626A511CF1}"/>
    <cellStyle name="40% - Ênfase1 2 3 2 3 2 10" xfId="19075" xr:uid="{EB98D40D-3357-43F0-9910-45E93641EFC8}"/>
    <cellStyle name="40% - Ênfase1 2 3 2 3 2 2" xfId="9520" xr:uid="{B2DB0210-620B-4753-A2C7-42F8E0BB97C9}"/>
    <cellStyle name="40% - Ênfase1 2 3 2 3 2 2 2" xfId="32007" xr:uid="{64CE3865-3671-4105-AC9D-80E1333C6933}"/>
    <cellStyle name="40% - Ênfase1 2 3 2 3 2 2 3" xfId="21024" xr:uid="{8069CC83-803A-4ADC-92C1-633A9D8823C4}"/>
    <cellStyle name="40% - Ênfase1 2 3 2 3 2 3" xfId="12919" xr:uid="{BBF3A4C9-BA8D-4013-972C-36A35828DC15}"/>
    <cellStyle name="40% - Ênfase1 2 3 2 3 2 3 2" xfId="34980" xr:uid="{BC4601A9-4519-4985-87E5-34E1782986E8}"/>
    <cellStyle name="40% - Ênfase1 2 3 2 3 2 3 3" xfId="23997" xr:uid="{0B8CABC5-D713-4E59-8676-A8B54E6981E5}"/>
    <cellStyle name="40% - Ênfase1 2 3 2 3 2 4" xfId="15361" xr:uid="{25D3C617-137B-4004-9D76-7C18EAC6E93D}"/>
    <cellStyle name="40% - Ênfase1 2 3 2 3 2 4 2" xfId="37143" xr:uid="{B783D860-379E-4E8F-B230-63B8AF4CE68D}"/>
    <cellStyle name="40% - Ênfase1 2 3 2 3 2 4 3" xfId="26160" xr:uid="{CB841439-6229-4098-8E29-18D3C2632468}"/>
    <cellStyle name="40% - Ênfase1 2 3 2 3 2 5" xfId="28110" xr:uid="{B119E269-16A7-4317-8D1D-F99DDAB3377A}"/>
    <cellStyle name="40% - Ênfase1 2 3 2 3 2 5 2" xfId="39093" xr:uid="{DAB3D111-9AC5-4C67-B68A-B2EC4143E9C4}"/>
    <cellStyle name="40% - Ênfase1 2 3 2 3 2 6" xfId="30058" xr:uid="{6207CB38-CA69-499C-A1E4-50AF66B16D53}"/>
    <cellStyle name="40% - Ênfase1 2 3 2 3 2 7" xfId="41041" xr:uid="{A9B61056-9A54-48AC-A65F-9CD8DD52EF53}"/>
    <cellStyle name="40% - Ênfase1 2 3 2 3 2 8" xfId="42988" xr:uid="{29E72488-0726-4781-A6FB-83C4F3FEB415}"/>
    <cellStyle name="40% - Ênfase1 2 3 2 3 2 9" xfId="44948" xr:uid="{FE15E19B-30E6-4F7E-BCD3-4C4FF278A305}"/>
    <cellStyle name="40% - Ênfase1 2 3 2 3 3" xfId="8141" xr:uid="{5D3EAA03-EC2D-4EAA-B009-400951EE89C8}"/>
    <cellStyle name="40% - Ênfase1 2 3 2 3 3 2" xfId="11782" xr:uid="{0E750B6B-1835-443B-953A-7B0D291971BA}"/>
    <cellStyle name="40% - Ênfase1 2 3 2 3 3 2 2" xfId="33845" xr:uid="{07327EC7-A806-45EF-9874-3755C57CBE66}"/>
    <cellStyle name="40% - Ênfase1 2 3 2 3 3 2 3" xfId="22862" xr:uid="{724B4CD0-DB4E-41BC-AB70-3F959EE725DB}"/>
    <cellStyle name="40% - Ênfase1 2 3 2 3 3 3" xfId="30628" xr:uid="{4BD7F1C2-CFB7-429A-A96C-3E885270432A}"/>
    <cellStyle name="40% - Ênfase1 2 3 2 3 3 4" xfId="19645" xr:uid="{74AB2D0B-CF56-4340-9275-A2A7C280DA9B}"/>
    <cellStyle name="40% - Ênfase1 2 3 2 3 4" xfId="10786" xr:uid="{1677AC46-3ADB-45D9-8B50-70E6E14E9899}"/>
    <cellStyle name="40% - Ênfase1 2 3 2 3 4 2" xfId="32913" xr:uid="{18117D70-1817-4199-A369-EF550FF0B528}"/>
    <cellStyle name="40% - Ênfase1 2 3 2 3 4 3" xfId="21930" xr:uid="{6BDD194C-7AB7-4665-AE37-35706DF7820E}"/>
    <cellStyle name="40% - Ênfase1 2 3 2 3 5" xfId="13901" xr:uid="{F8A4C149-938E-4F26-91BB-43C030D0E4D6}"/>
    <cellStyle name="40% - Ênfase1 2 3 2 3 5 2" xfId="35765" xr:uid="{CB3BBF0D-53F6-423F-B308-580698A10D6E}"/>
    <cellStyle name="40% - Ênfase1 2 3 2 3 5 3" xfId="24782" xr:uid="{59C8545D-9474-4827-95DC-DF9C6AE59768}"/>
    <cellStyle name="40% - Ênfase1 2 3 2 3 6" xfId="26732" xr:uid="{C01113F0-E8F6-44B9-A440-02856957B3BB}"/>
    <cellStyle name="40% - Ênfase1 2 3 2 3 6 2" xfId="37715" xr:uid="{698C7DC5-CA83-482F-A0EA-8B26D5672664}"/>
    <cellStyle name="40% - Ênfase1 2 3 2 3 7" xfId="28680" xr:uid="{938E2F3E-E998-4F2E-9AC6-156C7C2CC074}"/>
    <cellStyle name="40% - Ênfase1 2 3 2 3 8" xfId="39663" xr:uid="{441F0F47-5202-44E8-A694-CF69A12892D8}"/>
    <cellStyle name="40% - Ênfase1 2 3 2 3 9" xfId="41610" xr:uid="{B984D9D9-16F3-404D-A62F-C6444DC73C4C}"/>
    <cellStyle name="40% - Ênfase1 2 3 2 4" xfId="6967" xr:uid="{EC7E42A1-23D6-4A10-8774-903E2241EBB7}"/>
    <cellStyle name="40% - Ênfase1 2 3 2 4 10" xfId="18511" xr:uid="{1B3763E9-234A-4222-BAF1-0F24BDA88218}"/>
    <cellStyle name="40% - Ênfase1 2 3 2 4 2" xfId="8956" xr:uid="{DAB7E693-BA27-4E31-B035-865ACB27EBFC}"/>
    <cellStyle name="40% - Ênfase1 2 3 2 4 2 2" xfId="31443" xr:uid="{9CBD6C1C-2928-44DD-8206-776D3F5FA6CE}"/>
    <cellStyle name="40% - Ênfase1 2 3 2 4 2 3" xfId="20460" xr:uid="{C46306FA-8159-4B32-893B-582A6DC1C765}"/>
    <cellStyle name="40% - Ênfase1 2 3 2 4 3" xfId="12341" xr:uid="{06EFCD45-B373-464D-BE25-A9985B3FDFB9}"/>
    <cellStyle name="40% - Ênfase1 2 3 2 4 3 2" xfId="34402" xr:uid="{6C6E04F1-5A99-4E72-8B80-686F6EC134A8}"/>
    <cellStyle name="40% - Ênfase1 2 3 2 4 3 3" xfId="23419" xr:uid="{E7FAEB3A-FAD6-4B92-BA5F-CE14C63C8495}"/>
    <cellStyle name="40% - Ênfase1 2 3 2 4 4" xfId="14797" xr:uid="{A42B68C9-9762-47DE-84CD-1A4B7AF58CF5}"/>
    <cellStyle name="40% - Ênfase1 2 3 2 4 4 2" xfId="36579" xr:uid="{C3BC6C35-82BF-420E-B111-C9A778B638E3}"/>
    <cellStyle name="40% - Ênfase1 2 3 2 4 4 3" xfId="25596" xr:uid="{14278A7A-8A5C-4147-B937-797C129EBC43}"/>
    <cellStyle name="40% - Ênfase1 2 3 2 4 5" xfId="27546" xr:uid="{375502DA-FE3D-4AE5-9226-9D09A9701749}"/>
    <cellStyle name="40% - Ênfase1 2 3 2 4 5 2" xfId="38529" xr:uid="{A742CCE2-7C3E-45E6-9E4A-B90DB181DF1D}"/>
    <cellStyle name="40% - Ênfase1 2 3 2 4 6" xfId="29494" xr:uid="{44120602-22CB-4810-97A5-D6E01883E21F}"/>
    <cellStyle name="40% - Ênfase1 2 3 2 4 7" xfId="40477" xr:uid="{4B5E2B2D-CAE2-475A-A401-AB4F06412F64}"/>
    <cellStyle name="40% - Ênfase1 2 3 2 4 8" xfId="42424" xr:uid="{A9000E10-ABC0-4166-AA80-6674F5F5C4B7}"/>
    <cellStyle name="40% - Ênfase1 2 3 2 4 9" xfId="44384" xr:uid="{A878404E-DDB1-460B-BC25-34569A25AAD8}"/>
    <cellStyle name="40% - Ênfase1 2 3 2 5" xfId="8139" xr:uid="{592E1C4A-E9A5-4119-954C-EF10A7AA1FF2}"/>
    <cellStyle name="40% - Ênfase1 2 3 2 5 2" xfId="11204" xr:uid="{834AB9B5-83FA-43BF-97C4-64CBC38A297D}"/>
    <cellStyle name="40% - Ênfase1 2 3 2 5 2 2" xfId="33267" xr:uid="{5983EE69-AE2B-4A20-A68D-B445D8230B27}"/>
    <cellStyle name="40% - Ênfase1 2 3 2 5 2 3" xfId="22284" xr:uid="{9BF33E76-3AF5-467D-B74A-F64EE3DB07DE}"/>
    <cellStyle name="40% - Ênfase1 2 3 2 5 3" xfId="30626" xr:uid="{ECD0D3AA-9437-4134-9217-6328A1368833}"/>
    <cellStyle name="40% - Ênfase1 2 3 2 5 4" xfId="19643" xr:uid="{7F9DE154-972F-47DB-9D29-3B36D6978B2B}"/>
    <cellStyle name="40% - Ênfase1 2 3 2 6" xfId="10222" xr:uid="{3EB3165C-222F-4F09-9901-2A820CE560AB}"/>
    <cellStyle name="40% - Ênfase1 2 3 2 6 2" xfId="32349" xr:uid="{FEDBE95C-6C7E-45B2-BF5B-05771DCFDFB2}"/>
    <cellStyle name="40% - Ênfase1 2 3 2 6 3" xfId="21366" xr:uid="{DF028B8E-4D8B-497E-B31A-E18987D41BBA}"/>
    <cellStyle name="40% - Ênfase1 2 3 2 7" xfId="13899" xr:uid="{FD7BBDF0-0735-4C9A-949A-E0C7F6EEF215}"/>
    <cellStyle name="40% - Ênfase1 2 3 2 7 2" xfId="35763" xr:uid="{1E56E950-532D-40D7-92DC-827BBCFB4793}"/>
    <cellStyle name="40% - Ênfase1 2 3 2 7 3" xfId="24780" xr:uid="{9F643ABC-3BFC-4D59-B213-A80278029B3B}"/>
    <cellStyle name="40% - Ênfase1 2 3 2 8" xfId="26730" xr:uid="{1E11DCF8-45FE-4499-A265-C10FD1A7B793}"/>
    <cellStyle name="40% - Ênfase1 2 3 2 8 2" xfId="37713" xr:uid="{0B71F873-B44B-43D5-9992-487DA7D1DAA3}"/>
    <cellStyle name="40% - Ênfase1 2 3 2 9" xfId="28678" xr:uid="{D0966EA1-8FDA-4B5D-BDC3-24D0BB45020C}"/>
    <cellStyle name="40% - Ênfase1 2 3 3" xfId="5284" xr:uid="{D4346BBA-7B94-4DBD-9FF3-DF7F0D2047B7}"/>
    <cellStyle name="40% - Ênfase1 2 3 3 10" xfId="43571" xr:uid="{0097F9E0-7B73-41C5-8D4E-C96B326E0CAB}"/>
    <cellStyle name="40% - Ênfase1 2 3 3 11" xfId="17697" xr:uid="{A14ED64C-E502-4B08-A22F-C0174C8BB924}"/>
    <cellStyle name="40% - Ênfase1 2 3 3 2" xfId="7082" xr:uid="{8E5A2044-5FF4-470F-9C14-CFEC6951E463}"/>
    <cellStyle name="40% - Ênfase1 2 3 3 2 10" xfId="18624" xr:uid="{32DB9A0D-5F23-4098-83BD-46EF995A9F85}"/>
    <cellStyle name="40% - Ênfase1 2 3 3 2 2" xfId="9069" xr:uid="{A5174818-6CE0-4551-AFAE-C23C79759413}"/>
    <cellStyle name="40% - Ênfase1 2 3 3 2 2 2" xfId="31556" xr:uid="{52419F26-BC5A-4D45-B280-E3F45DFE526D}"/>
    <cellStyle name="40% - Ênfase1 2 3 3 2 2 3" xfId="20573" xr:uid="{1A4EB44C-1914-4E55-912C-2E1D566CE807}"/>
    <cellStyle name="40% - Ênfase1 2 3 3 2 3" xfId="12464" xr:uid="{3F3F73F8-E013-4A7F-ACD1-A4D62B0AF015}"/>
    <cellStyle name="40% - Ênfase1 2 3 3 2 3 2" xfId="34525" xr:uid="{E1898CBA-0B0E-41E5-A5A1-4EA1862BA751}"/>
    <cellStyle name="40% - Ênfase1 2 3 3 2 3 3" xfId="23542" xr:uid="{5EC07956-D695-4BA7-BC7A-56809650FD79}"/>
    <cellStyle name="40% - Ênfase1 2 3 3 2 4" xfId="14910" xr:uid="{4C0A5E8E-6BED-4E06-8B63-998C43EBF4A3}"/>
    <cellStyle name="40% - Ênfase1 2 3 3 2 4 2" xfId="36692" xr:uid="{00CA7E0C-D1DD-460E-93C6-90F81459AFA7}"/>
    <cellStyle name="40% - Ênfase1 2 3 3 2 4 3" xfId="25709" xr:uid="{AC9FFC0F-1B64-47BE-BD5E-9E5A5F552FD3}"/>
    <cellStyle name="40% - Ênfase1 2 3 3 2 5" xfId="27659" xr:uid="{87928F25-F903-4605-98F2-1D028ADCE701}"/>
    <cellStyle name="40% - Ênfase1 2 3 3 2 5 2" xfId="38642" xr:uid="{D9A08547-840F-4DDB-95CF-8ADD7161206A}"/>
    <cellStyle name="40% - Ênfase1 2 3 3 2 6" xfId="29607" xr:uid="{799E62E5-1757-4C01-8DC1-3B2D6ECD86F6}"/>
    <cellStyle name="40% - Ênfase1 2 3 3 2 7" xfId="40590" xr:uid="{9E6C5585-8AA2-4CD7-B024-25F455AB14FF}"/>
    <cellStyle name="40% - Ênfase1 2 3 3 2 8" xfId="42537" xr:uid="{932F37BC-AB9B-48D3-9CB8-D8A967A631A5}"/>
    <cellStyle name="40% - Ênfase1 2 3 3 2 9" xfId="44497" xr:uid="{26D88990-C5D0-4F13-8B66-30FA97DA547A}"/>
    <cellStyle name="40% - Ênfase1 2 3 3 3" xfId="8142" xr:uid="{6BB5FD64-A2B2-4E9C-BBFB-A7A3DF6FA1DB}"/>
    <cellStyle name="40% - Ênfase1 2 3 3 3 2" xfId="11327" xr:uid="{5E7B1B89-4D8E-4C73-894E-90642DC9D19D}"/>
    <cellStyle name="40% - Ênfase1 2 3 3 3 2 2" xfId="33390" xr:uid="{D23E5BD7-CBEE-4E3F-B33A-2FDF1111B5CE}"/>
    <cellStyle name="40% - Ênfase1 2 3 3 3 2 3" xfId="22407" xr:uid="{5F40E1A0-FFAC-4ECA-B58D-A07EA370BFA1}"/>
    <cellStyle name="40% - Ênfase1 2 3 3 3 3" xfId="30629" xr:uid="{05975FD5-6D27-4BBE-A745-5D28480D0F04}"/>
    <cellStyle name="40% - Ênfase1 2 3 3 3 4" xfId="19646" xr:uid="{968D158E-52A1-424D-9014-03955BE10763}"/>
    <cellStyle name="40% - Ênfase1 2 3 3 4" xfId="10335" xr:uid="{6A08A573-9AC4-445B-8CFA-EC38C99FAAA4}"/>
    <cellStyle name="40% - Ênfase1 2 3 3 4 2" xfId="32462" xr:uid="{4502CA0F-FFA9-44AF-A3C8-BA41813E3BB1}"/>
    <cellStyle name="40% - Ênfase1 2 3 3 4 3" xfId="21479" xr:uid="{E423ED5D-82D1-48F2-9C4D-C57669F97836}"/>
    <cellStyle name="40% - Ênfase1 2 3 3 5" xfId="13902" xr:uid="{F6934364-B13F-433D-A4A7-4D10140EEB36}"/>
    <cellStyle name="40% - Ênfase1 2 3 3 5 2" xfId="35766" xr:uid="{0E07FCF6-A70B-4010-B74E-A0EF788B80A0}"/>
    <cellStyle name="40% - Ênfase1 2 3 3 5 3" xfId="24783" xr:uid="{4F6CE3DB-61C0-4085-9C5D-D45F7DE2159B}"/>
    <cellStyle name="40% - Ênfase1 2 3 3 6" xfId="26733" xr:uid="{AED16598-52FB-48CF-B5AB-9C1F78EADEAB}"/>
    <cellStyle name="40% - Ênfase1 2 3 3 6 2" xfId="37716" xr:uid="{C2DA2EA1-37C8-4668-A380-D323CA9260E8}"/>
    <cellStyle name="40% - Ênfase1 2 3 3 7" xfId="28681" xr:uid="{B473692A-A71C-476D-BD56-3FC46246D59D}"/>
    <cellStyle name="40% - Ênfase1 2 3 3 8" xfId="39664" xr:uid="{ECB508B7-9B54-4BFA-B979-60F539B798F9}"/>
    <cellStyle name="40% - Ênfase1 2 3 3 9" xfId="41611" xr:uid="{F238B910-1E9C-4287-BB3B-DAF953489208}"/>
    <cellStyle name="40% - Ênfase1 2 3 4" xfId="5285" xr:uid="{DC3DA3A3-6CF9-4824-92BE-C3E4348D4FBF}"/>
    <cellStyle name="40% - Ênfase1 2 3 4 10" xfId="43572" xr:uid="{CBC7A5C4-916A-4386-998D-657C06A6DA68}"/>
    <cellStyle name="40% - Ênfase1 2 3 4 11" xfId="17698" xr:uid="{ECEF28C8-9A52-403D-B821-B182197AB60C}"/>
    <cellStyle name="40% - Ênfase1 2 3 4 2" xfId="7364" xr:uid="{12F42F9F-7317-43E6-8D5B-3E18F4BA46DE}"/>
    <cellStyle name="40% - Ênfase1 2 3 4 2 10" xfId="18906" xr:uid="{57C02BDF-C54C-47B1-BA25-F3438940988B}"/>
    <cellStyle name="40% - Ênfase1 2 3 4 2 2" xfId="9351" xr:uid="{D0F9D502-6209-482A-BEE9-16CE5C5DD898}"/>
    <cellStyle name="40% - Ênfase1 2 3 4 2 2 2" xfId="31838" xr:uid="{F627B9CA-70DD-4BB7-AB6C-8FFC7F8B5D32}"/>
    <cellStyle name="40% - Ênfase1 2 3 4 2 2 3" xfId="20855" xr:uid="{72CB3A08-CE59-4EE0-8B69-AC514886B18B}"/>
    <cellStyle name="40% - Ênfase1 2 3 4 2 3" xfId="12750" xr:uid="{C44CB29B-39B6-44D5-BA54-41D80E6D34E3}"/>
    <cellStyle name="40% - Ênfase1 2 3 4 2 3 2" xfId="34811" xr:uid="{FB01DBB8-59F2-4FEC-90DD-AAF186F06E7F}"/>
    <cellStyle name="40% - Ênfase1 2 3 4 2 3 3" xfId="23828" xr:uid="{9836B11C-AE04-474E-9879-93EB55531595}"/>
    <cellStyle name="40% - Ênfase1 2 3 4 2 4" xfId="15192" xr:uid="{17B873A8-9CBF-472B-9F46-15BC9312DA02}"/>
    <cellStyle name="40% - Ênfase1 2 3 4 2 4 2" xfId="36974" xr:uid="{1D3AE8FD-B573-43D6-9AB7-7E14F9890AA3}"/>
    <cellStyle name="40% - Ênfase1 2 3 4 2 4 3" xfId="25991" xr:uid="{EB4032B2-5E3F-494C-8049-4949F3A43F07}"/>
    <cellStyle name="40% - Ênfase1 2 3 4 2 5" xfId="27941" xr:uid="{7876F74F-0E92-438E-A62A-2E5E1AC1F423}"/>
    <cellStyle name="40% - Ênfase1 2 3 4 2 5 2" xfId="38924" xr:uid="{1B9C006D-E94A-4FB7-A2C3-8F1C74389784}"/>
    <cellStyle name="40% - Ênfase1 2 3 4 2 6" xfId="29889" xr:uid="{9AAE64C4-8282-48A6-A928-848A9F434434}"/>
    <cellStyle name="40% - Ênfase1 2 3 4 2 7" xfId="40872" xr:uid="{28B9A0E6-4C78-446A-810D-3BDFAB93855E}"/>
    <cellStyle name="40% - Ênfase1 2 3 4 2 8" xfId="42819" xr:uid="{AABDFB45-9014-40B4-89DF-B2C87CDE036E}"/>
    <cellStyle name="40% - Ênfase1 2 3 4 2 9" xfId="44779" xr:uid="{71318625-0CC2-4183-A2FF-37C329899BBC}"/>
    <cellStyle name="40% - Ênfase1 2 3 4 3" xfId="8143" xr:uid="{2C1D30D1-F089-43AD-8F98-6FDFFA00D054}"/>
    <cellStyle name="40% - Ênfase1 2 3 4 3 2" xfId="11613" xr:uid="{7D5D9640-1F99-4578-A750-FD1CFF28E13A}"/>
    <cellStyle name="40% - Ênfase1 2 3 4 3 2 2" xfId="33676" xr:uid="{94495753-8385-47C6-BA14-8A8AE59F3F35}"/>
    <cellStyle name="40% - Ênfase1 2 3 4 3 2 3" xfId="22693" xr:uid="{16B6D3FB-61E7-4575-99A1-237C1BFF2771}"/>
    <cellStyle name="40% - Ênfase1 2 3 4 3 3" xfId="30630" xr:uid="{428A3AAF-14E8-4F32-AD3C-F560AD8F7955}"/>
    <cellStyle name="40% - Ênfase1 2 3 4 3 4" xfId="19647" xr:uid="{78F63491-DDDF-46E0-97DB-0202698B810B}"/>
    <cellStyle name="40% - Ênfase1 2 3 4 4" xfId="10617" xr:uid="{2AD604AE-5F76-46B1-AAD7-479110C6AF97}"/>
    <cellStyle name="40% - Ênfase1 2 3 4 4 2" xfId="32744" xr:uid="{9783BCAA-D788-4A20-8978-6A91145A6B90}"/>
    <cellStyle name="40% - Ênfase1 2 3 4 4 3" xfId="21761" xr:uid="{260656A1-DC16-45B1-BA27-EC30AB478C5E}"/>
    <cellStyle name="40% - Ênfase1 2 3 4 5" xfId="13903" xr:uid="{3BB381E7-0168-4B8E-97BA-4B9D7A16B5E6}"/>
    <cellStyle name="40% - Ênfase1 2 3 4 5 2" xfId="35767" xr:uid="{125B1DCD-0B79-499A-B293-FB898A3B1900}"/>
    <cellStyle name="40% - Ênfase1 2 3 4 5 3" xfId="24784" xr:uid="{35360069-F7AF-4C68-9F7C-75EFA0ABC852}"/>
    <cellStyle name="40% - Ênfase1 2 3 4 6" xfId="26734" xr:uid="{4DAC813C-1257-435F-81F4-496EFA7F33B9}"/>
    <cellStyle name="40% - Ênfase1 2 3 4 6 2" xfId="37717" xr:uid="{2568810E-0C62-41B6-8769-B5765D6CDF19}"/>
    <cellStyle name="40% - Ênfase1 2 3 4 7" xfId="28682" xr:uid="{80F87ADB-BAB3-487E-BC39-0DA7B4B6C9A9}"/>
    <cellStyle name="40% - Ênfase1 2 3 4 8" xfId="39665" xr:uid="{BC19B416-734C-4BA1-9F0D-CEC045C81A86}"/>
    <cellStyle name="40% - Ênfase1 2 3 4 9" xfId="41612" xr:uid="{3BB961FB-FC3D-4227-BDFB-EAB1FAB118F5}"/>
    <cellStyle name="40% - Ênfase1 2 3 5" xfId="6797" xr:uid="{F70D7BAE-DA0B-40AF-A8A3-5A6BCA42010E}"/>
    <cellStyle name="40% - Ênfase1 2 3 5 10" xfId="18342" xr:uid="{1A507248-8FE8-456A-8876-597308E56B82}"/>
    <cellStyle name="40% - Ênfase1 2 3 5 2" xfId="8787" xr:uid="{79E30E4F-1AB3-4201-953D-81C27BB502D4}"/>
    <cellStyle name="40% - Ênfase1 2 3 5 2 2" xfId="13231" xr:uid="{926C134E-9AB1-4C47-8E16-F194E83ABC19}"/>
    <cellStyle name="40% - Ênfase1 2 3 5 2 2 2" xfId="35240" xr:uid="{4D72BF2C-5D27-4E47-BCC1-969B22D9CDC7}"/>
    <cellStyle name="40% - Ênfase1 2 3 5 2 2 3" xfId="24257" xr:uid="{7630BE06-1F4A-433F-B43F-73BCA440F6C9}"/>
    <cellStyle name="40% - Ênfase1 2 3 5 2 3" xfId="31274" xr:uid="{06AA0C40-7320-47E0-94B3-70C74F6075AA}"/>
    <cellStyle name="40% - Ênfase1 2 3 5 2 4" xfId="20291" xr:uid="{48266BD9-B4BB-4F16-B9E0-F15100B2EF12}"/>
    <cellStyle name="40% - Ênfase1 2 3 5 3" xfId="12044" xr:uid="{6ECE9AE1-7212-4215-95E4-7100B99D66C8}"/>
    <cellStyle name="40% - Ênfase1 2 3 5 3 2" xfId="34105" xr:uid="{93FB3AED-BCA4-49D8-A725-A42A0DF1A24F}"/>
    <cellStyle name="40% - Ênfase1 2 3 5 3 3" xfId="23122" xr:uid="{87B7CE69-7C6F-4836-9355-525D3A50DAB7}"/>
    <cellStyle name="40% - Ênfase1 2 3 5 4" xfId="14628" xr:uid="{9A26603A-BB87-4356-9783-292389C6389C}"/>
    <cellStyle name="40% - Ênfase1 2 3 5 4 2" xfId="36410" xr:uid="{E7F78D22-EC2A-4044-B1DA-3DE7EF54BAB3}"/>
    <cellStyle name="40% - Ênfase1 2 3 5 4 3" xfId="25427" xr:uid="{FD66CAE3-F63B-48C1-A470-9244B217D329}"/>
    <cellStyle name="40% - Ênfase1 2 3 5 5" xfId="27377" xr:uid="{C75DF65F-3B88-4561-8339-9BA28BF842B4}"/>
    <cellStyle name="40% - Ênfase1 2 3 5 5 2" xfId="38360" xr:uid="{AF13133D-F6C1-43A1-B23A-527F5DC8B073}"/>
    <cellStyle name="40% - Ênfase1 2 3 5 6" xfId="29325" xr:uid="{D59B1D2B-9C29-43E8-A78C-C1A2A28EF13B}"/>
    <cellStyle name="40% - Ênfase1 2 3 5 7" xfId="40308" xr:uid="{3798CAE9-9774-44AA-8C87-B92F8E695BE4}"/>
    <cellStyle name="40% - Ênfase1 2 3 5 8" xfId="42255" xr:uid="{A5186772-074E-49CE-B70A-2BD8B495626B}"/>
    <cellStyle name="40% - Ênfase1 2 3 5 9" xfId="44215" xr:uid="{6989F029-E8CB-4976-8DE4-782CFB44A077}"/>
    <cellStyle name="40% - Ênfase1 2 3 6" xfId="8138" xr:uid="{C4F6CDBF-14AA-40E7-8BEA-7F70664474B4}"/>
    <cellStyle name="40% - Ênfase1 2 3 6 2" xfId="12168" xr:uid="{44B1DF6B-FADC-4343-92AA-E70BBAA3D015}"/>
    <cellStyle name="40% - Ênfase1 2 3 6 2 2" xfId="34229" xr:uid="{4DF747F6-9482-4D16-A2B9-DDEE2352F417}"/>
    <cellStyle name="40% - Ênfase1 2 3 6 2 3" xfId="23246" xr:uid="{13A63684-1FD8-47FD-A038-4F5755634A70}"/>
    <cellStyle name="40% - Ênfase1 2 3 6 3" xfId="30625" xr:uid="{958A8E4A-0B37-4BB1-A7B2-ED7955262DA9}"/>
    <cellStyle name="40% - Ênfase1 2 3 6 4" xfId="19642" xr:uid="{6A4E7114-2A4C-471C-BB7B-CC49A3FE5137}"/>
    <cellStyle name="40% - Ênfase1 2 3 7" xfId="11030" xr:uid="{A78532C1-3F03-4A24-9830-A8CB8C90DE72}"/>
    <cellStyle name="40% - Ênfase1 2 3 7 2" xfId="33094" xr:uid="{6B9E8A9A-791A-4486-972F-D78E234FF392}"/>
    <cellStyle name="40% - Ênfase1 2 3 7 3" xfId="22111" xr:uid="{C9095033-2438-4C76-813F-CBC067B09726}"/>
    <cellStyle name="40% - Ênfase1 2 3 8" xfId="9993" xr:uid="{9FAEE8C4-159B-4CE1-9A54-88A05D25FADD}"/>
    <cellStyle name="40% - Ênfase1 2 3 8 2" xfId="32180" xr:uid="{60979C7D-C706-405D-949C-08824C389D20}"/>
    <cellStyle name="40% - Ênfase1 2 3 8 3" xfId="21197" xr:uid="{7D13D20D-370E-4810-A735-04AD688CD117}"/>
    <cellStyle name="40% - Ênfase1 2 3 9" xfId="13898" xr:uid="{5980A8C4-68EA-4BB8-A796-BF49E1476F83}"/>
    <cellStyle name="40% - Ênfase1 2 3 9 2" xfId="35762" xr:uid="{9526E637-DC5F-4D56-9565-40248B204DC2}"/>
    <cellStyle name="40% - Ênfase1 2 3 9 3" xfId="24779" xr:uid="{0CEF2ED8-E87C-4AD3-9A4B-0AA67C4B662B}"/>
    <cellStyle name="40% - Ênfase1 2 4" xfId="5286" xr:uid="{A1E35582-CB15-4782-ADB3-3626B3D0BB25}"/>
    <cellStyle name="40% - Ênfase1 2 5" xfId="5287" xr:uid="{D4F8B9CF-A093-40BA-889A-132877C6AFEE}"/>
    <cellStyle name="40% - Ênfase1 2 5 10" xfId="39666" xr:uid="{D20BBC4B-0816-46D6-AE2C-4A7528C7606B}"/>
    <cellStyle name="40% - Ênfase1 2 5 11" xfId="41613" xr:uid="{A501343B-3F11-4455-A85A-C0B259EAFCA3}"/>
    <cellStyle name="40% - Ênfase1 2 5 12" xfId="43573" xr:uid="{082C552E-FAA3-4323-96C6-90B54C7E88A2}"/>
    <cellStyle name="40% - Ênfase1 2 5 13" xfId="17699" xr:uid="{DCB0B6BE-4135-48D8-AA29-4338BD870C80}"/>
    <cellStyle name="40% - Ênfase1 2 5 2" xfId="5288" xr:uid="{CECA8FA6-3F34-46C2-BEE4-71C2D6055E61}"/>
    <cellStyle name="40% - Ênfase1 2 5 2 10" xfId="43574" xr:uid="{C02A43DA-4BF8-4A54-B4F3-E366B32CFE8F}"/>
    <cellStyle name="40% - Ênfase1 2 5 2 11" xfId="17700" xr:uid="{0478AE33-A6FA-4354-89CA-C09C029B9E62}"/>
    <cellStyle name="40% - Ênfase1 2 5 2 2" xfId="7138" xr:uid="{0EF0FAF5-D885-4D54-9829-7023F80BC5E4}"/>
    <cellStyle name="40% - Ênfase1 2 5 2 2 10" xfId="18680" xr:uid="{63CA7B1F-C5E8-45D5-AB84-0B9A8717A1CF}"/>
    <cellStyle name="40% - Ênfase1 2 5 2 2 2" xfId="9125" xr:uid="{D580B6D4-90C6-44FC-B0D0-2FB2C191897B}"/>
    <cellStyle name="40% - Ênfase1 2 5 2 2 2 2" xfId="31612" xr:uid="{C00F48E3-B0A3-4798-A02D-95BAE35517A8}"/>
    <cellStyle name="40% - Ênfase1 2 5 2 2 2 3" xfId="20629" xr:uid="{B936EC7A-B733-4A63-A839-0F9390D64318}"/>
    <cellStyle name="40% - Ênfase1 2 5 2 2 3" xfId="12520" xr:uid="{F6E027FD-EDB6-4DBA-8B03-DEE7F50D6E34}"/>
    <cellStyle name="40% - Ênfase1 2 5 2 2 3 2" xfId="34581" xr:uid="{92A945F6-B417-4F54-AE5A-90667F7F0F8C}"/>
    <cellStyle name="40% - Ênfase1 2 5 2 2 3 3" xfId="23598" xr:uid="{67B7455E-83E7-4E58-9097-D3FC73A3EE55}"/>
    <cellStyle name="40% - Ênfase1 2 5 2 2 4" xfId="14966" xr:uid="{DA0E8125-BB33-4ECC-84F2-239F149D97A7}"/>
    <cellStyle name="40% - Ênfase1 2 5 2 2 4 2" xfId="36748" xr:uid="{F1A2943E-22E7-4E58-A0F0-66E2D88A163D}"/>
    <cellStyle name="40% - Ênfase1 2 5 2 2 4 3" xfId="25765" xr:uid="{E472D15B-5AE1-4B95-9D4A-7D64E37A35EF}"/>
    <cellStyle name="40% - Ênfase1 2 5 2 2 5" xfId="27715" xr:uid="{BEC42C4D-1DC6-4C86-84BF-A1CB20FA2316}"/>
    <cellStyle name="40% - Ênfase1 2 5 2 2 5 2" xfId="38698" xr:uid="{7AC085F9-1FDB-4021-B6AE-3693E7039BF9}"/>
    <cellStyle name="40% - Ênfase1 2 5 2 2 6" xfId="29663" xr:uid="{313AF374-0DF0-4F6E-9113-5D8E05571C71}"/>
    <cellStyle name="40% - Ênfase1 2 5 2 2 7" xfId="40646" xr:uid="{F1E819DD-2011-4000-85DB-CE41B64C5B93}"/>
    <cellStyle name="40% - Ênfase1 2 5 2 2 8" xfId="42593" xr:uid="{5609280A-BE40-444B-9FC0-F66E6C068C70}"/>
    <cellStyle name="40% - Ênfase1 2 5 2 2 9" xfId="44553" xr:uid="{813A1091-FBFC-45AD-8CBA-0288E9913828}"/>
    <cellStyle name="40% - Ênfase1 2 5 2 3" xfId="8145" xr:uid="{1502C7D5-4877-4586-A8DA-A9827250C239}"/>
    <cellStyle name="40% - Ênfase1 2 5 2 3 2" xfId="11383" xr:uid="{2A1DBA8E-817E-467B-8811-EAB7B7E09A58}"/>
    <cellStyle name="40% - Ênfase1 2 5 2 3 2 2" xfId="33446" xr:uid="{EEA0CF3E-D51E-4934-83FB-3DEA09EEB247}"/>
    <cellStyle name="40% - Ênfase1 2 5 2 3 2 3" xfId="22463" xr:uid="{5E5B71A5-A1C2-4461-BFE4-2C4070345469}"/>
    <cellStyle name="40% - Ênfase1 2 5 2 3 3" xfId="30632" xr:uid="{1EF58444-583E-4753-BC24-A93F52F23EDE}"/>
    <cellStyle name="40% - Ênfase1 2 5 2 3 4" xfId="19649" xr:uid="{91DA4FF1-060B-4F38-AEF9-265DEB0D79D8}"/>
    <cellStyle name="40% - Ênfase1 2 5 2 4" xfId="10391" xr:uid="{DA8CB1AB-579B-4B7A-8F95-C3C3026E20CB}"/>
    <cellStyle name="40% - Ênfase1 2 5 2 4 2" xfId="32518" xr:uid="{44834179-48B7-4D56-B98B-A12EEF2F0C5F}"/>
    <cellStyle name="40% - Ênfase1 2 5 2 4 3" xfId="21535" xr:uid="{2DAE0626-0962-46F7-9FDC-3787CF275769}"/>
    <cellStyle name="40% - Ênfase1 2 5 2 5" xfId="13905" xr:uid="{7A09ED7F-1AF0-46E6-91CC-16E2F0784DE9}"/>
    <cellStyle name="40% - Ênfase1 2 5 2 5 2" xfId="35769" xr:uid="{560CEC8D-6015-43D8-923C-1E49178E64CD}"/>
    <cellStyle name="40% - Ênfase1 2 5 2 5 3" xfId="24786" xr:uid="{6A8EEB21-D92F-4039-A9C3-E69E16220E8D}"/>
    <cellStyle name="40% - Ênfase1 2 5 2 6" xfId="26736" xr:uid="{D8F2F8B8-5D0B-46F2-B31E-1AD9E5336E39}"/>
    <cellStyle name="40% - Ênfase1 2 5 2 6 2" xfId="37719" xr:uid="{0DED9995-5422-442C-890B-845009064E13}"/>
    <cellStyle name="40% - Ênfase1 2 5 2 7" xfId="28684" xr:uid="{350B218C-F939-4958-B163-C2A6C3FB7B23}"/>
    <cellStyle name="40% - Ênfase1 2 5 2 8" xfId="39667" xr:uid="{0203C352-2DAA-4D12-802D-542B61B3A6E3}"/>
    <cellStyle name="40% - Ênfase1 2 5 2 9" xfId="41614" xr:uid="{46074D1E-4114-42DB-BD4A-7BF0AF783632}"/>
    <cellStyle name="40% - Ênfase1 2 5 3" xfId="5289" xr:uid="{9D4EB0FA-CF70-47B6-9CEB-4CC85B7F265F}"/>
    <cellStyle name="40% - Ênfase1 2 5 3 10" xfId="43575" xr:uid="{08EC7530-68F9-40B2-8F71-1AAE89F2C0B2}"/>
    <cellStyle name="40% - Ênfase1 2 5 3 11" xfId="17701" xr:uid="{9D6066C2-979B-438A-B840-727716DD5BC0}"/>
    <cellStyle name="40% - Ênfase1 2 5 3 2" xfId="7420" xr:uid="{33348E0E-836B-4F6F-9D1A-79D561664C11}"/>
    <cellStyle name="40% - Ênfase1 2 5 3 2 10" xfId="18962" xr:uid="{BE6CADF8-96F3-4BAC-9E43-6EF9FC71EDE4}"/>
    <cellStyle name="40% - Ênfase1 2 5 3 2 2" xfId="9407" xr:uid="{1C9BBE2D-FCF3-4F64-9FF8-1066E49945CA}"/>
    <cellStyle name="40% - Ênfase1 2 5 3 2 2 2" xfId="31894" xr:uid="{49E22736-9528-49D8-8BE3-0F9C053AA9F5}"/>
    <cellStyle name="40% - Ênfase1 2 5 3 2 2 3" xfId="20911" xr:uid="{663D9A81-FD5D-46FC-A4C3-5E742DFF19EC}"/>
    <cellStyle name="40% - Ênfase1 2 5 3 2 3" xfId="12806" xr:uid="{ABAE5B9C-0BA9-4791-AE20-D1C384EA2077}"/>
    <cellStyle name="40% - Ênfase1 2 5 3 2 3 2" xfId="34867" xr:uid="{1F714F64-4576-473B-9147-F7D9BA46C439}"/>
    <cellStyle name="40% - Ênfase1 2 5 3 2 3 3" xfId="23884" xr:uid="{98400172-2E36-49AD-BF51-98A8BE7228E8}"/>
    <cellStyle name="40% - Ênfase1 2 5 3 2 4" xfId="15248" xr:uid="{4E4ED957-03D1-4906-A760-F6B0E63737C3}"/>
    <cellStyle name="40% - Ênfase1 2 5 3 2 4 2" xfId="37030" xr:uid="{CC14E5D7-EC33-4C39-AF6E-ED6CA36E4E67}"/>
    <cellStyle name="40% - Ênfase1 2 5 3 2 4 3" xfId="26047" xr:uid="{D534690E-FB8C-4C71-B5D8-48E429F9DE67}"/>
    <cellStyle name="40% - Ênfase1 2 5 3 2 5" xfId="27997" xr:uid="{9054DC21-30D5-4E0E-BB12-6F4033229211}"/>
    <cellStyle name="40% - Ênfase1 2 5 3 2 5 2" xfId="38980" xr:uid="{E0620DBE-8ED4-4323-B329-CB7B8E4BD7E6}"/>
    <cellStyle name="40% - Ênfase1 2 5 3 2 6" xfId="29945" xr:uid="{A127F920-09A0-476D-9A42-5B80D0FD7670}"/>
    <cellStyle name="40% - Ênfase1 2 5 3 2 7" xfId="40928" xr:uid="{ECA0F274-D0BF-4887-8936-36EF216ED229}"/>
    <cellStyle name="40% - Ênfase1 2 5 3 2 8" xfId="42875" xr:uid="{E46633F3-54BC-41E5-A181-B8CFCADC105E}"/>
    <cellStyle name="40% - Ênfase1 2 5 3 2 9" xfId="44835" xr:uid="{148F0352-EC47-4663-9F1D-B4037649004C}"/>
    <cellStyle name="40% - Ênfase1 2 5 3 3" xfId="8146" xr:uid="{F3F9721A-A6DB-4813-AC62-FD53BFC7DCD3}"/>
    <cellStyle name="40% - Ênfase1 2 5 3 3 2" xfId="11669" xr:uid="{260DFBD7-1A70-43AC-ABFA-92806D047109}"/>
    <cellStyle name="40% - Ênfase1 2 5 3 3 2 2" xfId="33732" xr:uid="{B7B3F803-9259-43BD-AB1E-71A6969E6410}"/>
    <cellStyle name="40% - Ênfase1 2 5 3 3 2 3" xfId="22749" xr:uid="{DF7343EE-34C4-4026-A201-A7A02BE025FA}"/>
    <cellStyle name="40% - Ênfase1 2 5 3 3 3" xfId="30633" xr:uid="{DB701519-9F1E-437E-B994-E733717A2D3B}"/>
    <cellStyle name="40% - Ênfase1 2 5 3 3 4" xfId="19650" xr:uid="{D95F97E3-25F9-4018-987E-4CCBCA63BD0C}"/>
    <cellStyle name="40% - Ênfase1 2 5 3 4" xfId="10673" xr:uid="{8A321AA5-E24C-4056-8654-1B27AA0E8998}"/>
    <cellStyle name="40% - Ênfase1 2 5 3 4 2" xfId="32800" xr:uid="{57061575-3430-435C-89AD-B6746FB71110}"/>
    <cellStyle name="40% - Ênfase1 2 5 3 4 3" xfId="21817" xr:uid="{00A959D7-BAF5-4DF9-B566-8E9641B25E8D}"/>
    <cellStyle name="40% - Ênfase1 2 5 3 5" xfId="13906" xr:uid="{94370256-2CB1-4645-81F1-C9BF1AAD926B}"/>
    <cellStyle name="40% - Ênfase1 2 5 3 5 2" xfId="35770" xr:uid="{4717B319-E784-4C44-9609-2D20190FBA1E}"/>
    <cellStyle name="40% - Ênfase1 2 5 3 5 3" xfId="24787" xr:uid="{49AC021E-C4EC-4AC1-ADA8-2E6055C0932D}"/>
    <cellStyle name="40% - Ênfase1 2 5 3 6" xfId="26737" xr:uid="{4E680FF0-6F97-46CC-85E3-5AB06BAFBF23}"/>
    <cellStyle name="40% - Ênfase1 2 5 3 6 2" xfId="37720" xr:uid="{848EF582-0E4B-43DA-9199-E55580F3FECA}"/>
    <cellStyle name="40% - Ênfase1 2 5 3 7" xfId="28685" xr:uid="{D7C9BD94-FEFC-464C-B794-78AC32ECDF3A}"/>
    <cellStyle name="40% - Ênfase1 2 5 3 8" xfId="39668" xr:uid="{6E2E03F6-BA45-44F9-AF18-4DCD7C6ACF97}"/>
    <cellStyle name="40% - Ênfase1 2 5 3 9" xfId="41615" xr:uid="{3B8BE9EA-ADCF-466C-A055-909ABB55282C}"/>
    <cellStyle name="40% - Ênfase1 2 5 4" xfId="6853" xr:uid="{25E1B386-A4BF-4CD1-A46D-15C75717867E}"/>
    <cellStyle name="40% - Ênfase1 2 5 4 10" xfId="18398" xr:uid="{7E8039D6-4695-4703-9B73-71AE64FB9870}"/>
    <cellStyle name="40% - Ênfase1 2 5 4 2" xfId="8843" xr:uid="{A242986D-03F0-450E-A95F-9C7A9DAE63F4}"/>
    <cellStyle name="40% - Ênfase1 2 5 4 2 2" xfId="31330" xr:uid="{CFA3F26E-7D47-4DE3-B99C-1846F6A1235B}"/>
    <cellStyle name="40% - Ênfase1 2 5 4 2 3" xfId="20347" xr:uid="{86E4DEF7-2F73-44AF-B3F3-298E34B03F44}"/>
    <cellStyle name="40% - Ênfase1 2 5 4 3" xfId="12224" xr:uid="{FB701FE0-88F7-4C63-A1EC-E6134C591F6C}"/>
    <cellStyle name="40% - Ênfase1 2 5 4 3 2" xfId="34285" xr:uid="{F277159C-E4E3-4CFD-B42D-48D4839389FD}"/>
    <cellStyle name="40% - Ênfase1 2 5 4 3 3" xfId="23302" xr:uid="{1BA986EE-DD37-4DD1-B891-2F73E34C538E}"/>
    <cellStyle name="40% - Ênfase1 2 5 4 4" xfId="14684" xr:uid="{089FAA0D-E334-4410-AB46-29EAC957D881}"/>
    <cellStyle name="40% - Ênfase1 2 5 4 4 2" xfId="36466" xr:uid="{695D8265-815D-4DCB-A62F-6E89A96CC72F}"/>
    <cellStyle name="40% - Ênfase1 2 5 4 4 3" xfId="25483" xr:uid="{D2016EF8-697C-46DA-8072-175D6D7B48AC}"/>
    <cellStyle name="40% - Ênfase1 2 5 4 5" xfId="27433" xr:uid="{1E86BB0F-53DF-4AE5-A566-919075B3028E}"/>
    <cellStyle name="40% - Ênfase1 2 5 4 5 2" xfId="38416" xr:uid="{DCC94ECB-11A1-452D-8938-1C75187D387A}"/>
    <cellStyle name="40% - Ênfase1 2 5 4 6" xfId="29381" xr:uid="{3C9B2C90-D533-4D07-898E-9C047F0DF92B}"/>
    <cellStyle name="40% - Ênfase1 2 5 4 7" xfId="40364" xr:uid="{7C260EC2-F634-4BDF-912D-363013C577E7}"/>
    <cellStyle name="40% - Ênfase1 2 5 4 8" xfId="42311" xr:uid="{A7A1C19A-C33C-4744-BDD2-88A1F9C665E4}"/>
    <cellStyle name="40% - Ênfase1 2 5 4 9" xfId="44271" xr:uid="{35EEEFFF-CF13-4A94-A52B-2A3247A1C81B}"/>
    <cellStyle name="40% - Ênfase1 2 5 5" xfId="8144" xr:uid="{065FCCD2-CEB4-4108-8BBA-D25A827792A6}"/>
    <cellStyle name="40% - Ênfase1 2 5 5 2" xfId="11086" xr:uid="{523184E8-AAAE-44B3-A837-422291332403}"/>
    <cellStyle name="40% - Ênfase1 2 5 5 2 2" xfId="33150" xr:uid="{41A856ED-DAF7-4913-9633-1EA6A38F3BC6}"/>
    <cellStyle name="40% - Ênfase1 2 5 5 2 3" xfId="22167" xr:uid="{6F138BCC-5F52-4776-B15C-22B4260BF076}"/>
    <cellStyle name="40% - Ênfase1 2 5 5 3" xfId="30631" xr:uid="{85C7E567-49D3-4904-BEAD-52A2C589A04E}"/>
    <cellStyle name="40% - Ênfase1 2 5 5 4" xfId="19648" xr:uid="{BC2DDE65-5E47-4533-A181-6B42F2785069}"/>
    <cellStyle name="40% - Ênfase1 2 5 6" xfId="10049" xr:uid="{CC4308B7-0F22-4AFF-87C8-BC3C187EDC8E}"/>
    <cellStyle name="40% - Ênfase1 2 5 6 2" xfId="32236" xr:uid="{031760FB-AE58-4615-9BAD-77384CB1CF01}"/>
    <cellStyle name="40% - Ênfase1 2 5 6 3" xfId="21253" xr:uid="{6533ED03-CF26-4BE4-8BFC-E658D23E12CA}"/>
    <cellStyle name="40% - Ênfase1 2 5 7" xfId="13904" xr:uid="{B6FFB73B-B471-402A-B188-E62B1D77D55F}"/>
    <cellStyle name="40% - Ênfase1 2 5 7 2" xfId="35768" xr:uid="{C3FDB2CD-43A6-42D6-BAA8-E4B5537F2A51}"/>
    <cellStyle name="40% - Ênfase1 2 5 7 3" xfId="24785" xr:uid="{F09C59EC-D48D-4BC7-B2F9-C31D7839DEC6}"/>
    <cellStyle name="40% - Ênfase1 2 5 8" xfId="26735" xr:uid="{1B93530E-3A9C-40E5-B651-95713FCA9321}"/>
    <cellStyle name="40% - Ênfase1 2 5 8 2" xfId="37718" xr:uid="{9370B49E-E98C-476C-92EF-693B82F9F41D}"/>
    <cellStyle name="40% - Ênfase1 2 5 9" xfId="28683" xr:uid="{425C5D6E-2324-4D72-92A1-D4291EC45629}"/>
    <cellStyle name="40% - Ênfase1 2 6" xfId="11920" xr:uid="{20FD294D-9C7C-47A9-9E33-F8D6D3B0C91A}"/>
    <cellStyle name="40% - Ênfase1 2 6 2" xfId="13106" xr:uid="{7F65F7D5-7AD2-4991-9AB4-85E63C49739D}"/>
    <cellStyle name="40% - Ênfase1 2 6 2 2" xfId="35116" xr:uid="{75847018-75B7-41EC-9532-2D70E033213E}"/>
    <cellStyle name="40% - Ênfase1 2 6 2 3" xfId="24133" xr:uid="{E11CFB42-CD97-4729-9939-7FD9D3047CB8}"/>
    <cellStyle name="40% - Ênfase1 2 6 3" xfId="33981" xr:uid="{7DF8CB29-A923-43CE-9D80-5AC026E70901}"/>
    <cellStyle name="40% - Ênfase1 2 6 4" xfId="22998" xr:uid="{A2AE5D3A-7989-4838-925B-6500E9A54C53}"/>
    <cellStyle name="40% - Ênfase1 3" xfId="5290" xr:uid="{73FAB74B-2E71-48DF-A562-C43C63699C71}"/>
    <cellStyle name="40% - Ênfase1 3 10" xfId="10988" xr:uid="{76968233-F06D-4CA7-B609-89731AC3D0F5}"/>
    <cellStyle name="40% - Ênfase1 3 10 2" xfId="33052" xr:uid="{BA5174A4-2A42-439D-878C-1E10ED2816DB}"/>
    <cellStyle name="40% - Ênfase1 3 10 3" xfId="22069" xr:uid="{E688BDBB-CDD0-4739-BF21-CB5E3FECF0FC}"/>
    <cellStyle name="40% - Ênfase1 3 11" xfId="9951" xr:uid="{9F8CD1CC-418F-4F03-9409-A19A4F3EE3D0}"/>
    <cellStyle name="40% - Ênfase1 3 11 2" xfId="32138" xr:uid="{3D645FC8-2B5F-43CE-B717-FA4E50FA0B1A}"/>
    <cellStyle name="40% - Ênfase1 3 11 3" xfId="21155" xr:uid="{429CD60E-BFC3-4A73-A617-0A6790543DB4}"/>
    <cellStyle name="40% - Ênfase1 3 12" xfId="13907" xr:uid="{95FED861-9FD2-461C-9647-6A6B74FFF128}"/>
    <cellStyle name="40% - Ênfase1 3 12 2" xfId="35771" xr:uid="{D2AA1540-7892-4ADB-B96D-66730020CFAA}"/>
    <cellStyle name="40% - Ênfase1 3 12 3" xfId="24788" xr:uid="{4DD87E07-6DDB-48D3-A49D-BC4314FDB550}"/>
    <cellStyle name="40% - Ênfase1 3 13" xfId="26738" xr:uid="{DD4DFD5C-3866-4A41-BDE4-CC1636B28917}"/>
    <cellStyle name="40% - Ênfase1 3 13 2" xfId="37721" xr:uid="{F416DD85-466D-43BF-8758-5E8D9661C796}"/>
    <cellStyle name="40% - Ênfase1 3 14" xfId="28686" xr:uid="{132FA49D-FF09-485C-BF8B-F02A85C1ACB5}"/>
    <cellStyle name="40% - Ênfase1 3 15" xfId="39669" xr:uid="{E80F30DE-46B1-49D4-83D0-8CDDEBD5B44F}"/>
    <cellStyle name="40% - Ênfase1 3 16" xfId="41616" xr:uid="{D07DF288-E9B5-4EFE-B8AB-C7890DB30DD1}"/>
    <cellStyle name="40% - Ênfase1 3 17" xfId="43576" xr:uid="{A513A6AB-4820-4FA8-B55F-C1C2A9A504AE}"/>
    <cellStyle name="40% - Ênfase1 3 18" xfId="17702" xr:uid="{C46ADDF5-8498-4951-9EEA-FE59502A7F74}"/>
    <cellStyle name="40% - Ênfase1 3 2" xfId="5291" xr:uid="{51BACA7B-3C2B-46C3-8889-44C4649C1849}"/>
    <cellStyle name="40% - Ênfase1 3 2 10" xfId="26739" xr:uid="{5A848E81-8226-43F1-B732-8EE68B012FE1}"/>
    <cellStyle name="40% - Ênfase1 3 2 10 2" xfId="37722" xr:uid="{FB45B42F-BC25-4C33-90DD-B4C200E26C10}"/>
    <cellStyle name="40% - Ênfase1 3 2 11" xfId="28687" xr:uid="{4F42B638-6F66-470A-BAD6-DB746E9E88DC}"/>
    <cellStyle name="40% - Ênfase1 3 2 12" xfId="39670" xr:uid="{BC37F2D0-419B-4844-AD1D-B1D68EC20A6A}"/>
    <cellStyle name="40% - Ênfase1 3 2 13" xfId="41617" xr:uid="{A06C7930-8793-43C5-840F-709C5522CA8D}"/>
    <cellStyle name="40% - Ênfase1 3 2 14" xfId="43577" xr:uid="{C553382A-7DF1-4DB6-805D-4888A3C66011}"/>
    <cellStyle name="40% - Ênfase1 3 2 15" xfId="17703" xr:uid="{664DAE29-95BE-441F-977A-D90417ADC60E}"/>
    <cellStyle name="40% - Ênfase1 3 2 2" xfId="5292" xr:uid="{F0F25C4B-4ADE-44EC-A760-D7FA203E9640}"/>
    <cellStyle name="40% - Ênfase1 3 2 2 10" xfId="39671" xr:uid="{CD1105DA-7A1B-4E86-A11D-7FBFE9F55C92}"/>
    <cellStyle name="40% - Ênfase1 3 2 2 11" xfId="41618" xr:uid="{BE5762C3-9469-49ED-9599-1B8DF1F1D839}"/>
    <cellStyle name="40% - Ênfase1 3 2 2 12" xfId="43578" xr:uid="{0C7CDDA6-35A1-4AF5-9242-8D82BF13A112}"/>
    <cellStyle name="40% - Ênfase1 3 2 2 13" xfId="17704" xr:uid="{58C39E16-731A-4912-8A7F-B5635698F221}"/>
    <cellStyle name="40% - Ênfase1 3 2 2 2" xfId="5293" xr:uid="{C760984B-A8D0-4F87-95D1-A983E2E06DB3}"/>
    <cellStyle name="40% - Ênfase1 3 2 2 2 10" xfId="43579" xr:uid="{6FD7E3F0-586A-43F2-8A1E-9F325C0D913B}"/>
    <cellStyle name="40% - Ênfase1 3 2 2 2 11" xfId="17705" xr:uid="{332595F4-1587-4139-89F7-85811AF13DEF}"/>
    <cellStyle name="40% - Ênfase1 3 2 2 2 2" xfId="7265" xr:uid="{AD5C2921-A619-4907-B90A-AFAA1D176922}"/>
    <cellStyle name="40% - Ênfase1 3 2 2 2 2 10" xfId="18807" xr:uid="{BF421B2F-6B1C-4ECE-A2A9-A38F4F0D32FA}"/>
    <cellStyle name="40% - Ênfase1 3 2 2 2 2 2" xfId="9252" xr:uid="{B1B013B9-B667-4C4B-B1A5-03883D7FD63A}"/>
    <cellStyle name="40% - Ênfase1 3 2 2 2 2 2 2" xfId="31739" xr:uid="{608D3E6E-9896-4647-B3D7-15B93E252E9B}"/>
    <cellStyle name="40% - Ênfase1 3 2 2 2 2 2 3" xfId="20756" xr:uid="{79643184-08F0-40BB-9AB0-E37C56378234}"/>
    <cellStyle name="40% - Ênfase1 3 2 2 2 2 3" xfId="12651" xr:uid="{7A5A7E8E-7E87-4D4B-9DDF-FDC741F0F7FD}"/>
    <cellStyle name="40% - Ênfase1 3 2 2 2 2 3 2" xfId="34712" xr:uid="{C7D96558-6699-49F6-B0FD-084E5002308E}"/>
    <cellStyle name="40% - Ênfase1 3 2 2 2 2 3 3" xfId="23729" xr:uid="{2A512B22-AD7D-40A5-85CA-B575DE18A91B}"/>
    <cellStyle name="40% - Ênfase1 3 2 2 2 2 4" xfId="15093" xr:uid="{6FE051EE-2582-4A3F-ABD4-A60297424606}"/>
    <cellStyle name="40% - Ênfase1 3 2 2 2 2 4 2" xfId="36875" xr:uid="{5C084B19-9219-422E-A13C-D61893BCB25E}"/>
    <cellStyle name="40% - Ênfase1 3 2 2 2 2 4 3" xfId="25892" xr:uid="{082BEC8E-C917-4486-B64C-435CCD05B7F3}"/>
    <cellStyle name="40% - Ênfase1 3 2 2 2 2 5" xfId="27842" xr:uid="{1D52ABC7-C42F-4B79-9B37-E773393082F4}"/>
    <cellStyle name="40% - Ênfase1 3 2 2 2 2 5 2" xfId="38825" xr:uid="{E730D911-1F4B-41E0-8B19-FC2DEE1517EA}"/>
    <cellStyle name="40% - Ênfase1 3 2 2 2 2 6" xfId="29790" xr:uid="{AC09FF9B-DF2E-4668-BC93-82378B825481}"/>
    <cellStyle name="40% - Ênfase1 3 2 2 2 2 7" xfId="40773" xr:uid="{D4187FAC-B908-4B8F-B7F0-E3910ADC2EF4}"/>
    <cellStyle name="40% - Ênfase1 3 2 2 2 2 8" xfId="42720" xr:uid="{7A843DBD-8573-4F36-984A-A80F7DE52405}"/>
    <cellStyle name="40% - Ênfase1 3 2 2 2 2 9" xfId="44680" xr:uid="{7B15F85C-3711-4750-9F1E-A79A059A9AF7}"/>
    <cellStyle name="40% - Ênfase1 3 2 2 2 3" xfId="8150" xr:uid="{E240EF97-92A0-472E-9BE5-111B7D128FC4}"/>
    <cellStyle name="40% - Ênfase1 3 2 2 2 3 2" xfId="11514" xr:uid="{7FD0BEB4-E743-41E2-BC36-9BCFF51251E4}"/>
    <cellStyle name="40% - Ênfase1 3 2 2 2 3 2 2" xfId="33577" xr:uid="{630C0D88-FDD1-4B5E-A244-DD0943B732C7}"/>
    <cellStyle name="40% - Ênfase1 3 2 2 2 3 2 3" xfId="22594" xr:uid="{38FED134-4F3F-480A-8DB1-005958DD3970}"/>
    <cellStyle name="40% - Ênfase1 3 2 2 2 3 3" xfId="30637" xr:uid="{63780544-3F56-4B69-9FEE-D360F7BAF569}"/>
    <cellStyle name="40% - Ênfase1 3 2 2 2 3 4" xfId="19654" xr:uid="{E78B54E6-D65F-4829-A99E-D8AF0E1BA1E2}"/>
    <cellStyle name="40% - Ênfase1 3 2 2 2 4" xfId="10518" xr:uid="{BBCE60B3-4235-4FAA-B154-A043A0706680}"/>
    <cellStyle name="40% - Ênfase1 3 2 2 2 4 2" xfId="32645" xr:uid="{4C614322-4A8B-4688-A8D4-C28D427F97D8}"/>
    <cellStyle name="40% - Ênfase1 3 2 2 2 4 3" xfId="21662" xr:uid="{9A0CEC7C-8E7A-4163-A540-E92F0C2F9CBF}"/>
    <cellStyle name="40% - Ênfase1 3 2 2 2 5" xfId="13910" xr:uid="{D4E0BCC0-8337-4BBE-A260-7CEC2510A2D3}"/>
    <cellStyle name="40% - Ênfase1 3 2 2 2 5 2" xfId="35774" xr:uid="{63B2DB91-8733-4689-945B-8E0462413A63}"/>
    <cellStyle name="40% - Ênfase1 3 2 2 2 5 3" xfId="24791" xr:uid="{A28AFEF0-22E8-4D44-B175-F62904A2CE7C}"/>
    <cellStyle name="40% - Ênfase1 3 2 2 2 6" xfId="26741" xr:uid="{C2396D0B-C2A8-4F76-B219-BE15EA4BD3DC}"/>
    <cellStyle name="40% - Ênfase1 3 2 2 2 6 2" xfId="37724" xr:uid="{DFE54930-61FF-4E33-B625-908B4D0BD87B}"/>
    <cellStyle name="40% - Ênfase1 3 2 2 2 7" xfId="28689" xr:uid="{F7F92636-C7D3-4685-9212-90943EF67FBB}"/>
    <cellStyle name="40% - Ênfase1 3 2 2 2 8" xfId="39672" xr:uid="{98021C16-D49F-4862-8850-EE4745BCDD4E}"/>
    <cellStyle name="40% - Ênfase1 3 2 2 2 9" xfId="41619" xr:uid="{242C0E30-24E5-45EA-BE38-3202E5E8CC56}"/>
    <cellStyle name="40% - Ênfase1 3 2 2 3" xfId="5294" xr:uid="{F1C73AB8-C219-495E-B8DB-BE3C776DE905}"/>
    <cellStyle name="40% - Ênfase1 3 2 2 3 10" xfId="43580" xr:uid="{AAF86F99-9189-4B14-BC97-70F4CD24E00D}"/>
    <cellStyle name="40% - Ênfase1 3 2 2 3 11" xfId="17706" xr:uid="{80E5F921-B23E-4AFE-A44C-96BE79F6D531}"/>
    <cellStyle name="40% - Ênfase1 3 2 2 3 2" xfId="7547" xr:uid="{A18F4182-941A-45BD-806C-F84FA9DEA785}"/>
    <cellStyle name="40% - Ênfase1 3 2 2 3 2 10" xfId="19089" xr:uid="{FF3B5FCF-B28D-4EF6-B338-CD8659C74B3D}"/>
    <cellStyle name="40% - Ênfase1 3 2 2 3 2 2" xfId="9534" xr:uid="{B3E7A85D-8978-41E4-9B41-D574E76C04B2}"/>
    <cellStyle name="40% - Ênfase1 3 2 2 3 2 2 2" xfId="32021" xr:uid="{6BD96351-D357-4747-9601-ACF0E8CE065C}"/>
    <cellStyle name="40% - Ênfase1 3 2 2 3 2 2 3" xfId="21038" xr:uid="{DD75E420-4BFA-4FB9-91E9-A11909493772}"/>
    <cellStyle name="40% - Ênfase1 3 2 2 3 2 3" xfId="12933" xr:uid="{9596E19C-2DDA-4686-A53E-3081FCC1A497}"/>
    <cellStyle name="40% - Ênfase1 3 2 2 3 2 3 2" xfId="34994" xr:uid="{E0EE0217-B8D2-4BF4-A7EE-7A82C62B50AF}"/>
    <cellStyle name="40% - Ênfase1 3 2 2 3 2 3 3" xfId="24011" xr:uid="{18ACFCE0-850B-4492-8940-CC3301DCA9C0}"/>
    <cellStyle name="40% - Ênfase1 3 2 2 3 2 4" xfId="15375" xr:uid="{E193DBA7-0CDF-4EF7-8C5B-A2486944C067}"/>
    <cellStyle name="40% - Ênfase1 3 2 2 3 2 4 2" xfId="37157" xr:uid="{79C73FBE-9B2F-4992-8648-87D83FBA6619}"/>
    <cellStyle name="40% - Ênfase1 3 2 2 3 2 4 3" xfId="26174" xr:uid="{C82E9318-E6A2-45E3-B51B-AE70B8BCC731}"/>
    <cellStyle name="40% - Ênfase1 3 2 2 3 2 5" xfId="28124" xr:uid="{A2E32C25-EB6B-414F-8FCD-2211A7AEEB73}"/>
    <cellStyle name="40% - Ênfase1 3 2 2 3 2 5 2" xfId="39107" xr:uid="{43044E6E-E379-4E2A-A2AC-D82C0636F27A}"/>
    <cellStyle name="40% - Ênfase1 3 2 2 3 2 6" xfId="30072" xr:uid="{9617BD9E-FC27-441B-82ED-5FF10CE0F1D5}"/>
    <cellStyle name="40% - Ênfase1 3 2 2 3 2 7" xfId="41055" xr:uid="{CFD5ED71-A6DB-4C42-9C7C-22D3BA3425A2}"/>
    <cellStyle name="40% - Ênfase1 3 2 2 3 2 8" xfId="43002" xr:uid="{8B734483-433A-43A6-9F02-CD487A486269}"/>
    <cellStyle name="40% - Ênfase1 3 2 2 3 2 9" xfId="44962" xr:uid="{0CD65587-86AA-4028-A815-57EF050D9B69}"/>
    <cellStyle name="40% - Ênfase1 3 2 2 3 3" xfId="8151" xr:uid="{CD9AB121-6D5F-454B-8FF8-B38D635DAC68}"/>
    <cellStyle name="40% - Ênfase1 3 2 2 3 3 2" xfId="11796" xr:uid="{7B5F9C1B-BAA2-4B2F-A508-2E3D7F75AD47}"/>
    <cellStyle name="40% - Ênfase1 3 2 2 3 3 2 2" xfId="33859" xr:uid="{6261CB65-1793-4E35-9CC6-CE444EFCA475}"/>
    <cellStyle name="40% - Ênfase1 3 2 2 3 3 2 3" xfId="22876" xr:uid="{73E3D45F-4E28-4873-AABF-488C0CE4A4A0}"/>
    <cellStyle name="40% - Ênfase1 3 2 2 3 3 3" xfId="30638" xr:uid="{13A576D6-3CFA-43FE-AE59-1805A4BC9261}"/>
    <cellStyle name="40% - Ênfase1 3 2 2 3 3 4" xfId="19655" xr:uid="{2C966710-2A71-436D-B42D-26B88E9F03FB}"/>
    <cellStyle name="40% - Ênfase1 3 2 2 3 4" xfId="10800" xr:uid="{EFC14EF2-6413-4D58-B0C5-87AC148DB3C4}"/>
    <cellStyle name="40% - Ênfase1 3 2 2 3 4 2" xfId="32927" xr:uid="{92AA5FCD-0EEA-43C0-A21D-B55AC20857E0}"/>
    <cellStyle name="40% - Ênfase1 3 2 2 3 4 3" xfId="21944" xr:uid="{FF437829-BF0D-4A3A-A846-556D8B2BFA33}"/>
    <cellStyle name="40% - Ênfase1 3 2 2 3 5" xfId="13911" xr:uid="{15B58C5B-7B6A-455A-ACC6-0E01C2306AAC}"/>
    <cellStyle name="40% - Ênfase1 3 2 2 3 5 2" xfId="35775" xr:uid="{89B6DA90-148C-47A0-AE36-948E827CE537}"/>
    <cellStyle name="40% - Ênfase1 3 2 2 3 5 3" xfId="24792" xr:uid="{3B2B2928-C0DD-48D6-9C5A-6045CB28D598}"/>
    <cellStyle name="40% - Ênfase1 3 2 2 3 6" xfId="26742" xr:uid="{F9641556-9C83-4DDE-8551-AFA77DB55441}"/>
    <cellStyle name="40% - Ênfase1 3 2 2 3 6 2" xfId="37725" xr:uid="{97CF683C-E3B4-45BB-A088-D5C2537646ED}"/>
    <cellStyle name="40% - Ênfase1 3 2 2 3 7" xfId="28690" xr:uid="{63C7E389-A681-471B-A7B9-CEF2061EE843}"/>
    <cellStyle name="40% - Ênfase1 3 2 2 3 8" xfId="39673" xr:uid="{DE42F5C9-73FC-4E4A-813B-4C3A0BA99F8C}"/>
    <cellStyle name="40% - Ênfase1 3 2 2 3 9" xfId="41620" xr:uid="{BB28B0D9-A66C-4637-A83A-193A8A699627}"/>
    <cellStyle name="40% - Ênfase1 3 2 2 4" xfId="6981" xr:uid="{A7058E48-E1E7-42D3-BECA-AD7EEA1ACCB2}"/>
    <cellStyle name="40% - Ênfase1 3 2 2 4 10" xfId="18525" xr:uid="{DCD4CE5B-B0F8-4B69-AE6A-9414491D8754}"/>
    <cellStyle name="40% - Ênfase1 3 2 2 4 2" xfId="8970" xr:uid="{E20318A6-3550-446D-9079-F87D92300F52}"/>
    <cellStyle name="40% - Ênfase1 3 2 2 4 2 2" xfId="31457" xr:uid="{9BC5C620-7052-4972-AE1F-0AF6FBB0249D}"/>
    <cellStyle name="40% - Ênfase1 3 2 2 4 2 3" xfId="20474" xr:uid="{9DB2EED8-1AA6-4579-B96A-BA3654479034}"/>
    <cellStyle name="40% - Ênfase1 3 2 2 4 3" xfId="12355" xr:uid="{ECB13275-1CA5-447E-9CB1-4B2502D79B6B}"/>
    <cellStyle name="40% - Ênfase1 3 2 2 4 3 2" xfId="34416" xr:uid="{398407EC-9557-404F-9C05-F60AB461D015}"/>
    <cellStyle name="40% - Ênfase1 3 2 2 4 3 3" xfId="23433" xr:uid="{C5F8397E-E458-4FED-B314-55BBABE9FAB9}"/>
    <cellStyle name="40% - Ênfase1 3 2 2 4 4" xfId="14811" xr:uid="{5E281D57-DC34-45CC-8101-27C0A76F111F}"/>
    <cellStyle name="40% - Ênfase1 3 2 2 4 4 2" xfId="36593" xr:uid="{82386F20-E793-4ED0-AB67-19917DF98E19}"/>
    <cellStyle name="40% - Ênfase1 3 2 2 4 4 3" xfId="25610" xr:uid="{C77EF5E1-199B-49DC-9921-39170C33984A}"/>
    <cellStyle name="40% - Ênfase1 3 2 2 4 5" xfId="27560" xr:uid="{E83BBC29-7D69-49EE-924A-557C49A08B88}"/>
    <cellStyle name="40% - Ênfase1 3 2 2 4 5 2" xfId="38543" xr:uid="{C48B6D0E-2A92-4C90-903A-1FBF2A435D9E}"/>
    <cellStyle name="40% - Ênfase1 3 2 2 4 6" xfId="29508" xr:uid="{7E25F406-74A2-4ACB-AC40-FA40DAE870D3}"/>
    <cellStyle name="40% - Ênfase1 3 2 2 4 7" xfId="40491" xr:uid="{35FBFC78-FAD9-4E0A-9BE8-B6E538C3B62C}"/>
    <cellStyle name="40% - Ênfase1 3 2 2 4 8" xfId="42438" xr:uid="{E244CF22-3923-4A5F-AE1F-A9915A4AABB2}"/>
    <cellStyle name="40% - Ênfase1 3 2 2 4 9" xfId="44398" xr:uid="{68B59172-1A53-451A-BA2F-B46337270EEB}"/>
    <cellStyle name="40% - Ênfase1 3 2 2 5" xfId="8149" xr:uid="{9D303E55-7EF7-4824-8097-9183CE59CCD1}"/>
    <cellStyle name="40% - Ênfase1 3 2 2 5 2" xfId="11218" xr:uid="{160D4E2C-4160-40B9-8581-124907FE1C18}"/>
    <cellStyle name="40% - Ênfase1 3 2 2 5 2 2" xfId="33281" xr:uid="{5EA4D737-E962-4CBB-855B-30C94DA8BB48}"/>
    <cellStyle name="40% - Ênfase1 3 2 2 5 2 3" xfId="22298" xr:uid="{ABFED03D-B3CC-4D47-B0AE-E955B1F0B48C}"/>
    <cellStyle name="40% - Ênfase1 3 2 2 5 3" xfId="30636" xr:uid="{623B7C3C-3F13-4DCD-BE0A-772C10AB921E}"/>
    <cellStyle name="40% - Ênfase1 3 2 2 5 4" xfId="19653" xr:uid="{7101E2BF-AEA3-4088-95E0-635E94EB57AC}"/>
    <cellStyle name="40% - Ênfase1 3 2 2 6" xfId="10236" xr:uid="{8D31D383-38AE-44D5-8B75-0F151358F432}"/>
    <cellStyle name="40% - Ênfase1 3 2 2 6 2" xfId="32363" xr:uid="{8C6AA1C6-E554-4079-9FB7-BAFD9F6A3254}"/>
    <cellStyle name="40% - Ênfase1 3 2 2 6 3" xfId="21380" xr:uid="{9B79FCD4-B2B1-4BCD-BA66-B95A2FBD9968}"/>
    <cellStyle name="40% - Ênfase1 3 2 2 7" xfId="13909" xr:uid="{8D71498F-806D-41FA-B11C-5F8DE95765C5}"/>
    <cellStyle name="40% - Ênfase1 3 2 2 7 2" xfId="35773" xr:uid="{16EFEAA6-9B4C-48E4-AC88-61F0A56ABC24}"/>
    <cellStyle name="40% - Ênfase1 3 2 2 7 3" xfId="24790" xr:uid="{E005ED7C-EEB3-4079-857D-5000F3007F6B}"/>
    <cellStyle name="40% - Ênfase1 3 2 2 8" xfId="26740" xr:uid="{0D0D58E7-B207-4C56-978F-8BC7671B405C}"/>
    <cellStyle name="40% - Ênfase1 3 2 2 8 2" xfId="37723" xr:uid="{15D07CAD-EF3E-4F1A-91DD-D1CFFE6513A7}"/>
    <cellStyle name="40% - Ênfase1 3 2 2 9" xfId="28688" xr:uid="{7A99A357-CB36-4E74-A6A0-7157DFCD6046}"/>
    <cellStyle name="40% - Ênfase1 3 2 3" xfId="5295" xr:uid="{DD3A1366-A634-49AF-8416-23417C55BDD8}"/>
    <cellStyle name="40% - Ênfase1 3 2 3 10" xfId="43581" xr:uid="{BD9E159B-8200-4AA4-BCAC-8BD2A9FB4B7C}"/>
    <cellStyle name="40% - Ênfase1 3 2 3 11" xfId="17707" xr:uid="{A8CFBBBA-C0BA-41BA-9C6D-0301B64364F5}"/>
    <cellStyle name="40% - Ênfase1 3 2 3 2" xfId="7096" xr:uid="{1BEFA15B-CF53-407E-8C62-8DA88147B3FA}"/>
    <cellStyle name="40% - Ênfase1 3 2 3 2 10" xfId="18638" xr:uid="{901D14A9-58DD-42F9-AC02-ADC902032396}"/>
    <cellStyle name="40% - Ênfase1 3 2 3 2 2" xfId="9083" xr:uid="{1143EA9D-4C7C-449F-9BDA-B20DD6492D8E}"/>
    <cellStyle name="40% - Ênfase1 3 2 3 2 2 2" xfId="31570" xr:uid="{C0E90A23-01BE-49F5-8646-995375B16928}"/>
    <cellStyle name="40% - Ênfase1 3 2 3 2 2 3" xfId="20587" xr:uid="{020B09B0-CD0F-490E-ADCC-7DC373249EDB}"/>
    <cellStyle name="40% - Ênfase1 3 2 3 2 3" xfId="12478" xr:uid="{F2309791-49AB-495C-864E-E296A5B012FF}"/>
    <cellStyle name="40% - Ênfase1 3 2 3 2 3 2" xfId="34539" xr:uid="{0F5FB2D0-4B8D-409F-B00E-56D8017C1A9C}"/>
    <cellStyle name="40% - Ênfase1 3 2 3 2 3 3" xfId="23556" xr:uid="{012AB3B2-ED28-4103-8CE3-51575ABA4C62}"/>
    <cellStyle name="40% - Ênfase1 3 2 3 2 4" xfId="14924" xr:uid="{F13794DC-630B-4E9C-81B4-4F0E6C0AF7A1}"/>
    <cellStyle name="40% - Ênfase1 3 2 3 2 4 2" xfId="36706" xr:uid="{E05E37FD-4DBD-4D42-B0B4-DED62E188699}"/>
    <cellStyle name="40% - Ênfase1 3 2 3 2 4 3" xfId="25723" xr:uid="{D55F907D-595C-49FA-A7AF-71710451B048}"/>
    <cellStyle name="40% - Ênfase1 3 2 3 2 5" xfId="27673" xr:uid="{E6E21EBA-A82B-4633-88CC-05D58405A416}"/>
    <cellStyle name="40% - Ênfase1 3 2 3 2 5 2" xfId="38656" xr:uid="{D6B592E4-408E-4197-BE32-3DD2DB49E88A}"/>
    <cellStyle name="40% - Ênfase1 3 2 3 2 6" xfId="29621" xr:uid="{B287AC7C-0452-4171-A2BE-CAFD260EBC3A}"/>
    <cellStyle name="40% - Ênfase1 3 2 3 2 7" xfId="40604" xr:uid="{1D1DA53A-7994-414D-96B4-8761334DAEAE}"/>
    <cellStyle name="40% - Ênfase1 3 2 3 2 8" xfId="42551" xr:uid="{83CB83B1-F8F4-42BD-AA0C-53FA32C3AB4F}"/>
    <cellStyle name="40% - Ênfase1 3 2 3 2 9" xfId="44511" xr:uid="{554138D4-54AC-42A7-9140-ACFD0922DB6D}"/>
    <cellStyle name="40% - Ênfase1 3 2 3 3" xfId="8152" xr:uid="{664567E3-1F26-44A7-9346-DB3703C03378}"/>
    <cellStyle name="40% - Ênfase1 3 2 3 3 2" xfId="11341" xr:uid="{324AD5F9-A935-458C-B248-2926380207CF}"/>
    <cellStyle name="40% - Ênfase1 3 2 3 3 2 2" xfId="33404" xr:uid="{70DD9238-2578-4088-B77B-1BDB498E2B32}"/>
    <cellStyle name="40% - Ênfase1 3 2 3 3 2 3" xfId="22421" xr:uid="{B8FB0853-B99B-4455-9D81-FD896E7CD987}"/>
    <cellStyle name="40% - Ênfase1 3 2 3 3 3" xfId="30639" xr:uid="{D877E57A-9517-41BA-9F84-C1A14484D6BC}"/>
    <cellStyle name="40% - Ênfase1 3 2 3 3 4" xfId="19656" xr:uid="{81F87B62-0B38-46C8-AA89-CACB9A0E0737}"/>
    <cellStyle name="40% - Ênfase1 3 2 3 4" xfId="10349" xr:uid="{E002B396-5D69-419C-8ECC-AE744DED9327}"/>
    <cellStyle name="40% - Ênfase1 3 2 3 4 2" xfId="32476" xr:uid="{2797D628-2545-4B7F-8853-8EE1D563BCBE}"/>
    <cellStyle name="40% - Ênfase1 3 2 3 4 3" xfId="21493" xr:uid="{7B571B36-46FE-4ACD-8633-E41794B74AFD}"/>
    <cellStyle name="40% - Ênfase1 3 2 3 5" xfId="13912" xr:uid="{4169819F-4B96-44DA-BF25-BAF2C49A91DE}"/>
    <cellStyle name="40% - Ênfase1 3 2 3 5 2" xfId="35776" xr:uid="{7AB46165-6340-481F-AD46-444C1A875647}"/>
    <cellStyle name="40% - Ênfase1 3 2 3 5 3" xfId="24793" xr:uid="{70127363-0E7E-49E2-BACE-6339854E7CBA}"/>
    <cellStyle name="40% - Ênfase1 3 2 3 6" xfId="26743" xr:uid="{96A1458A-5429-483B-83D5-55C0CF815E29}"/>
    <cellStyle name="40% - Ênfase1 3 2 3 6 2" xfId="37726" xr:uid="{4CDACA3B-E1BD-4FEA-AE89-96AA9231E27E}"/>
    <cellStyle name="40% - Ênfase1 3 2 3 7" xfId="28691" xr:uid="{04B6C781-BA8C-490C-A69F-0C6A297B86DC}"/>
    <cellStyle name="40% - Ênfase1 3 2 3 8" xfId="39674" xr:uid="{605ED613-9DAD-491F-B6B5-0A21DE41A789}"/>
    <cellStyle name="40% - Ênfase1 3 2 3 9" xfId="41621" xr:uid="{F0F5BA55-2D31-42CA-86A1-06BDC14823F3}"/>
    <cellStyle name="40% - Ênfase1 3 2 4" xfId="5296" xr:uid="{52A600D7-EE3B-4FEA-B320-4E73983EA4BC}"/>
    <cellStyle name="40% - Ênfase1 3 2 4 10" xfId="43582" xr:uid="{22B94F13-CFFE-4F6D-B354-E854D6F3CFFC}"/>
    <cellStyle name="40% - Ênfase1 3 2 4 11" xfId="17708" xr:uid="{12C6921D-A5DB-4CAE-A5F2-3CD6E3BF02B4}"/>
    <cellStyle name="40% - Ênfase1 3 2 4 2" xfId="7378" xr:uid="{DB940D46-7961-4F21-B8B4-D324D7955203}"/>
    <cellStyle name="40% - Ênfase1 3 2 4 2 10" xfId="18920" xr:uid="{FCE7C47A-8185-4406-B970-56BDC12D7009}"/>
    <cellStyle name="40% - Ênfase1 3 2 4 2 2" xfId="9365" xr:uid="{439563B7-5C0A-416E-BC68-147D7370D38D}"/>
    <cellStyle name="40% - Ênfase1 3 2 4 2 2 2" xfId="31852" xr:uid="{5D04E47C-7E84-4A88-A74F-49B0FF56B27D}"/>
    <cellStyle name="40% - Ênfase1 3 2 4 2 2 3" xfId="20869" xr:uid="{9F7EAC4E-A80E-4D24-97AB-60FA81F9B4A8}"/>
    <cellStyle name="40% - Ênfase1 3 2 4 2 3" xfId="12764" xr:uid="{80A4A063-3A9F-4AE5-A7F0-FD5E427F19FC}"/>
    <cellStyle name="40% - Ênfase1 3 2 4 2 3 2" xfId="34825" xr:uid="{303C668B-E8AC-491C-BC0C-BA057189FCEC}"/>
    <cellStyle name="40% - Ênfase1 3 2 4 2 3 3" xfId="23842" xr:uid="{9195F44F-7CA9-4F43-8FAB-A80676AACB84}"/>
    <cellStyle name="40% - Ênfase1 3 2 4 2 4" xfId="15206" xr:uid="{B40899BC-1EE1-47A7-AD29-C492EE8085DC}"/>
    <cellStyle name="40% - Ênfase1 3 2 4 2 4 2" xfId="36988" xr:uid="{FBF25167-9F23-4792-AE80-972C61CBE8DE}"/>
    <cellStyle name="40% - Ênfase1 3 2 4 2 4 3" xfId="26005" xr:uid="{692BC998-9EED-4467-8F45-8001EDAEB1EA}"/>
    <cellStyle name="40% - Ênfase1 3 2 4 2 5" xfId="27955" xr:uid="{BBEBD5A3-9DB0-4033-9567-6B41B4D61476}"/>
    <cellStyle name="40% - Ênfase1 3 2 4 2 5 2" xfId="38938" xr:uid="{7DF9C4C7-8318-4451-830B-CC64DB294F03}"/>
    <cellStyle name="40% - Ênfase1 3 2 4 2 6" xfId="29903" xr:uid="{39D3AAF8-7811-4115-9137-7BE8CE9103C0}"/>
    <cellStyle name="40% - Ênfase1 3 2 4 2 7" xfId="40886" xr:uid="{1B10079B-8F3C-47AB-9751-4B2AAB5D8EBF}"/>
    <cellStyle name="40% - Ênfase1 3 2 4 2 8" xfId="42833" xr:uid="{9D621F19-6E12-434E-8031-A990CB52AB56}"/>
    <cellStyle name="40% - Ênfase1 3 2 4 2 9" xfId="44793" xr:uid="{2F0CAF04-F7F2-4433-B48A-EEE6ED1E091F}"/>
    <cellStyle name="40% - Ênfase1 3 2 4 3" xfId="8153" xr:uid="{AF438B50-734A-40F2-B30E-CAF46E16FC3B}"/>
    <cellStyle name="40% - Ênfase1 3 2 4 3 2" xfId="11627" xr:uid="{FC0B2D39-44FA-4860-AFA4-6A7205986977}"/>
    <cellStyle name="40% - Ênfase1 3 2 4 3 2 2" xfId="33690" xr:uid="{C5EA1438-EA58-4A41-B6D5-DA92FBF3FC26}"/>
    <cellStyle name="40% - Ênfase1 3 2 4 3 2 3" xfId="22707" xr:uid="{8C19E062-76D2-43CF-B5B4-2F5255D0A84B}"/>
    <cellStyle name="40% - Ênfase1 3 2 4 3 3" xfId="30640" xr:uid="{A589241B-A149-4DF2-B154-2FF91923313B}"/>
    <cellStyle name="40% - Ênfase1 3 2 4 3 4" xfId="19657" xr:uid="{66DFF23B-5C13-4E91-ADE7-CFEE8EB52F94}"/>
    <cellStyle name="40% - Ênfase1 3 2 4 4" xfId="10631" xr:uid="{30886317-C788-4F14-9CA9-D2CBBFED5835}"/>
    <cellStyle name="40% - Ênfase1 3 2 4 4 2" xfId="32758" xr:uid="{2EFD0BFA-0273-48C1-9BCE-4F5E58500F1A}"/>
    <cellStyle name="40% - Ênfase1 3 2 4 4 3" xfId="21775" xr:uid="{B6B59967-9193-4E8F-A442-3F40CF1CF0C1}"/>
    <cellStyle name="40% - Ênfase1 3 2 4 5" xfId="13913" xr:uid="{1096DECD-B5E5-4C1F-9D59-546696C58A22}"/>
    <cellStyle name="40% - Ênfase1 3 2 4 5 2" xfId="35777" xr:uid="{94E04332-2C85-4C15-8620-E0071A95BDFB}"/>
    <cellStyle name="40% - Ênfase1 3 2 4 5 3" xfId="24794" xr:uid="{86F9022B-3E28-49E3-8A81-E0F076D41398}"/>
    <cellStyle name="40% - Ênfase1 3 2 4 6" xfId="26744" xr:uid="{6A1F2A6A-68F2-43BD-89CF-474831802338}"/>
    <cellStyle name="40% - Ênfase1 3 2 4 6 2" xfId="37727" xr:uid="{7485AFD0-ACCD-4E88-861F-DA18B6E4207D}"/>
    <cellStyle name="40% - Ênfase1 3 2 4 7" xfId="28692" xr:uid="{A035C016-81EF-4F2A-9933-EE9EF737A5A6}"/>
    <cellStyle name="40% - Ênfase1 3 2 4 8" xfId="39675" xr:uid="{CA56C2B9-1C7C-48EC-A58F-791352643CEB}"/>
    <cellStyle name="40% - Ênfase1 3 2 4 9" xfId="41622" xr:uid="{85530A46-70B9-4E15-9A6A-2592A84E6544}"/>
    <cellStyle name="40% - Ênfase1 3 2 5" xfId="6811" xr:uid="{6EBDC89B-D633-47E1-B0F1-5ED0E570F663}"/>
    <cellStyle name="40% - Ênfase1 3 2 5 10" xfId="18356" xr:uid="{93D08657-C99A-4D9A-9CB0-45AB52300676}"/>
    <cellStyle name="40% - Ênfase1 3 2 5 2" xfId="8801" xr:uid="{F7731861-7EB2-4277-925C-A845DC4D4C69}"/>
    <cellStyle name="40% - Ênfase1 3 2 5 2 2" xfId="13245" xr:uid="{253765C1-ADFF-4AFE-8CB9-54FF2B7FF740}"/>
    <cellStyle name="40% - Ênfase1 3 2 5 2 2 2" xfId="35254" xr:uid="{BA0AB28D-8998-4D5A-AFC6-C49124B4A028}"/>
    <cellStyle name="40% - Ênfase1 3 2 5 2 2 3" xfId="24271" xr:uid="{271CD2D6-3A78-410F-84FA-B7FE410DC047}"/>
    <cellStyle name="40% - Ênfase1 3 2 5 2 3" xfId="31288" xr:uid="{89F6FE65-FB8F-4DAF-811B-8007206136AF}"/>
    <cellStyle name="40% - Ênfase1 3 2 5 2 4" xfId="20305" xr:uid="{CC95F004-8E7C-4AC3-909E-736247DB4CCF}"/>
    <cellStyle name="40% - Ênfase1 3 2 5 3" xfId="12058" xr:uid="{CD22C8E2-B3C6-4960-A61D-34D18D3FC264}"/>
    <cellStyle name="40% - Ênfase1 3 2 5 3 2" xfId="34119" xr:uid="{8424A985-77AB-4CD2-9747-870CFF9E3DD6}"/>
    <cellStyle name="40% - Ênfase1 3 2 5 3 3" xfId="23136" xr:uid="{A134A3F5-EAD1-4B14-8AC8-A2A39CCD081C}"/>
    <cellStyle name="40% - Ênfase1 3 2 5 4" xfId="14642" xr:uid="{3B7F1667-C744-4EA8-88F4-669395E214BC}"/>
    <cellStyle name="40% - Ênfase1 3 2 5 4 2" xfId="36424" xr:uid="{0329ADD7-9B3E-4472-B812-D30251FE7617}"/>
    <cellStyle name="40% - Ênfase1 3 2 5 4 3" xfId="25441" xr:uid="{490471F2-706D-49E5-9383-13542EE2D6FF}"/>
    <cellStyle name="40% - Ênfase1 3 2 5 5" xfId="27391" xr:uid="{7C050AD0-8920-41D2-AAFD-B90384EB44DF}"/>
    <cellStyle name="40% - Ênfase1 3 2 5 5 2" xfId="38374" xr:uid="{89149533-6E6B-4F0E-A17B-CE7F90D65732}"/>
    <cellStyle name="40% - Ênfase1 3 2 5 6" xfId="29339" xr:uid="{AC6392E0-1B89-4742-9C63-C35DA5FC5043}"/>
    <cellStyle name="40% - Ênfase1 3 2 5 7" xfId="40322" xr:uid="{6769C7FA-858F-43F3-A45D-48D0F68591D7}"/>
    <cellStyle name="40% - Ênfase1 3 2 5 8" xfId="42269" xr:uid="{CC8EF4CC-A34F-4997-98EE-6263A25DF42D}"/>
    <cellStyle name="40% - Ênfase1 3 2 5 9" xfId="44229" xr:uid="{C1D7AECD-F78D-40CA-9C75-E5165825AB2A}"/>
    <cellStyle name="40% - Ênfase1 3 2 6" xfId="8148" xr:uid="{E15BB31D-7D50-4085-9169-043B3D11B664}"/>
    <cellStyle name="40% - Ênfase1 3 2 6 2" xfId="12182" xr:uid="{54B2F187-DFE7-4BE9-B718-E0BA5911F3F9}"/>
    <cellStyle name="40% - Ênfase1 3 2 6 2 2" xfId="34243" xr:uid="{1D9816AE-AA73-4AE8-B821-885B65DBBDBE}"/>
    <cellStyle name="40% - Ênfase1 3 2 6 2 3" xfId="23260" xr:uid="{00895F34-7913-4655-AAB4-FC59992F1628}"/>
    <cellStyle name="40% - Ênfase1 3 2 6 3" xfId="30635" xr:uid="{36577C32-B375-4D80-A697-306319B38FB6}"/>
    <cellStyle name="40% - Ênfase1 3 2 6 4" xfId="19652" xr:uid="{D3DE6CA4-38D7-4261-B2DB-A10BE0E6DCBE}"/>
    <cellStyle name="40% - Ênfase1 3 2 7" xfId="11044" xr:uid="{A619F6E3-9B3D-4CBE-BDC9-248A71E927A6}"/>
    <cellStyle name="40% - Ênfase1 3 2 7 2" xfId="33108" xr:uid="{B65393DA-2CCA-4B3E-8149-A3A178D1019A}"/>
    <cellStyle name="40% - Ênfase1 3 2 7 3" xfId="22125" xr:uid="{1B5C53F5-B1B8-4B85-BA1A-F313CD6B42FC}"/>
    <cellStyle name="40% - Ênfase1 3 2 8" xfId="10007" xr:uid="{DE635CB1-FA65-4D6D-B941-E3FEE6F60E9F}"/>
    <cellStyle name="40% - Ênfase1 3 2 8 2" xfId="32194" xr:uid="{35185F3B-2711-455A-854F-8414E794A87A}"/>
    <cellStyle name="40% - Ênfase1 3 2 8 3" xfId="21211" xr:uid="{16A74373-3A34-46AE-86B3-E7189C1F23E4}"/>
    <cellStyle name="40% - Ênfase1 3 2 9" xfId="13908" xr:uid="{78DF18F4-0DE6-41E6-9EB8-2F8F5E571CE3}"/>
    <cellStyle name="40% - Ênfase1 3 2 9 2" xfId="35772" xr:uid="{DBFFB297-944E-4C9F-9E08-3AD7345610CC}"/>
    <cellStyle name="40% - Ênfase1 3 2 9 3" xfId="24789" xr:uid="{F896F9CC-6535-40B3-87A4-60B9230D2D17}"/>
    <cellStyle name="40% - Ênfase1 3 3" xfId="5297" xr:uid="{FC4A2551-F543-4B74-9FF5-C5E879BE8561}"/>
    <cellStyle name="40% - Ênfase1 3 3 10" xfId="28693" xr:uid="{9820D84A-9EFA-45FD-9987-A225E74A9D6D}"/>
    <cellStyle name="40% - Ênfase1 3 3 11" xfId="39676" xr:uid="{639A9423-0D9C-43B5-A144-86968F4B16A9}"/>
    <cellStyle name="40% - Ênfase1 3 3 12" xfId="41623" xr:uid="{EA79E716-7859-40FB-B692-F582A8524F2E}"/>
    <cellStyle name="40% - Ênfase1 3 3 13" xfId="43583" xr:uid="{6546AC9C-F832-4655-9C6E-1B8137364327}"/>
    <cellStyle name="40% - Ênfase1 3 3 14" xfId="17709" xr:uid="{C64443D2-2D3F-4FF5-9642-9E8DCBF593C8}"/>
    <cellStyle name="40% - Ênfase1 3 3 2" xfId="5298" xr:uid="{F3265268-8088-4FE5-9E3E-BBD794080BAD}"/>
    <cellStyle name="40% - Ênfase1 3 3 2 10" xfId="43584" xr:uid="{4AADE706-A785-4E86-846C-46B88946C613}"/>
    <cellStyle name="40% - Ênfase1 3 3 2 11" xfId="17710" xr:uid="{A801B859-EC9A-48A2-AC47-B5854BB54063}"/>
    <cellStyle name="40% - Ênfase1 3 3 2 2" xfId="7209" xr:uid="{AEE3B874-A60C-4C5D-A034-F93D0384230C}"/>
    <cellStyle name="40% - Ênfase1 3 3 2 2 10" xfId="18751" xr:uid="{3D7BA6A1-3367-4F9E-8958-44E71B4B61E7}"/>
    <cellStyle name="40% - Ênfase1 3 3 2 2 2" xfId="9196" xr:uid="{2CC216E0-A9E2-4A34-9603-A8638C5D7731}"/>
    <cellStyle name="40% - Ênfase1 3 3 2 2 2 2" xfId="31683" xr:uid="{E7CC2212-D679-4078-8A0B-072DC448B4A6}"/>
    <cellStyle name="40% - Ênfase1 3 3 2 2 2 3" xfId="20700" xr:uid="{D2F058AA-5530-49DA-B4AA-D9FB07CEF955}"/>
    <cellStyle name="40% - Ênfase1 3 3 2 2 3" xfId="12595" xr:uid="{E7B998E9-3537-4E89-A292-0C357A113B1D}"/>
    <cellStyle name="40% - Ênfase1 3 3 2 2 3 2" xfId="34656" xr:uid="{803B44CD-C690-4B2B-A576-8B3A79F63EB8}"/>
    <cellStyle name="40% - Ênfase1 3 3 2 2 3 3" xfId="23673" xr:uid="{B90CB8B8-0885-41AA-9102-0D6CBA0C7225}"/>
    <cellStyle name="40% - Ênfase1 3 3 2 2 4" xfId="15037" xr:uid="{D9B9771E-5F10-4EA8-A705-AD81D6551CB4}"/>
    <cellStyle name="40% - Ênfase1 3 3 2 2 4 2" xfId="36819" xr:uid="{B46B2D25-3AEA-402F-A32E-495710FCE1C4}"/>
    <cellStyle name="40% - Ênfase1 3 3 2 2 4 3" xfId="25836" xr:uid="{02249C85-9E75-4A2B-A4F1-2D1BD99CDDD9}"/>
    <cellStyle name="40% - Ênfase1 3 3 2 2 5" xfId="27786" xr:uid="{9A143B5D-D8C9-4317-ADA2-8236E0343BD4}"/>
    <cellStyle name="40% - Ênfase1 3 3 2 2 5 2" xfId="38769" xr:uid="{1213EB13-732E-4780-B273-2FA58FFB81D3}"/>
    <cellStyle name="40% - Ênfase1 3 3 2 2 6" xfId="29734" xr:uid="{E3D986A9-EB8F-4CCB-84CF-FBD5C66CEF4F}"/>
    <cellStyle name="40% - Ênfase1 3 3 2 2 7" xfId="40717" xr:uid="{99883068-A896-4411-A2AC-056FC21B84F2}"/>
    <cellStyle name="40% - Ênfase1 3 3 2 2 8" xfId="42664" xr:uid="{C16D8866-C078-44DD-8745-DF2E46FDC740}"/>
    <cellStyle name="40% - Ênfase1 3 3 2 2 9" xfId="44624" xr:uid="{A443D514-32ED-4B84-A4A0-530DF898B753}"/>
    <cellStyle name="40% - Ênfase1 3 3 2 3" xfId="8155" xr:uid="{B7861956-3E6A-439D-9DB1-9E0070A57C3A}"/>
    <cellStyle name="40% - Ênfase1 3 3 2 3 2" xfId="11458" xr:uid="{B526AF59-1A0D-4176-A329-23F335E6B117}"/>
    <cellStyle name="40% - Ênfase1 3 3 2 3 2 2" xfId="33521" xr:uid="{2A78CB37-C448-4A73-9B41-5A931BBF3CF8}"/>
    <cellStyle name="40% - Ênfase1 3 3 2 3 2 3" xfId="22538" xr:uid="{A53EA2F3-3B9B-4F69-8567-AFB29BEDE509}"/>
    <cellStyle name="40% - Ênfase1 3 3 2 3 3" xfId="30642" xr:uid="{1BE28909-49A7-45A0-9883-22BB11BA3AEE}"/>
    <cellStyle name="40% - Ênfase1 3 3 2 3 4" xfId="19659" xr:uid="{2EE26A4A-8B20-4956-9CB4-301204CF2A24}"/>
    <cellStyle name="40% - Ênfase1 3 3 2 4" xfId="10462" xr:uid="{D6120BEE-2CFE-4943-8CB8-E93B992C7D0A}"/>
    <cellStyle name="40% - Ênfase1 3 3 2 4 2" xfId="32589" xr:uid="{6FAEC445-5EC0-42E2-B485-957780B409CD}"/>
    <cellStyle name="40% - Ênfase1 3 3 2 4 3" xfId="21606" xr:uid="{9B2CF33D-D5FB-46F8-BCDF-022EEE12C5A9}"/>
    <cellStyle name="40% - Ênfase1 3 3 2 5" xfId="13915" xr:uid="{56D02AD2-06F5-46DB-A2D3-7B75A8FBF928}"/>
    <cellStyle name="40% - Ênfase1 3 3 2 5 2" xfId="35779" xr:uid="{2B069B85-8808-4633-AEC8-FDAFA2A89E96}"/>
    <cellStyle name="40% - Ênfase1 3 3 2 5 3" xfId="24796" xr:uid="{C168C14D-3CD0-4D75-8345-CBECBD990B13}"/>
    <cellStyle name="40% - Ênfase1 3 3 2 6" xfId="26746" xr:uid="{B97BC0A8-A0B4-4AC9-8FAA-73EA02BF47E1}"/>
    <cellStyle name="40% - Ênfase1 3 3 2 6 2" xfId="37729" xr:uid="{CC546B67-BAB6-470D-B2D8-AAD3AD407C99}"/>
    <cellStyle name="40% - Ênfase1 3 3 2 7" xfId="28694" xr:uid="{2EA01E27-E8F6-4348-BE6D-015BF5C0E8C5}"/>
    <cellStyle name="40% - Ênfase1 3 3 2 8" xfId="39677" xr:uid="{008C3DD8-AC0E-4D76-8EB7-269CE4570F3D}"/>
    <cellStyle name="40% - Ênfase1 3 3 2 9" xfId="41624" xr:uid="{AFE8A2E8-C3D4-46CC-B84D-08358F4AC5B4}"/>
    <cellStyle name="40% - Ênfase1 3 3 3" xfId="5299" xr:uid="{065BB4EE-4305-4CE1-BA03-B72233203B3F}"/>
    <cellStyle name="40% - Ênfase1 3 3 3 10" xfId="43585" xr:uid="{DA462A7F-B7BC-4639-9FC4-A3311F99B477}"/>
    <cellStyle name="40% - Ênfase1 3 3 3 11" xfId="17711" xr:uid="{AB6B64E7-D8E5-4CBB-B8EA-5EE01E72DFDB}"/>
    <cellStyle name="40% - Ênfase1 3 3 3 2" xfId="7491" xr:uid="{0A2AFF0E-B7C4-48DD-A124-C85B5A30712A}"/>
    <cellStyle name="40% - Ênfase1 3 3 3 2 10" xfId="19033" xr:uid="{ED4B36A1-3DCD-4C8F-B17A-0C2704FC5D97}"/>
    <cellStyle name="40% - Ênfase1 3 3 3 2 2" xfId="9478" xr:uid="{C6C9A12C-934F-4793-ADB0-3959E4FAB8B0}"/>
    <cellStyle name="40% - Ênfase1 3 3 3 2 2 2" xfId="31965" xr:uid="{684E182F-308C-40DD-B892-3D0F38F7E463}"/>
    <cellStyle name="40% - Ênfase1 3 3 3 2 2 3" xfId="20982" xr:uid="{D401B461-E4F1-4C39-8E22-4C837000D0ED}"/>
    <cellStyle name="40% - Ênfase1 3 3 3 2 3" xfId="12877" xr:uid="{19C8D587-DB97-4B7C-8002-5FAE1F6345D0}"/>
    <cellStyle name="40% - Ênfase1 3 3 3 2 3 2" xfId="34938" xr:uid="{480C3F87-6E33-4394-AC48-8D082F1AF416}"/>
    <cellStyle name="40% - Ênfase1 3 3 3 2 3 3" xfId="23955" xr:uid="{0BF18075-12AA-451C-AEA0-570511D45238}"/>
    <cellStyle name="40% - Ênfase1 3 3 3 2 4" xfId="15319" xr:uid="{ED4B0C3D-7DC2-45CC-9FCE-783BF7E9B0C3}"/>
    <cellStyle name="40% - Ênfase1 3 3 3 2 4 2" xfId="37101" xr:uid="{F3F9EB34-3A7F-4507-928A-9489637AE879}"/>
    <cellStyle name="40% - Ênfase1 3 3 3 2 4 3" xfId="26118" xr:uid="{98A7973B-303D-4638-B327-FC960928F5DB}"/>
    <cellStyle name="40% - Ênfase1 3 3 3 2 5" xfId="28068" xr:uid="{AAB6C085-C2EF-496C-837D-56C27B41640F}"/>
    <cellStyle name="40% - Ênfase1 3 3 3 2 5 2" xfId="39051" xr:uid="{B898E1C0-680E-4FB0-A8DB-D020A7A890FD}"/>
    <cellStyle name="40% - Ênfase1 3 3 3 2 6" xfId="30016" xr:uid="{92BCA8F3-0216-4340-991B-7C094535328C}"/>
    <cellStyle name="40% - Ênfase1 3 3 3 2 7" xfId="40999" xr:uid="{8E8CBEDC-0E98-451E-97EE-3BD2AF2CED01}"/>
    <cellStyle name="40% - Ênfase1 3 3 3 2 8" xfId="42946" xr:uid="{36F8369D-CCB0-44C9-82DB-B530F680EA94}"/>
    <cellStyle name="40% - Ênfase1 3 3 3 2 9" xfId="44906" xr:uid="{4850CF19-0078-479B-973F-3E54C925F478}"/>
    <cellStyle name="40% - Ênfase1 3 3 3 3" xfId="8156" xr:uid="{65285482-8A4C-4D45-8D18-375BF1CCB57B}"/>
    <cellStyle name="40% - Ênfase1 3 3 3 3 2" xfId="11740" xr:uid="{5FB29386-C1A2-4412-BC8E-C2E67D9841ED}"/>
    <cellStyle name="40% - Ênfase1 3 3 3 3 2 2" xfId="33803" xr:uid="{90B831D8-9555-4969-ABE0-05FF9F1D9D13}"/>
    <cellStyle name="40% - Ênfase1 3 3 3 3 2 3" xfId="22820" xr:uid="{87C291B6-6173-4156-AE64-A754F8545C16}"/>
    <cellStyle name="40% - Ênfase1 3 3 3 3 3" xfId="30643" xr:uid="{1833FA0E-8608-4F0D-9051-8FD739782F43}"/>
    <cellStyle name="40% - Ênfase1 3 3 3 3 4" xfId="19660" xr:uid="{F82796DD-1D8F-4D0D-A080-537F579B7273}"/>
    <cellStyle name="40% - Ênfase1 3 3 3 4" xfId="10744" xr:uid="{D3FC0D28-EFCE-46C3-AF73-7584F66A5AF0}"/>
    <cellStyle name="40% - Ênfase1 3 3 3 4 2" xfId="32871" xr:uid="{15021E70-E542-48E7-9F80-B0FBD99415FF}"/>
    <cellStyle name="40% - Ênfase1 3 3 3 4 3" xfId="21888" xr:uid="{4BF217E8-9749-445B-80B6-EDECD2B4EA22}"/>
    <cellStyle name="40% - Ênfase1 3 3 3 5" xfId="13916" xr:uid="{D18357AE-EB58-485D-ADE3-8116F5927C45}"/>
    <cellStyle name="40% - Ênfase1 3 3 3 5 2" xfId="35780" xr:uid="{D6D66EFE-35D4-402C-AC02-BC19B8BB5DE0}"/>
    <cellStyle name="40% - Ênfase1 3 3 3 5 3" xfId="24797" xr:uid="{7BC8B351-B4BB-4070-AC8E-41CEB3D5286C}"/>
    <cellStyle name="40% - Ênfase1 3 3 3 6" xfId="26747" xr:uid="{E3B5B217-E07A-49BF-9EC4-D99912AB01FF}"/>
    <cellStyle name="40% - Ênfase1 3 3 3 6 2" xfId="37730" xr:uid="{5D20F151-9042-4B23-A21B-AA93E948EDF7}"/>
    <cellStyle name="40% - Ênfase1 3 3 3 7" xfId="28695" xr:uid="{3EA4C3A6-77CB-4C77-AF71-B3FF05E81891}"/>
    <cellStyle name="40% - Ênfase1 3 3 3 8" xfId="39678" xr:uid="{00A19754-F52D-42AE-A129-66E8C10616CB}"/>
    <cellStyle name="40% - Ênfase1 3 3 3 9" xfId="41625" xr:uid="{937010AF-0E09-41DB-B815-8DC7C7E9F946}"/>
    <cellStyle name="40% - Ênfase1 3 3 4" xfId="6925" xr:uid="{F21DADB7-A83F-423A-9A40-DCE1BD0305E3}"/>
    <cellStyle name="40% - Ênfase1 3 3 4 10" xfId="18469" xr:uid="{83612F42-3604-40A0-9A04-DC66A6812480}"/>
    <cellStyle name="40% - Ênfase1 3 3 4 2" xfId="8914" xr:uid="{A58B3BF4-70C8-4BBB-BB62-B65B0E850237}"/>
    <cellStyle name="40% - Ênfase1 3 3 4 2 2" xfId="13189" xr:uid="{2EB3373E-F407-479A-8B8D-86CC81A7AFF0}"/>
    <cellStyle name="40% - Ênfase1 3 3 4 2 2 2" xfId="35198" xr:uid="{91C3E8D0-60C7-432E-8BF3-61AF2001E84E}"/>
    <cellStyle name="40% - Ênfase1 3 3 4 2 2 3" xfId="24215" xr:uid="{D0265516-9965-4B35-9121-40F0AD000A20}"/>
    <cellStyle name="40% - Ênfase1 3 3 4 2 3" xfId="31401" xr:uid="{63D55DDD-DD6B-49A6-89F1-A1915E174A3D}"/>
    <cellStyle name="40% - Ênfase1 3 3 4 2 4" xfId="20418" xr:uid="{0AE4FCA3-1AFF-4986-8FF6-119657C835E9}"/>
    <cellStyle name="40% - Ênfase1 3 3 4 3" xfId="12002" xr:uid="{449FE377-CE48-414E-8D84-109FEC032025}"/>
    <cellStyle name="40% - Ênfase1 3 3 4 3 2" xfId="34063" xr:uid="{6FB41140-BBE8-45EC-B528-DCD37AD9B45B}"/>
    <cellStyle name="40% - Ênfase1 3 3 4 3 3" xfId="23080" xr:uid="{E6490893-B22B-4640-A9A5-A6B405E33DC5}"/>
    <cellStyle name="40% - Ênfase1 3 3 4 4" xfId="14755" xr:uid="{36C4B099-D998-4D93-B515-B113398F1F56}"/>
    <cellStyle name="40% - Ênfase1 3 3 4 4 2" xfId="36537" xr:uid="{7802D690-FC08-48D5-ACB8-B744BACB35B0}"/>
    <cellStyle name="40% - Ênfase1 3 3 4 4 3" xfId="25554" xr:uid="{DF20C665-B872-47C6-8AC2-D3478C90C3C6}"/>
    <cellStyle name="40% - Ênfase1 3 3 4 5" xfId="27504" xr:uid="{35CEF543-76DD-42B2-B89D-C4AE3BED3EB8}"/>
    <cellStyle name="40% - Ênfase1 3 3 4 5 2" xfId="38487" xr:uid="{DF4208FB-9D80-4F48-A933-11D3B032D748}"/>
    <cellStyle name="40% - Ênfase1 3 3 4 6" xfId="29452" xr:uid="{BC56A244-CE6D-4FD3-844B-56190D32D63B}"/>
    <cellStyle name="40% - Ênfase1 3 3 4 7" xfId="40435" xr:uid="{3CF0D723-83AF-489C-8265-0511A1E97136}"/>
    <cellStyle name="40% - Ênfase1 3 3 4 8" xfId="42382" xr:uid="{B5161EE7-F836-46A9-AED8-FA7959C477D3}"/>
    <cellStyle name="40% - Ênfase1 3 3 4 9" xfId="44342" xr:uid="{E6DA303F-9026-445D-9BFF-5B3DB79BDE40}"/>
    <cellStyle name="40% - Ênfase1 3 3 5" xfId="8154" xr:uid="{6EC8AEA5-3EC4-42A0-AB14-3F082336383A}"/>
    <cellStyle name="40% - Ênfase1 3 3 5 2" xfId="12299" xr:uid="{A8887BEF-9FA8-40C2-ADC7-E5396740223C}"/>
    <cellStyle name="40% - Ênfase1 3 3 5 2 2" xfId="34360" xr:uid="{A4366426-1D3B-4F96-BE35-4F4950FCCAB2}"/>
    <cellStyle name="40% - Ênfase1 3 3 5 2 3" xfId="23377" xr:uid="{F65703E6-662E-4B5A-AE1E-76E83111CD65}"/>
    <cellStyle name="40% - Ênfase1 3 3 5 3" xfId="30641" xr:uid="{080780A8-3567-4025-B997-3D704EEA40B2}"/>
    <cellStyle name="40% - Ênfase1 3 3 5 4" xfId="19658" xr:uid="{CEE71085-0FC0-47AA-AA47-F862B13D1419}"/>
    <cellStyle name="40% - Ênfase1 3 3 6" xfId="11162" xr:uid="{36A3CD41-55A8-4B40-AB36-802AF6F6AE7B}"/>
    <cellStyle name="40% - Ênfase1 3 3 6 2" xfId="33225" xr:uid="{73E7906F-C02E-4E6E-9173-53FF20CD1770}"/>
    <cellStyle name="40% - Ênfase1 3 3 6 3" xfId="22242" xr:uid="{ECA08EEE-EB0B-4982-908C-481C2975AB93}"/>
    <cellStyle name="40% - Ênfase1 3 3 7" xfId="10180" xr:uid="{FF0DF48B-E82E-46CA-92E7-1C24115CD3D1}"/>
    <cellStyle name="40% - Ênfase1 3 3 7 2" xfId="32307" xr:uid="{48CC39FE-63B8-4ECF-B30A-2B452C4B1861}"/>
    <cellStyle name="40% - Ênfase1 3 3 7 3" xfId="21324" xr:uid="{F98CCF8B-0C1F-400B-8F0E-855B970B1B4D}"/>
    <cellStyle name="40% - Ênfase1 3 3 8" xfId="13914" xr:uid="{876735E8-1F6B-466A-B029-CE57AB332647}"/>
    <cellStyle name="40% - Ênfase1 3 3 8 2" xfId="35778" xr:uid="{FC0EB478-B9C7-49C7-916A-B0E722EE2B88}"/>
    <cellStyle name="40% - Ênfase1 3 3 8 3" xfId="24795" xr:uid="{66F7A94C-DBD7-40EF-B27F-861DBB9F0635}"/>
    <cellStyle name="40% - Ênfase1 3 3 9" xfId="26745" xr:uid="{35CA4855-0BB0-490D-AC48-81BBEEA6C2D4}"/>
    <cellStyle name="40% - Ênfase1 3 3 9 2" xfId="37728" xr:uid="{B82E7E8C-0962-4064-8FE1-80E76C12420C}"/>
    <cellStyle name="40% - Ênfase1 3 4" xfId="5300" xr:uid="{A8498081-5F41-4E46-AC22-69E07C3F0D2E}"/>
    <cellStyle name="40% - Ênfase1 3 4 10" xfId="39679" xr:uid="{FBEF1194-0DC0-4583-8FF0-C596A3A637F8}"/>
    <cellStyle name="40% - Ênfase1 3 4 11" xfId="41626" xr:uid="{7A721254-0270-4E41-9F9A-C88141A82C9E}"/>
    <cellStyle name="40% - Ênfase1 3 4 12" xfId="43586" xr:uid="{E5C4D91F-ADC5-4952-AA5E-88A867F0A9CB}"/>
    <cellStyle name="40% - Ênfase1 3 4 13" xfId="17712" xr:uid="{806E27AE-15C9-441C-BA1C-131D2B0E412C}"/>
    <cellStyle name="40% - Ênfase1 3 4 2" xfId="5301" xr:uid="{644F27C4-586A-440B-8E87-E00D690C27F8}"/>
    <cellStyle name="40% - Ênfase1 3 4 2 10" xfId="43587" xr:uid="{92E790B7-E85F-450F-B183-9F1D937208BE}"/>
    <cellStyle name="40% - Ênfase1 3 4 2 11" xfId="17713" xr:uid="{7390C7E8-5DA7-40E0-8F38-51D82E8C1B39}"/>
    <cellStyle name="40% - Ênfase1 3 4 2 2" xfId="7152" xr:uid="{46F2176C-7E00-4949-AB18-5A2AD5695A22}"/>
    <cellStyle name="40% - Ênfase1 3 4 2 2 10" xfId="18694" xr:uid="{0CE44728-FC04-4535-B5AD-4C418CB5A1BA}"/>
    <cellStyle name="40% - Ênfase1 3 4 2 2 2" xfId="9139" xr:uid="{A225CFC2-FDC4-4B96-82C8-54643DBD73B7}"/>
    <cellStyle name="40% - Ênfase1 3 4 2 2 2 2" xfId="31626" xr:uid="{A00F8507-ED3C-4BBF-B59A-24EB28F13E87}"/>
    <cellStyle name="40% - Ênfase1 3 4 2 2 2 3" xfId="20643" xr:uid="{93B60C92-80C7-4303-A50F-E719C6095A87}"/>
    <cellStyle name="40% - Ênfase1 3 4 2 2 3" xfId="12534" xr:uid="{0FE47FD1-3999-4C6F-8957-31027A7495B3}"/>
    <cellStyle name="40% - Ênfase1 3 4 2 2 3 2" xfId="34595" xr:uid="{70443C22-CFDE-40F7-8938-E6528A9E3271}"/>
    <cellStyle name="40% - Ênfase1 3 4 2 2 3 3" xfId="23612" xr:uid="{FB94CF35-CCC1-4944-B69C-5C58417C7457}"/>
    <cellStyle name="40% - Ênfase1 3 4 2 2 4" xfId="14980" xr:uid="{73C0C2F1-BB66-44C4-9187-404995BB7B7A}"/>
    <cellStyle name="40% - Ênfase1 3 4 2 2 4 2" xfId="36762" xr:uid="{C922A117-397E-44E0-B3E9-8A7FCCDB4461}"/>
    <cellStyle name="40% - Ênfase1 3 4 2 2 4 3" xfId="25779" xr:uid="{46ECF61A-6950-46D9-B997-F21E48A99CB7}"/>
    <cellStyle name="40% - Ênfase1 3 4 2 2 5" xfId="27729" xr:uid="{A189B7E3-4403-42BF-87D2-DD238D77EC23}"/>
    <cellStyle name="40% - Ênfase1 3 4 2 2 5 2" xfId="38712" xr:uid="{4559A30C-E5D8-4322-916D-F91C5031860E}"/>
    <cellStyle name="40% - Ênfase1 3 4 2 2 6" xfId="29677" xr:uid="{9F98A1FC-D1DD-48BE-A6EA-7B9105D17533}"/>
    <cellStyle name="40% - Ênfase1 3 4 2 2 7" xfId="40660" xr:uid="{F4E6DD5B-2479-429F-A335-68ACFB3C9AE9}"/>
    <cellStyle name="40% - Ênfase1 3 4 2 2 8" xfId="42607" xr:uid="{2B49DA80-075F-4F35-99FD-D09F7B045E81}"/>
    <cellStyle name="40% - Ênfase1 3 4 2 2 9" xfId="44567" xr:uid="{F300BF9C-6ACF-4202-A47C-D1DA9B3A953B}"/>
    <cellStyle name="40% - Ênfase1 3 4 2 3" xfId="8158" xr:uid="{5C28A9B3-4D2B-4F37-9F41-4056FF764208}"/>
    <cellStyle name="40% - Ênfase1 3 4 2 3 2" xfId="11397" xr:uid="{627F5886-DC25-4D5A-9AC4-B31C210F6AF3}"/>
    <cellStyle name="40% - Ênfase1 3 4 2 3 2 2" xfId="33460" xr:uid="{ABFE9489-DEEC-44C1-88B6-5F5A0D8D2E49}"/>
    <cellStyle name="40% - Ênfase1 3 4 2 3 2 3" xfId="22477" xr:uid="{59C897CF-1B48-41EC-8B26-997B0450F8C1}"/>
    <cellStyle name="40% - Ênfase1 3 4 2 3 3" xfId="30645" xr:uid="{02A2BF8F-8A99-4DD6-A1BE-0470ECB01E9B}"/>
    <cellStyle name="40% - Ênfase1 3 4 2 3 4" xfId="19662" xr:uid="{93341BDB-A0A4-442B-AF7E-01B10AB1391A}"/>
    <cellStyle name="40% - Ênfase1 3 4 2 4" xfId="10405" xr:uid="{1B3BF091-55D1-4E14-BB2E-E623F88E086C}"/>
    <cellStyle name="40% - Ênfase1 3 4 2 4 2" xfId="32532" xr:uid="{689046D5-4D14-4AA2-942F-CDA4F9CD1ED5}"/>
    <cellStyle name="40% - Ênfase1 3 4 2 4 3" xfId="21549" xr:uid="{F38DF10E-D476-49E5-B014-128DB9396B7D}"/>
    <cellStyle name="40% - Ênfase1 3 4 2 5" xfId="13918" xr:uid="{BB2E955D-019E-4E93-9E43-9BC150D32DDE}"/>
    <cellStyle name="40% - Ênfase1 3 4 2 5 2" xfId="35782" xr:uid="{06601F1C-2D1E-41BB-BF00-E38F4D8FAB3F}"/>
    <cellStyle name="40% - Ênfase1 3 4 2 5 3" xfId="24799" xr:uid="{5B11B2A5-F8BB-44AC-BEEC-1CB845FB981D}"/>
    <cellStyle name="40% - Ênfase1 3 4 2 6" xfId="26749" xr:uid="{B5277125-F122-45DE-B606-8FCF64706526}"/>
    <cellStyle name="40% - Ênfase1 3 4 2 6 2" xfId="37732" xr:uid="{7CD31DD6-79D9-43EF-9BF7-4753CEB93200}"/>
    <cellStyle name="40% - Ênfase1 3 4 2 7" xfId="28697" xr:uid="{3C8E2706-88CF-4EB4-A526-31F3CDC36B09}"/>
    <cellStyle name="40% - Ênfase1 3 4 2 8" xfId="39680" xr:uid="{BD89E604-D4BA-4465-B3BF-6DB79B4F6B87}"/>
    <cellStyle name="40% - Ênfase1 3 4 2 9" xfId="41627" xr:uid="{990147DD-7C4A-450B-BC82-885524ADE964}"/>
    <cellStyle name="40% - Ênfase1 3 4 3" xfId="5302" xr:uid="{F59F8DA9-7FBB-462C-9C7D-21EC35797B7C}"/>
    <cellStyle name="40% - Ênfase1 3 4 3 10" xfId="43588" xr:uid="{E2F05368-17BB-45C8-99C3-7E085B47466A}"/>
    <cellStyle name="40% - Ênfase1 3 4 3 11" xfId="17714" xr:uid="{03841605-6E21-41FE-9FA2-737B1AFDA4C3}"/>
    <cellStyle name="40% - Ênfase1 3 4 3 2" xfId="7434" xr:uid="{3F3B94D4-F1CE-40DB-8003-BC0380636406}"/>
    <cellStyle name="40% - Ênfase1 3 4 3 2 10" xfId="18976" xr:uid="{69FFF211-3F10-4911-96A0-7F6090CB43C7}"/>
    <cellStyle name="40% - Ênfase1 3 4 3 2 2" xfId="9421" xr:uid="{20DE071F-B465-402A-BF3F-D2DA6477AA8E}"/>
    <cellStyle name="40% - Ênfase1 3 4 3 2 2 2" xfId="31908" xr:uid="{E14B3A0C-6EDE-4AD3-BEF8-A98E5CD7AE68}"/>
    <cellStyle name="40% - Ênfase1 3 4 3 2 2 3" xfId="20925" xr:uid="{2F1EE6EB-3B6C-42F1-9FD2-A42DB521F501}"/>
    <cellStyle name="40% - Ênfase1 3 4 3 2 3" xfId="12820" xr:uid="{F191A47A-786E-467A-B411-1903143FE850}"/>
    <cellStyle name="40% - Ênfase1 3 4 3 2 3 2" xfId="34881" xr:uid="{6141EB4E-8FCC-4C07-B556-194EF3702E41}"/>
    <cellStyle name="40% - Ênfase1 3 4 3 2 3 3" xfId="23898" xr:uid="{DCD9D924-634E-444D-8853-47ED95F6B82C}"/>
    <cellStyle name="40% - Ênfase1 3 4 3 2 4" xfId="15262" xr:uid="{29EE735E-F53D-4E3E-8B31-0AE035E2BA39}"/>
    <cellStyle name="40% - Ênfase1 3 4 3 2 4 2" xfId="37044" xr:uid="{05CBAE73-822D-42A7-8987-7EA960020BCD}"/>
    <cellStyle name="40% - Ênfase1 3 4 3 2 4 3" xfId="26061" xr:uid="{816377E9-095E-4862-92A9-02AD079E02FF}"/>
    <cellStyle name="40% - Ênfase1 3 4 3 2 5" xfId="28011" xr:uid="{986D04EB-6016-4C27-BBA0-39CCB235A485}"/>
    <cellStyle name="40% - Ênfase1 3 4 3 2 5 2" xfId="38994" xr:uid="{F1966DC2-7523-4AE4-A9B7-2AAC7B72BB16}"/>
    <cellStyle name="40% - Ênfase1 3 4 3 2 6" xfId="29959" xr:uid="{F0F79AF8-6625-40C1-88DB-A8792B7228BC}"/>
    <cellStyle name="40% - Ênfase1 3 4 3 2 7" xfId="40942" xr:uid="{28B4F21D-C7E6-4FFF-836C-63C67DFE28D9}"/>
    <cellStyle name="40% - Ênfase1 3 4 3 2 8" xfId="42889" xr:uid="{77492953-D0BA-4FD6-B458-1BC365864213}"/>
    <cellStyle name="40% - Ênfase1 3 4 3 2 9" xfId="44849" xr:uid="{8B20BC7E-467D-4B6D-ABD8-FBD4FD46E4D5}"/>
    <cellStyle name="40% - Ênfase1 3 4 3 3" xfId="8159" xr:uid="{D95128AC-3F71-47AF-90A3-604B79352390}"/>
    <cellStyle name="40% - Ênfase1 3 4 3 3 2" xfId="11683" xr:uid="{19D7B969-E650-4482-ADAD-246F7008959B}"/>
    <cellStyle name="40% - Ênfase1 3 4 3 3 2 2" xfId="33746" xr:uid="{69A6EC22-C397-485B-B40B-C49EC17A7E5D}"/>
    <cellStyle name="40% - Ênfase1 3 4 3 3 2 3" xfId="22763" xr:uid="{2344FC5D-1194-4B45-828F-9633AB822022}"/>
    <cellStyle name="40% - Ênfase1 3 4 3 3 3" xfId="30646" xr:uid="{AAB1918E-82BE-4092-83AB-408E6BFD64B3}"/>
    <cellStyle name="40% - Ênfase1 3 4 3 3 4" xfId="19663" xr:uid="{8A3D7DEC-5585-4CE3-BAA2-F99963C2EFEE}"/>
    <cellStyle name="40% - Ênfase1 3 4 3 4" xfId="10687" xr:uid="{933B90F8-97F3-4361-9B97-CADB9734478D}"/>
    <cellStyle name="40% - Ênfase1 3 4 3 4 2" xfId="32814" xr:uid="{39E9097D-B77C-4ED5-AAE8-2B6104FBB081}"/>
    <cellStyle name="40% - Ênfase1 3 4 3 4 3" xfId="21831" xr:uid="{C2EC7C2F-41D1-4EDA-87C1-A38A44C8BF30}"/>
    <cellStyle name="40% - Ênfase1 3 4 3 5" xfId="13919" xr:uid="{C5AC4A2C-C192-422E-BE13-1B4B63F55EE4}"/>
    <cellStyle name="40% - Ênfase1 3 4 3 5 2" xfId="35783" xr:uid="{E2E7DFE5-AB99-4CDC-A786-9E7A3645E769}"/>
    <cellStyle name="40% - Ênfase1 3 4 3 5 3" xfId="24800" xr:uid="{185C8387-7D86-4B94-AC2B-79D9DF35157B}"/>
    <cellStyle name="40% - Ênfase1 3 4 3 6" xfId="26750" xr:uid="{E1475BA8-288E-4BA9-B141-0A16281D3E2C}"/>
    <cellStyle name="40% - Ênfase1 3 4 3 6 2" xfId="37733" xr:uid="{73C6CAC3-5F5A-444C-AE14-091653DEC984}"/>
    <cellStyle name="40% - Ênfase1 3 4 3 7" xfId="28698" xr:uid="{25BBD978-5E6F-408B-BAAD-6855424B6ABA}"/>
    <cellStyle name="40% - Ênfase1 3 4 3 8" xfId="39681" xr:uid="{9DF459D1-6C06-463D-A4DB-148B526757F7}"/>
    <cellStyle name="40% - Ênfase1 3 4 3 9" xfId="41628" xr:uid="{5C2DB1FE-9B57-4B08-8133-6416783AFE32}"/>
    <cellStyle name="40% - Ênfase1 3 4 4" xfId="6867" xr:uid="{486A2EA9-7E84-4B2F-BE06-68FCBCFB5D6D}"/>
    <cellStyle name="40% - Ênfase1 3 4 4 10" xfId="18412" xr:uid="{633944F3-BFCC-4148-B5D5-9863FCC94972}"/>
    <cellStyle name="40% - Ênfase1 3 4 4 2" xfId="8857" xr:uid="{B8A70150-DA62-43BA-B284-6B7FDC7EB81D}"/>
    <cellStyle name="40% - Ênfase1 3 4 4 2 2" xfId="31344" xr:uid="{F979D3C7-CDC9-49F1-A350-A82E29F81253}"/>
    <cellStyle name="40% - Ênfase1 3 4 4 2 3" xfId="20361" xr:uid="{4EDE4906-1DE2-43D4-B14C-D882A06AF8ED}"/>
    <cellStyle name="40% - Ênfase1 3 4 4 3" xfId="12238" xr:uid="{7E4BF859-CB47-4414-A4A3-E3B2F159C9F4}"/>
    <cellStyle name="40% - Ênfase1 3 4 4 3 2" xfId="34299" xr:uid="{7B969973-DC46-444E-B15A-90AE901631C5}"/>
    <cellStyle name="40% - Ênfase1 3 4 4 3 3" xfId="23316" xr:uid="{BC818D44-FDF3-49F9-B538-3D3AE21128BA}"/>
    <cellStyle name="40% - Ênfase1 3 4 4 4" xfId="14698" xr:uid="{6B998692-6456-4E98-AA58-0D33EB3B689B}"/>
    <cellStyle name="40% - Ênfase1 3 4 4 4 2" xfId="36480" xr:uid="{E8F61442-6F93-4EE7-AAAD-0D425E85842E}"/>
    <cellStyle name="40% - Ênfase1 3 4 4 4 3" xfId="25497" xr:uid="{0D35F293-F747-425B-A1E5-A3FCC67E8B71}"/>
    <cellStyle name="40% - Ênfase1 3 4 4 5" xfId="27447" xr:uid="{237F92F9-60C4-4299-B976-C14F35B1C34B}"/>
    <cellStyle name="40% - Ênfase1 3 4 4 5 2" xfId="38430" xr:uid="{6FB4EBE6-0485-4A11-879E-177321FF1000}"/>
    <cellStyle name="40% - Ênfase1 3 4 4 6" xfId="29395" xr:uid="{84451A0E-5255-4A78-9682-EB3CC8EEE356}"/>
    <cellStyle name="40% - Ênfase1 3 4 4 7" xfId="40378" xr:uid="{B751C315-28AD-4EBF-9510-29C44AFEDA2F}"/>
    <cellStyle name="40% - Ênfase1 3 4 4 8" xfId="42325" xr:uid="{6B3E59DF-4FC9-425F-9FF5-EA6DC1DE8656}"/>
    <cellStyle name="40% - Ênfase1 3 4 4 9" xfId="44285" xr:uid="{CE53FE13-8088-4E40-A3B7-1BF71287B9A1}"/>
    <cellStyle name="40% - Ênfase1 3 4 5" xfId="8157" xr:uid="{CD531D50-9750-4147-8EDB-09007B6D9997}"/>
    <cellStyle name="40% - Ênfase1 3 4 5 2" xfId="11100" xr:uid="{47675F5C-CA26-4DD3-929E-463F1EEC5CF2}"/>
    <cellStyle name="40% - Ênfase1 3 4 5 2 2" xfId="33164" xr:uid="{67A4CC5B-4A31-4A48-B651-41F7F4B28D0D}"/>
    <cellStyle name="40% - Ênfase1 3 4 5 2 3" xfId="22181" xr:uid="{0691858B-F444-4328-A6D0-883AC0B76473}"/>
    <cellStyle name="40% - Ênfase1 3 4 5 3" xfId="30644" xr:uid="{969A2615-C5B8-48A9-B96D-8702FE241D28}"/>
    <cellStyle name="40% - Ênfase1 3 4 5 4" xfId="19661" xr:uid="{C7866058-09C0-4F57-9433-B258EDCBC7E7}"/>
    <cellStyle name="40% - Ênfase1 3 4 6" xfId="10063" xr:uid="{6CC7323A-46DE-4381-8599-7E618E096D1A}"/>
    <cellStyle name="40% - Ênfase1 3 4 6 2" xfId="32250" xr:uid="{C75533EE-C526-4C6D-B85A-BD00ACD72671}"/>
    <cellStyle name="40% - Ênfase1 3 4 6 3" xfId="21267" xr:uid="{D5068CD4-0B0A-4AD0-8578-25E6EF9E77D0}"/>
    <cellStyle name="40% - Ênfase1 3 4 7" xfId="13917" xr:uid="{2285621C-6099-48CA-B4A1-1EC7A8AB383E}"/>
    <cellStyle name="40% - Ênfase1 3 4 7 2" xfId="35781" xr:uid="{A90D7ECF-1943-46CA-ADA2-F2A26E234B1F}"/>
    <cellStyle name="40% - Ênfase1 3 4 7 3" xfId="24798" xr:uid="{6093A8FF-42EE-4BA6-AA1A-6D231C40F241}"/>
    <cellStyle name="40% - Ênfase1 3 4 8" xfId="26748" xr:uid="{02DE4598-05A1-46C4-B3F3-AA6769552C5D}"/>
    <cellStyle name="40% - Ênfase1 3 4 8 2" xfId="37731" xr:uid="{ACA70307-7A3F-48A0-A2FD-EA353BE4F383}"/>
    <cellStyle name="40% - Ênfase1 3 4 9" xfId="28696" xr:uid="{CEC2F7A5-792D-4DD0-B497-EC49025D949E}"/>
    <cellStyle name="40% - Ênfase1 3 5" xfId="5303" xr:uid="{28EE4E8C-D783-425D-B58D-4A1A625931C5}"/>
    <cellStyle name="40% - Ênfase1 3 5 10" xfId="43589" xr:uid="{18C82325-28AA-4BE2-B378-CE6EC8B7443E}"/>
    <cellStyle name="40% - Ênfase1 3 5 11" xfId="17715" xr:uid="{7405FCCA-1822-4A7C-B8A0-C6AA235E1778}"/>
    <cellStyle name="40% - Ênfase1 3 5 2" xfId="7040" xr:uid="{6B9350EF-CD78-4E97-B40B-6802754EFC57}"/>
    <cellStyle name="40% - Ênfase1 3 5 2 10" xfId="18582" xr:uid="{676C9FAE-A80D-458A-9680-50D4EEA8D2FD}"/>
    <cellStyle name="40% - Ênfase1 3 5 2 2" xfId="9027" xr:uid="{06C46822-9427-47FD-B774-505CEE6F6654}"/>
    <cellStyle name="40% - Ênfase1 3 5 2 2 2" xfId="31514" xr:uid="{196B9964-3D46-4634-9EB2-FF5EDACBA107}"/>
    <cellStyle name="40% - Ênfase1 3 5 2 2 3" xfId="20531" xr:uid="{EE90BB9C-864B-4CF5-8756-B6D098E9CE2C}"/>
    <cellStyle name="40% - Ênfase1 3 5 2 3" xfId="12422" xr:uid="{8A467C61-4F89-4FA1-96E9-A755861FFBED}"/>
    <cellStyle name="40% - Ênfase1 3 5 2 3 2" xfId="34483" xr:uid="{BA324CE9-B6AF-4DD1-844F-E2C4432DA23E}"/>
    <cellStyle name="40% - Ênfase1 3 5 2 3 3" xfId="23500" xr:uid="{59BD8C45-5B9A-4BE9-B8A6-3128478D9A70}"/>
    <cellStyle name="40% - Ênfase1 3 5 2 4" xfId="14868" xr:uid="{C5004741-15CD-41BF-ACD5-9FD9A4AC2CCD}"/>
    <cellStyle name="40% - Ênfase1 3 5 2 4 2" xfId="36650" xr:uid="{FBDD8AE8-14EE-4020-83FD-CFC23AE177BB}"/>
    <cellStyle name="40% - Ênfase1 3 5 2 4 3" xfId="25667" xr:uid="{6DF55E68-CB32-4A4C-BD08-714BF376C852}"/>
    <cellStyle name="40% - Ênfase1 3 5 2 5" xfId="27617" xr:uid="{3C4EDD5C-F408-4600-BD75-4ECE6AB6FDAD}"/>
    <cellStyle name="40% - Ênfase1 3 5 2 5 2" xfId="38600" xr:uid="{49D76E00-1F5D-45BF-848C-90703899E202}"/>
    <cellStyle name="40% - Ênfase1 3 5 2 6" xfId="29565" xr:uid="{EC46A97B-FFED-4D44-8971-E5C497300202}"/>
    <cellStyle name="40% - Ênfase1 3 5 2 7" xfId="40548" xr:uid="{FF5F1CA4-13A0-4DAD-AA8B-23D91116E487}"/>
    <cellStyle name="40% - Ênfase1 3 5 2 8" xfId="42495" xr:uid="{1B0F55DC-504E-4D4A-9F39-4B2E3A849EF1}"/>
    <cellStyle name="40% - Ênfase1 3 5 2 9" xfId="44455" xr:uid="{6A02AFAA-8EC9-4389-9914-55837C37C11B}"/>
    <cellStyle name="40% - Ênfase1 3 5 3" xfId="8160" xr:uid="{3664BF73-F921-4C18-A520-7C7AC4727C10}"/>
    <cellStyle name="40% - Ênfase1 3 5 3 2" xfId="11285" xr:uid="{A44EC00D-A162-430B-94AD-B8964115F0A2}"/>
    <cellStyle name="40% - Ênfase1 3 5 3 2 2" xfId="33348" xr:uid="{893D8477-072E-432B-B455-299F81963A75}"/>
    <cellStyle name="40% - Ênfase1 3 5 3 2 3" xfId="22365" xr:uid="{EE24EC10-CFD3-445C-A025-AA7BBF56B059}"/>
    <cellStyle name="40% - Ênfase1 3 5 3 3" xfId="30647" xr:uid="{73A7DFAE-5D3A-4D77-806A-9C5160609D2C}"/>
    <cellStyle name="40% - Ênfase1 3 5 3 4" xfId="19664" xr:uid="{F1A4FB98-8709-4854-89ED-40AEDCED9DB7}"/>
    <cellStyle name="40% - Ênfase1 3 5 4" xfId="10293" xr:uid="{71E43AB9-3B7A-4F12-B544-5B4789CFE808}"/>
    <cellStyle name="40% - Ênfase1 3 5 4 2" xfId="32420" xr:uid="{4A8DAA65-1004-4494-8AED-E655503EFA21}"/>
    <cellStyle name="40% - Ênfase1 3 5 4 3" xfId="21437" xr:uid="{90D23066-7E2D-4265-A783-452E000D6102}"/>
    <cellStyle name="40% - Ênfase1 3 5 5" xfId="13920" xr:uid="{6B9C0044-0B1B-4FC2-BCC5-CC8F5897D6ED}"/>
    <cellStyle name="40% - Ênfase1 3 5 5 2" xfId="35784" xr:uid="{F0BBC688-C012-418F-9A24-1404DB398B3F}"/>
    <cellStyle name="40% - Ênfase1 3 5 5 3" xfId="24801" xr:uid="{78D65D95-ADFC-455F-871C-DF556C1E6719}"/>
    <cellStyle name="40% - Ênfase1 3 5 6" xfId="26751" xr:uid="{FF20F69E-10C1-49D8-8CF4-C3548E3B9DB6}"/>
    <cellStyle name="40% - Ênfase1 3 5 6 2" xfId="37734" xr:uid="{6DE9A7B8-F775-4B15-B5B4-61D12DB1752F}"/>
    <cellStyle name="40% - Ênfase1 3 5 7" xfId="28699" xr:uid="{ED1D3A0A-106F-4BDC-8167-697B920E89A8}"/>
    <cellStyle name="40% - Ênfase1 3 5 8" xfId="39682" xr:uid="{5E761FBC-EC2F-42E2-A2CC-2A5A0F6592B6}"/>
    <cellStyle name="40% - Ênfase1 3 5 9" xfId="41629" xr:uid="{9E9859E7-1962-4666-8853-0997CC85E371}"/>
    <cellStyle name="40% - Ênfase1 3 6" xfId="5304" xr:uid="{48FCA06F-2882-4C38-A435-AEE121AAAEAD}"/>
    <cellStyle name="40% - Ênfase1 3 6 10" xfId="43590" xr:uid="{E328462A-9848-4809-B69F-FCD1F640308C}"/>
    <cellStyle name="40% - Ênfase1 3 6 11" xfId="17716" xr:uid="{75AA05C1-6863-49CD-88A5-638AB0F15CF8}"/>
    <cellStyle name="40% - Ênfase1 3 6 2" xfId="7322" xr:uid="{1FF4D5FC-3B18-4920-B317-3B63C6CFA398}"/>
    <cellStyle name="40% - Ênfase1 3 6 2 10" xfId="18864" xr:uid="{027505D3-B42E-4A26-9FD5-2A4401FC0855}"/>
    <cellStyle name="40% - Ênfase1 3 6 2 2" xfId="9309" xr:uid="{396ABE56-9B04-4AE4-886C-433C230137D7}"/>
    <cellStyle name="40% - Ênfase1 3 6 2 2 2" xfId="31796" xr:uid="{A89B5FCE-4B32-4671-8D21-6A8F59462EA4}"/>
    <cellStyle name="40% - Ênfase1 3 6 2 2 3" xfId="20813" xr:uid="{3A841278-2E07-4358-B517-8A02100BE03D}"/>
    <cellStyle name="40% - Ênfase1 3 6 2 3" xfId="12708" xr:uid="{A5916244-DF6D-4E22-818A-94AFD5330C92}"/>
    <cellStyle name="40% - Ênfase1 3 6 2 3 2" xfId="34769" xr:uid="{62A651E5-E583-456E-A947-00EDCE69F2A0}"/>
    <cellStyle name="40% - Ênfase1 3 6 2 3 3" xfId="23786" xr:uid="{6072351B-6B10-43A9-8B42-C1C903C1C5E8}"/>
    <cellStyle name="40% - Ênfase1 3 6 2 4" xfId="15150" xr:uid="{944E6A5E-5EAA-41EC-8474-88E42B1ABA2B}"/>
    <cellStyle name="40% - Ênfase1 3 6 2 4 2" xfId="36932" xr:uid="{1DA12FBA-B26D-45C2-902B-E6B2010C1823}"/>
    <cellStyle name="40% - Ênfase1 3 6 2 4 3" xfId="25949" xr:uid="{702CDF70-E089-420E-AE4C-CF4964FFB2FD}"/>
    <cellStyle name="40% - Ênfase1 3 6 2 5" xfId="27899" xr:uid="{56B0FBE1-6267-42B7-BCBD-FF7970F6F340}"/>
    <cellStyle name="40% - Ênfase1 3 6 2 5 2" xfId="38882" xr:uid="{34C7E6DA-DD61-40E7-8134-04FD39F05B81}"/>
    <cellStyle name="40% - Ênfase1 3 6 2 6" xfId="29847" xr:uid="{AD5FB9DC-AD74-47C8-931F-5436C3F2BF7D}"/>
    <cellStyle name="40% - Ênfase1 3 6 2 7" xfId="40830" xr:uid="{4FFA7D3F-BE7A-4474-BDFD-293C14EF3FE2}"/>
    <cellStyle name="40% - Ênfase1 3 6 2 8" xfId="42777" xr:uid="{D754D3B7-4F53-43AF-93E8-C39AFA6CA3DB}"/>
    <cellStyle name="40% - Ênfase1 3 6 2 9" xfId="44737" xr:uid="{C2F1ECB0-91E9-4A4A-B078-0CD7A993EDBD}"/>
    <cellStyle name="40% - Ênfase1 3 6 3" xfId="8161" xr:uid="{27CC3371-ED6A-4D9E-BA4F-1AC8B20EA41D}"/>
    <cellStyle name="40% - Ênfase1 3 6 3 2" xfId="11571" xr:uid="{4C6FF405-3AFC-45F6-9D50-FA4DB7219642}"/>
    <cellStyle name="40% - Ênfase1 3 6 3 2 2" xfId="33634" xr:uid="{5736421D-FCF6-4E38-B909-C7C81BFD7DFC}"/>
    <cellStyle name="40% - Ênfase1 3 6 3 2 3" xfId="22651" xr:uid="{9E57550E-C27C-45D3-8D78-35101D583ED5}"/>
    <cellStyle name="40% - Ênfase1 3 6 3 3" xfId="30648" xr:uid="{000A62B6-42F2-46F9-89EC-9A4876B4AC22}"/>
    <cellStyle name="40% - Ênfase1 3 6 3 4" xfId="19665" xr:uid="{90D639E9-51C3-44DA-8C6A-070F0C2CB976}"/>
    <cellStyle name="40% - Ênfase1 3 6 4" xfId="10575" xr:uid="{12C57E43-7F57-4C1F-B1E7-15881A3EE858}"/>
    <cellStyle name="40% - Ênfase1 3 6 4 2" xfId="32702" xr:uid="{535EBA30-B704-48B0-8A1F-F1FD05E5C3C1}"/>
    <cellStyle name="40% - Ênfase1 3 6 4 3" xfId="21719" xr:uid="{01808917-B9F7-486B-80F2-646CC7684706}"/>
    <cellStyle name="40% - Ênfase1 3 6 5" xfId="13921" xr:uid="{D63FBF20-B6BF-4AA9-9844-438884786EF8}"/>
    <cellStyle name="40% - Ênfase1 3 6 5 2" xfId="35785" xr:uid="{88EC8CD2-FBE9-47E4-9745-05C0BB7462C8}"/>
    <cellStyle name="40% - Ênfase1 3 6 5 3" xfId="24802" xr:uid="{884D41BD-BB9E-4818-950D-7268E94894D3}"/>
    <cellStyle name="40% - Ênfase1 3 6 6" xfId="26752" xr:uid="{0DB30DA7-1032-408C-8CC3-7FF7A5ED7E09}"/>
    <cellStyle name="40% - Ênfase1 3 6 6 2" xfId="37735" xr:uid="{5AB7A523-DCC5-44C7-8D21-119AEA78C152}"/>
    <cellStyle name="40% - Ênfase1 3 6 7" xfId="28700" xr:uid="{5F29471F-CDE8-4A92-AA3D-FA1CA61E2E92}"/>
    <cellStyle name="40% - Ênfase1 3 6 8" xfId="39683" xr:uid="{9466C3C0-0C7D-4D76-BFBE-5B5E7B2D2E39}"/>
    <cellStyle name="40% - Ênfase1 3 6 9" xfId="41630" xr:uid="{19573515-A81A-407F-B236-988E196EC4C0}"/>
    <cellStyle name="40% - Ênfase1 3 7" xfId="5305" xr:uid="{FD0FF99F-8545-4EAA-A02E-9C6EC2F31619}"/>
    <cellStyle name="40% - Ênfase1 3 7 10" xfId="43591" xr:uid="{38767575-A77A-4747-8E01-8A77E54FB9E2}"/>
    <cellStyle name="40% - Ênfase1 3 7 11" xfId="17717" xr:uid="{360A637E-89CD-4699-B6C9-548B6747F156}"/>
    <cellStyle name="40% - Ênfase1 3 7 2" xfId="7604" xr:uid="{3C1D4C4B-B6F9-450F-8A08-E08E1E7F1A73}"/>
    <cellStyle name="40% - Ênfase1 3 7 2 10" xfId="19146" xr:uid="{5D5FE23F-ABFE-49EE-A9F1-98D67E6479B9}"/>
    <cellStyle name="40% - Ênfase1 3 7 2 2" xfId="9591" xr:uid="{AFD4BCFA-4D5F-47B9-82C7-325325693FA8}"/>
    <cellStyle name="40% - Ênfase1 3 7 2 2 2" xfId="32078" xr:uid="{9C6EED3A-DFA5-49C2-9EA8-F8B6AB6DA0EA}"/>
    <cellStyle name="40% - Ênfase1 3 7 2 2 3" xfId="21095" xr:uid="{8A1DCCEC-164A-4C98-AC56-888B61BA84F0}"/>
    <cellStyle name="40% - Ênfase1 3 7 2 3" xfId="12990" xr:uid="{D2E72329-454F-43D0-B4A3-13E5B2EA77F4}"/>
    <cellStyle name="40% - Ênfase1 3 7 2 3 2" xfId="35051" xr:uid="{FE31CC05-38AB-43E7-8F26-FCF21C03CDFA}"/>
    <cellStyle name="40% - Ênfase1 3 7 2 3 3" xfId="24068" xr:uid="{3EB79861-0D3D-46C7-99D3-E63ABA760365}"/>
    <cellStyle name="40% - Ênfase1 3 7 2 4" xfId="15432" xr:uid="{6AEDFC61-1A5C-42EB-8C40-80CF87EA7D7E}"/>
    <cellStyle name="40% - Ênfase1 3 7 2 4 2" xfId="37214" xr:uid="{29C1353E-792F-4BFC-8B70-BFEC96661B1C}"/>
    <cellStyle name="40% - Ênfase1 3 7 2 4 3" xfId="26231" xr:uid="{148176FC-AC1B-42F9-B4AA-D7F7A593D8B7}"/>
    <cellStyle name="40% - Ênfase1 3 7 2 5" xfId="28181" xr:uid="{90585DB3-B955-4FB9-BA84-8983386035B6}"/>
    <cellStyle name="40% - Ênfase1 3 7 2 5 2" xfId="39164" xr:uid="{92DE3CB6-F3CF-4543-A87A-22A75C9D5BF4}"/>
    <cellStyle name="40% - Ênfase1 3 7 2 6" xfId="30129" xr:uid="{7C56B64C-294B-4076-841B-BC16117F89F6}"/>
    <cellStyle name="40% - Ênfase1 3 7 2 7" xfId="41112" xr:uid="{6438946E-12DA-4BCC-A729-86DA23DEBF4B}"/>
    <cellStyle name="40% - Ênfase1 3 7 2 8" xfId="43059" xr:uid="{8C5F9260-E41E-4C49-B0A2-28E77F60471A}"/>
    <cellStyle name="40% - Ênfase1 3 7 2 9" xfId="45019" xr:uid="{13A1EA2E-85D3-4B95-8FF4-3D34D10A42C6}"/>
    <cellStyle name="40% - Ênfase1 3 7 3" xfId="8162" xr:uid="{CAAFAD2B-68BC-4834-82A4-B2BFD8C1031E}"/>
    <cellStyle name="40% - Ênfase1 3 7 3 2" xfId="11853" xr:uid="{92EAFE05-E038-4A1E-8B9C-02F72C39670B}"/>
    <cellStyle name="40% - Ênfase1 3 7 3 2 2" xfId="33916" xr:uid="{6195E4E3-2079-41DB-B342-85E1996532F7}"/>
    <cellStyle name="40% - Ênfase1 3 7 3 2 3" xfId="22933" xr:uid="{22BD8169-F02F-4A73-9818-3C642651C707}"/>
    <cellStyle name="40% - Ênfase1 3 7 3 3" xfId="30649" xr:uid="{4805BC36-2FD7-42BE-805B-BB8B199CEECB}"/>
    <cellStyle name="40% - Ênfase1 3 7 3 4" xfId="19666" xr:uid="{1A8F32F5-1D98-4994-B542-54B338A78C44}"/>
    <cellStyle name="40% - Ênfase1 3 7 4" xfId="10857" xr:uid="{4C7202F7-C498-4521-A11B-A8B29BCCF7C4}"/>
    <cellStyle name="40% - Ênfase1 3 7 4 2" xfId="32984" xr:uid="{E2AA668A-5BA2-4A7B-82D3-62CE23502C88}"/>
    <cellStyle name="40% - Ênfase1 3 7 4 3" xfId="22001" xr:uid="{602B227D-6413-4A74-9BE6-AD1B59B54653}"/>
    <cellStyle name="40% - Ênfase1 3 7 5" xfId="13922" xr:uid="{E038B085-AFE3-43DF-8F8D-A08560218C06}"/>
    <cellStyle name="40% - Ênfase1 3 7 5 2" xfId="35786" xr:uid="{EE99BE27-5AAC-43B7-BED0-73DAD0307EE8}"/>
    <cellStyle name="40% - Ênfase1 3 7 5 3" xfId="24803" xr:uid="{12622DDE-AFF6-4B92-A36B-D5FBF201CB92}"/>
    <cellStyle name="40% - Ênfase1 3 7 6" xfId="26753" xr:uid="{C4675A94-EC26-4C8B-9F5C-5112B8DAE9D1}"/>
    <cellStyle name="40% - Ênfase1 3 7 6 2" xfId="37736" xr:uid="{6B87896C-E448-4535-9BFD-056ABE1D9838}"/>
    <cellStyle name="40% - Ênfase1 3 7 7" xfId="28701" xr:uid="{906017D1-6AEC-4A9D-9A3D-25E8F0F5D1F7}"/>
    <cellStyle name="40% - Ênfase1 3 7 8" xfId="39684" xr:uid="{4F17406F-5B4E-4B04-B31B-E51158F86D57}"/>
    <cellStyle name="40% - Ênfase1 3 7 9" xfId="41631" xr:uid="{79CE606D-1F67-4690-A2F0-3CA35913045D}"/>
    <cellStyle name="40% - Ênfase1 3 8" xfId="6755" xr:uid="{05C06303-941C-40D4-9D23-A1BAD90C41FE}"/>
    <cellStyle name="40% - Ênfase1 3 8 10" xfId="18300" xr:uid="{FE6010F9-C649-408B-9C0C-0233AB7C39F3}"/>
    <cellStyle name="40% - Ênfase1 3 8 2" xfId="8745" xr:uid="{4CC11923-1545-4D85-9741-AAE3741BCE18}"/>
    <cellStyle name="40% - Ênfase1 3 8 2 2" xfId="13121" xr:uid="{954C2729-8CD7-4BBD-B0E7-DCF0430F6956}"/>
    <cellStyle name="40% - Ênfase1 3 8 2 2 2" xfId="35131" xr:uid="{1ADDA90A-2370-42D2-88C5-83D6502DF18D}"/>
    <cellStyle name="40% - Ênfase1 3 8 2 2 3" xfId="24148" xr:uid="{41322BA4-95A2-4BA8-A388-6841E5CC19DD}"/>
    <cellStyle name="40% - Ênfase1 3 8 2 3" xfId="31232" xr:uid="{8D19C56E-78A1-41FE-B580-35026A455135}"/>
    <cellStyle name="40% - Ênfase1 3 8 2 4" xfId="20249" xr:uid="{C146D5FE-D8E4-45A2-B80B-BCBC29BEEC08}"/>
    <cellStyle name="40% - Ênfase1 3 8 3" xfId="11935" xr:uid="{F7E5E57F-2C14-4441-AF02-BBE18166F0E1}"/>
    <cellStyle name="40% - Ênfase1 3 8 3 2" xfId="33996" xr:uid="{FFC4335A-D5C1-4BAD-A38A-496ABEE4C50C}"/>
    <cellStyle name="40% - Ênfase1 3 8 3 3" xfId="23013" xr:uid="{A0A27258-5E88-4396-AFA7-53F7DEEEF888}"/>
    <cellStyle name="40% - Ênfase1 3 8 4" xfId="14586" xr:uid="{FDE26E56-1804-41D4-9EE8-4207221AEB13}"/>
    <cellStyle name="40% - Ênfase1 3 8 4 2" xfId="36368" xr:uid="{C90CBB7F-C0E2-41F0-89F8-31154C7B71DB}"/>
    <cellStyle name="40% - Ênfase1 3 8 4 3" xfId="25385" xr:uid="{124504D7-6D7E-46AB-A934-6BA1FBDADB64}"/>
    <cellStyle name="40% - Ênfase1 3 8 5" xfId="27335" xr:uid="{3FA11CE0-1223-4DC8-B8A4-EDF9F64B1DEA}"/>
    <cellStyle name="40% - Ênfase1 3 8 5 2" xfId="38318" xr:uid="{37F56880-6DC2-49A7-8316-D617A64CE51A}"/>
    <cellStyle name="40% - Ênfase1 3 8 6" xfId="29283" xr:uid="{3438C36A-9C85-4B49-AA66-C4E98085073F}"/>
    <cellStyle name="40% - Ênfase1 3 8 7" xfId="40266" xr:uid="{8A38AFFF-18DA-4733-AF8B-D1D3CBC16AE7}"/>
    <cellStyle name="40% - Ênfase1 3 8 8" xfId="42213" xr:uid="{6E37C8BD-3E4C-401C-B27A-168285E7B4D7}"/>
    <cellStyle name="40% - Ênfase1 3 8 9" xfId="44173" xr:uid="{61E91C5B-F8DD-4AAD-BB8D-76BFAB71CC85}"/>
    <cellStyle name="40% - Ênfase1 3 9" xfId="8147" xr:uid="{05CE1F39-5CAD-4038-842F-87382D931955}"/>
    <cellStyle name="40% - Ênfase1 3 9 2" xfId="12126" xr:uid="{2FE3F16A-44C6-4829-9D28-E0972FAD6180}"/>
    <cellStyle name="40% - Ênfase1 3 9 2 2" xfId="34187" xr:uid="{1C722B39-C3F3-4815-B15F-5C35784C06F0}"/>
    <cellStyle name="40% - Ênfase1 3 9 2 3" xfId="23204" xr:uid="{B2722AAF-E826-4EBA-B26A-33CA40F17DD6}"/>
    <cellStyle name="40% - Ênfase1 3 9 3" xfId="30634" xr:uid="{BE567A58-FF2D-4B11-9FFE-28C60664ED69}"/>
    <cellStyle name="40% - Ênfase1 3 9 4" xfId="19651" xr:uid="{184B460E-0F56-4514-A817-C087FC817768}"/>
    <cellStyle name="40% - Ênfase1 4" xfId="5306" xr:uid="{EB0FBE95-1086-4C02-A986-3C50F2282929}"/>
    <cellStyle name="40% - Ênfase1 4 10" xfId="11002" xr:uid="{8549BDA9-8F83-422E-B2F1-37729F95F92E}"/>
    <cellStyle name="40% - Ênfase1 4 10 2" xfId="33066" xr:uid="{FC940888-3C55-4A51-A982-657E6210E09A}"/>
    <cellStyle name="40% - Ênfase1 4 10 3" xfId="22083" xr:uid="{0B5FA4DD-3E25-4D01-A533-9CDE3C987627}"/>
    <cellStyle name="40% - Ênfase1 4 11" xfId="9965" xr:uid="{96DE774E-DE6E-4D8A-890C-1348CD7B26D7}"/>
    <cellStyle name="40% - Ênfase1 4 11 2" xfId="32152" xr:uid="{9FE03B1D-FBC4-42DB-BBEC-23F5A84DA187}"/>
    <cellStyle name="40% - Ênfase1 4 11 3" xfId="21169" xr:uid="{BF0BBFEB-9D57-4E35-9930-12975CC07932}"/>
    <cellStyle name="40% - Ênfase1 4 12" xfId="13923" xr:uid="{E2C46BBE-5CBB-457A-A836-185A6A3BE766}"/>
    <cellStyle name="40% - Ênfase1 4 12 2" xfId="35787" xr:uid="{ADC18EB6-951C-49C6-B382-1F2D0049AF32}"/>
    <cellStyle name="40% - Ênfase1 4 12 3" xfId="24804" xr:uid="{444B4E05-2F70-4DC8-828B-3E710ECA6597}"/>
    <cellStyle name="40% - Ênfase1 4 13" xfId="26754" xr:uid="{1C878C70-E704-4496-8831-F4E158396011}"/>
    <cellStyle name="40% - Ênfase1 4 13 2" xfId="37737" xr:uid="{D26D7954-2D38-4B71-8DB5-339396CEE825}"/>
    <cellStyle name="40% - Ênfase1 4 14" xfId="28702" xr:uid="{06363CE6-AAF0-457D-83AA-3C5E402B2FA7}"/>
    <cellStyle name="40% - Ênfase1 4 15" xfId="39685" xr:uid="{24DCC291-F67E-4969-8C23-7435BC34C9DE}"/>
    <cellStyle name="40% - Ênfase1 4 16" xfId="41632" xr:uid="{147B0343-C979-4DD2-81AD-E7D7C9DE7DD5}"/>
    <cellStyle name="40% - Ênfase1 4 17" xfId="43592" xr:uid="{E8DD0C85-42E5-47C9-8E3E-F9A5AC46C6DE}"/>
    <cellStyle name="40% - Ênfase1 4 18" xfId="17718" xr:uid="{6F19FCFA-6465-4D4E-B043-F79586F8C79F}"/>
    <cellStyle name="40% - Ênfase1 4 2" xfId="5307" xr:uid="{0A5D9753-469E-43E5-AEC1-54FF8E9648A9}"/>
    <cellStyle name="40% - Ênfase1 4 2 10" xfId="26755" xr:uid="{5545B60A-44E1-481A-A6F9-CA05CEB4AB20}"/>
    <cellStyle name="40% - Ênfase1 4 2 10 2" xfId="37738" xr:uid="{6F23369F-27EE-423D-8E0F-B4C30FF54754}"/>
    <cellStyle name="40% - Ênfase1 4 2 11" xfId="28703" xr:uid="{1BC89F28-51EF-45A8-A17A-C38E6F555EE6}"/>
    <cellStyle name="40% - Ênfase1 4 2 12" xfId="39686" xr:uid="{140D416E-0594-4473-8BA1-72DFB38E34A1}"/>
    <cellStyle name="40% - Ênfase1 4 2 13" xfId="41633" xr:uid="{0832541D-8937-4AB1-BC7B-BA2D115143A3}"/>
    <cellStyle name="40% - Ênfase1 4 2 14" xfId="43593" xr:uid="{A941B03A-0CE8-479B-8D15-5AF7B209E1B2}"/>
    <cellStyle name="40% - Ênfase1 4 2 15" xfId="17719" xr:uid="{B32DBDB3-560E-42C4-9B27-4C4375C72D3F}"/>
    <cellStyle name="40% - Ênfase1 4 2 2" xfId="5308" xr:uid="{68A5F43F-3B05-40D6-9A8C-70A8D3180A29}"/>
    <cellStyle name="40% - Ênfase1 4 2 2 10" xfId="39687" xr:uid="{647AA546-1C1E-49F4-9F31-A3A040B70CB6}"/>
    <cellStyle name="40% - Ênfase1 4 2 2 11" xfId="41634" xr:uid="{3DA7D3E7-6B76-414C-9023-7A95E8EB4D82}"/>
    <cellStyle name="40% - Ênfase1 4 2 2 12" xfId="43594" xr:uid="{7ED63CC9-26E7-487F-8A29-BF969306A7F6}"/>
    <cellStyle name="40% - Ênfase1 4 2 2 13" xfId="17720" xr:uid="{94AA1925-D762-4CFA-9D5A-0369886EED5C}"/>
    <cellStyle name="40% - Ênfase1 4 2 2 2" xfId="5309" xr:uid="{6B7F92F7-8E2A-4E8D-8FA8-EDE8DF324A8B}"/>
    <cellStyle name="40% - Ênfase1 4 2 2 2 10" xfId="43595" xr:uid="{BFAAC489-D82D-4104-A807-AD5F4CF8AFE8}"/>
    <cellStyle name="40% - Ênfase1 4 2 2 2 11" xfId="17721" xr:uid="{2E5E014F-B7AF-438F-9E95-93238185E700}"/>
    <cellStyle name="40% - Ênfase1 4 2 2 2 2" xfId="7279" xr:uid="{345C1C43-3944-40DC-84C4-4C78D127308E}"/>
    <cellStyle name="40% - Ênfase1 4 2 2 2 2 10" xfId="18821" xr:uid="{FF7A868D-856E-43C2-A240-A23503C992FB}"/>
    <cellStyle name="40% - Ênfase1 4 2 2 2 2 2" xfId="9266" xr:uid="{C2A76D95-2E07-4136-A26C-0C196EF46EDA}"/>
    <cellStyle name="40% - Ênfase1 4 2 2 2 2 2 2" xfId="31753" xr:uid="{E64B29B0-01E2-4651-BF3A-C98A40652D8E}"/>
    <cellStyle name="40% - Ênfase1 4 2 2 2 2 2 3" xfId="20770" xr:uid="{53DAA2BB-44FD-4EBB-9B85-BA71E87C6498}"/>
    <cellStyle name="40% - Ênfase1 4 2 2 2 2 3" xfId="12665" xr:uid="{922FC222-0CF9-4993-AC8A-3ECDA021919F}"/>
    <cellStyle name="40% - Ênfase1 4 2 2 2 2 3 2" xfId="34726" xr:uid="{DC2501B6-C358-4A8E-8F31-CD53B1BE46FD}"/>
    <cellStyle name="40% - Ênfase1 4 2 2 2 2 3 3" xfId="23743" xr:uid="{1AD4D32C-2513-4D9E-AAE2-743722A98258}"/>
    <cellStyle name="40% - Ênfase1 4 2 2 2 2 4" xfId="15107" xr:uid="{BA574461-3275-401B-AC5C-6E7C92AD2807}"/>
    <cellStyle name="40% - Ênfase1 4 2 2 2 2 4 2" xfId="36889" xr:uid="{52222B5C-C486-4E35-BF0E-39AD50D2D322}"/>
    <cellStyle name="40% - Ênfase1 4 2 2 2 2 4 3" xfId="25906" xr:uid="{7ED14AFB-05E5-4E89-807E-8ACBA792732F}"/>
    <cellStyle name="40% - Ênfase1 4 2 2 2 2 5" xfId="27856" xr:uid="{4201826C-74A7-4E72-8EE8-2EA3CB5E6857}"/>
    <cellStyle name="40% - Ênfase1 4 2 2 2 2 5 2" xfId="38839" xr:uid="{71241881-D94A-4D82-B930-807D2DC7F5E9}"/>
    <cellStyle name="40% - Ênfase1 4 2 2 2 2 6" xfId="29804" xr:uid="{0A28CDFD-E422-45A3-B010-6D3DF15BDBE4}"/>
    <cellStyle name="40% - Ênfase1 4 2 2 2 2 7" xfId="40787" xr:uid="{9C467E9F-7F14-48FA-8112-268E8F159007}"/>
    <cellStyle name="40% - Ênfase1 4 2 2 2 2 8" xfId="42734" xr:uid="{B9948D54-0C51-437A-88DA-2957DA9B7B96}"/>
    <cellStyle name="40% - Ênfase1 4 2 2 2 2 9" xfId="44694" xr:uid="{13B52CDF-2FED-40DF-B06E-F13BC76715F3}"/>
    <cellStyle name="40% - Ênfase1 4 2 2 2 3" xfId="8166" xr:uid="{CD26045B-4C2F-4951-BE0C-237138AF2A35}"/>
    <cellStyle name="40% - Ênfase1 4 2 2 2 3 2" xfId="11528" xr:uid="{3BB87F3A-9E4B-4808-B1CE-358FDEA53CBE}"/>
    <cellStyle name="40% - Ênfase1 4 2 2 2 3 2 2" xfId="33591" xr:uid="{C0D43599-B05E-4E2E-A814-89A66FE54C29}"/>
    <cellStyle name="40% - Ênfase1 4 2 2 2 3 2 3" xfId="22608" xr:uid="{7B0A4526-F38D-432C-98B2-CDBF84D82E90}"/>
    <cellStyle name="40% - Ênfase1 4 2 2 2 3 3" xfId="30653" xr:uid="{30B4823B-76E0-447E-9E9D-0B8A1FA461A3}"/>
    <cellStyle name="40% - Ênfase1 4 2 2 2 3 4" xfId="19670" xr:uid="{9C46160F-0250-4264-9E28-0CB0A2ABC4DC}"/>
    <cellStyle name="40% - Ênfase1 4 2 2 2 4" xfId="10532" xr:uid="{2F6C9D6C-9B0D-4EA3-9CA7-6B60D7BB07CB}"/>
    <cellStyle name="40% - Ênfase1 4 2 2 2 4 2" xfId="32659" xr:uid="{31E014FC-162B-4364-BADB-93639EB3E23F}"/>
    <cellStyle name="40% - Ênfase1 4 2 2 2 4 3" xfId="21676" xr:uid="{6B201E71-2183-4538-816C-40C99F79A810}"/>
    <cellStyle name="40% - Ênfase1 4 2 2 2 5" xfId="13926" xr:uid="{30929E56-D5C8-4840-9D7C-FFA176C27475}"/>
    <cellStyle name="40% - Ênfase1 4 2 2 2 5 2" xfId="35790" xr:uid="{F1709488-2420-4524-89D8-351CC31F5AEE}"/>
    <cellStyle name="40% - Ênfase1 4 2 2 2 5 3" xfId="24807" xr:uid="{E2BD8B04-E98E-4D7F-958A-6DDB56395CF9}"/>
    <cellStyle name="40% - Ênfase1 4 2 2 2 6" xfId="26757" xr:uid="{0A06C346-4022-45B9-9B33-4248A11B8C9C}"/>
    <cellStyle name="40% - Ênfase1 4 2 2 2 6 2" xfId="37740" xr:uid="{FBFEB4CA-D4F1-44E1-B56E-FF82488770FB}"/>
    <cellStyle name="40% - Ênfase1 4 2 2 2 7" xfId="28705" xr:uid="{A14340F7-CD66-413E-A732-F11ECC5552D2}"/>
    <cellStyle name="40% - Ênfase1 4 2 2 2 8" xfId="39688" xr:uid="{E7B1FA1C-59DC-43F9-BED2-00D48883971E}"/>
    <cellStyle name="40% - Ênfase1 4 2 2 2 9" xfId="41635" xr:uid="{59A1D59F-A2CE-4860-8B82-9B3CA3777BFA}"/>
    <cellStyle name="40% - Ênfase1 4 2 2 3" xfId="5310" xr:uid="{6A113BA5-3F77-4842-8C2E-0F19BA23D1D2}"/>
    <cellStyle name="40% - Ênfase1 4 2 2 3 10" xfId="43596" xr:uid="{7D6E6BC0-B0F7-46DF-AB80-2F28296EA9D6}"/>
    <cellStyle name="40% - Ênfase1 4 2 2 3 11" xfId="17722" xr:uid="{DE980E92-072C-4504-91B2-B7B44CC2D4D8}"/>
    <cellStyle name="40% - Ênfase1 4 2 2 3 2" xfId="7561" xr:uid="{060906F7-B538-4811-99C6-0367D949B135}"/>
    <cellStyle name="40% - Ênfase1 4 2 2 3 2 10" xfId="19103" xr:uid="{6B6EA57A-AD19-466F-B5C6-FDC6E5E73A1A}"/>
    <cellStyle name="40% - Ênfase1 4 2 2 3 2 2" xfId="9548" xr:uid="{7B0F0CAE-6E47-4D79-BF77-587CF91F1927}"/>
    <cellStyle name="40% - Ênfase1 4 2 2 3 2 2 2" xfId="32035" xr:uid="{EAE7B40A-DBBF-4458-8616-0FFBC82FD7FA}"/>
    <cellStyle name="40% - Ênfase1 4 2 2 3 2 2 3" xfId="21052" xr:uid="{9F709945-392A-47E6-AF5E-03A4978D57AE}"/>
    <cellStyle name="40% - Ênfase1 4 2 2 3 2 3" xfId="12947" xr:uid="{4D00EA4C-FFEB-499A-80FB-0D558CA9A4DC}"/>
    <cellStyle name="40% - Ênfase1 4 2 2 3 2 3 2" xfId="35008" xr:uid="{C7AE3434-6E25-4D0A-B2A3-5362BFA4AB83}"/>
    <cellStyle name="40% - Ênfase1 4 2 2 3 2 3 3" xfId="24025" xr:uid="{A50C4867-40DC-4F70-9EC4-9E93AC107B34}"/>
    <cellStyle name="40% - Ênfase1 4 2 2 3 2 4" xfId="15389" xr:uid="{9FFC6E6A-8295-4AB1-9ECD-AE3BBE59F661}"/>
    <cellStyle name="40% - Ênfase1 4 2 2 3 2 4 2" xfId="37171" xr:uid="{C6FC0C60-FEBE-4419-AF6E-A7D868A2C523}"/>
    <cellStyle name="40% - Ênfase1 4 2 2 3 2 4 3" xfId="26188" xr:uid="{DABE8127-2334-4463-9ABF-B4EA293D33EB}"/>
    <cellStyle name="40% - Ênfase1 4 2 2 3 2 5" xfId="28138" xr:uid="{AC821F1C-B79E-4E85-B106-867AC32AF878}"/>
    <cellStyle name="40% - Ênfase1 4 2 2 3 2 5 2" xfId="39121" xr:uid="{BA133152-66B1-49C5-96B4-A35FDF7719B6}"/>
    <cellStyle name="40% - Ênfase1 4 2 2 3 2 6" xfId="30086" xr:uid="{E4924309-9D31-44C8-8E3C-15A685465FA6}"/>
    <cellStyle name="40% - Ênfase1 4 2 2 3 2 7" xfId="41069" xr:uid="{90EA512B-39A3-4F3F-9D59-C11481341D0C}"/>
    <cellStyle name="40% - Ênfase1 4 2 2 3 2 8" xfId="43016" xr:uid="{2330FF38-5D37-4DB8-A1A9-0B545F427AF1}"/>
    <cellStyle name="40% - Ênfase1 4 2 2 3 2 9" xfId="44976" xr:uid="{8CEB96B3-3EE6-490D-ACFE-3404502E9BE4}"/>
    <cellStyle name="40% - Ênfase1 4 2 2 3 3" xfId="8167" xr:uid="{2AAD56E8-5B5A-41D2-B87A-CC3BA376E694}"/>
    <cellStyle name="40% - Ênfase1 4 2 2 3 3 2" xfId="11810" xr:uid="{72D70988-3A18-4458-BAB5-AB3CBDEE1464}"/>
    <cellStyle name="40% - Ênfase1 4 2 2 3 3 2 2" xfId="33873" xr:uid="{F70C1431-765D-40F0-8FC3-25AB8B3E8C81}"/>
    <cellStyle name="40% - Ênfase1 4 2 2 3 3 2 3" xfId="22890" xr:uid="{91A81E56-636F-411B-BDCC-2E2B6DAE4463}"/>
    <cellStyle name="40% - Ênfase1 4 2 2 3 3 3" xfId="30654" xr:uid="{ADFF5A01-9A71-4225-B85B-A2E32A5BF233}"/>
    <cellStyle name="40% - Ênfase1 4 2 2 3 3 4" xfId="19671" xr:uid="{54AB5E6F-981B-4797-AB70-ADBF0754E39F}"/>
    <cellStyle name="40% - Ênfase1 4 2 2 3 4" xfId="10814" xr:uid="{30A52A89-7BC7-43C0-B65B-43F32E56319F}"/>
    <cellStyle name="40% - Ênfase1 4 2 2 3 4 2" xfId="32941" xr:uid="{22AC7CBC-64F5-495F-8C12-382B81040528}"/>
    <cellStyle name="40% - Ênfase1 4 2 2 3 4 3" xfId="21958" xr:uid="{2A13254B-868A-4929-A3C2-F26BF6697F49}"/>
    <cellStyle name="40% - Ênfase1 4 2 2 3 5" xfId="13927" xr:uid="{C089EA74-1E7D-4E89-9522-8DCC9946C28D}"/>
    <cellStyle name="40% - Ênfase1 4 2 2 3 5 2" xfId="35791" xr:uid="{40EA0856-0CF7-422C-827E-160D505DF275}"/>
    <cellStyle name="40% - Ênfase1 4 2 2 3 5 3" xfId="24808" xr:uid="{5DA54808-56AE-4EED-9CB8-C5FAAE7FA7A3}"/>
    <cellStyle name="40% - Ênfase1 4 2 2 3 6" xfId="26758" xr:uid="{0DEFBAF4-8725-42B6-8CC0-772AE8E1F620}"/>
    <cellStyle name="40% - Ênfase1 4 2 2 3 6 2" xfId="37741" xr:uid="{F943D4DB-B7FF-4001-B597-252B046D2983}"/>
    <cellStyle name="40% - Ênfase1 4 2 2 3 7" xfId="28706" xr:uid="{D1042476-1F23-4E92-9EAE-6840D8B19EFD}"/>
    <cellStyle name="40% - Ênfase1 4 2 2 3 8" xfId="39689" xr:uid="{7EEA3F44-31EA-4C0E-A712-F126D19B8BDE}"/>
    <cellStyle name="40% - Ênfase1 4 2 2 3 9" xfId="41636" xr:uid="{1C24F9AC-FCDA-4913-83E5-399BB29B88DF}"/>
    <cellStyle name="40% - Ênfase1 4 2 2 4" xfId="6995" xr:uid="{37C67DAF-58A0-403F-A782-447F54758BA6}"/>
    <cellStyle name="40% - Ênfase1 4 2 2 4 10" xfId="18539" xr:uid="{870A474E-6FEE-455C-B055-A81FD95AEA00}"/>
    <cellStyle name="40% - Ênfase1 4 2 2 4 2" xfId="8984" xr:uid="{F01594C1-3807-408D-9743-CDB5453472ED}"/>
    <cellStyle name="40% - Ênfase1 4 2 2 4 2 2" xfId="31471" xr:uid="{BDCB5414-AC59-434A-97AF-20FFB795DD2A}"/>
    <cellStyle name="40% - Ênfase1 4 2 2 4 2 3" xfId="20488" xr:uid="{7E146954-EF9E-4F22-9F10-4B8D9C5B8B3E}"/>
    <cellStyle name="40% - Ênfase1 4 2 2 4 3" xfId="12369" xr:uid="{4B631701-45B0-4486-A593-9A5E198E756F}"/>
    <cellStyle name="40% - Ênfase1 4 2 2 4 3 2" xfId="34430" xr:uid="{EE6AD8F6-1C85-4F87-963C-CC2DECFB3D07}"/>
    <cellStyle name="40% - Ênfase1 4 2 2 4 3 3" xfId="23447" xr:uid="{3F995D9E-3464-4F10-B1FF-EBE92474ACB4}"/>
    <cellStyle name="40% - Ênfase1 4 2 2 4 4" xfId="14825" xr:uid="{D989FD6F-9DC0-44B8-B536-F1329D214155}"/>
    <cellStyle name="40% - Ênfase1 4 2 2 4 4 2" xfId="36607" xr:uid="{FCF8D4CB-3318-4DE4-B608-7F89518A423E}"/>
    <cellStyle name="40% - Ênfase1 4 2 2 4 4 3" xfId="25624" xr:uid="{DF04090B-ED66-499A-BF82-C18F3A0427BE}"/>
    <cellStyle name="40% - Ênfase1 4 2 2 4 5" xfId="27574" xr:uid="{5DE28657-7267-41D1-97C3-9BCC13598AAB}"/>
    <cellStyle name="40% - Ênfase1 4 2 2 4 5 2" xfId="38557" xr:uid="{DA2894C1-9A07-45A7-B853-29E6F5B137EE}"/>
    <cellStyle name="40% - Ênfase1 4 2 2 4 6" xfId="29522" xr:uid="{ECAA6A08-695F-4308-A752-41C7AA30B66A}"/>
    <cellStyle name="40% - Ênfase1 4 2 2 4 7" xfId="40505" xr:uid="{027D2F5F-0064-47A1-9B09-677B9D480E4A}"/>
    <cellStyle name="40% - Ênfase1 4 2 2 4 8" xfId="42452" xr:uid="{160AE652-EF92-4C8B-81F9-23779AE63FBB}"/>
    <cellStyle name="40% - Ênfase1 4 2 2 4 9" xfId="44412" xr:uid="{3E4C9E97-D857-4C24-8AB5-2A47D8AD0697}"/>
    <cellStyle name="40% - Ênfase1 4 2 2 5" xfId="8165" xr:uid="{5C229C42-FC55-4E5C-8750-1FB50119620E}"/>
    <cellStyle name="40% - Ênfase1 4 2 2 5 2" xfId="11232" xr:uid="{469A82D1-90CB-402C-870A-B90B5D13DDA3}"/>
    <cellStyle name="40% - Ênfase1 4 2 2 5 2 2" xfId="33295" xr:uid="{845EFEAD-F88E-4549-BD6C-815DF8AD130F}"/>
    <cellStyle name="40% - Ênfase1 4 2 2 5 2 3" xfId="22312" xr:uid="{2B7FD4A4-F42D-4ED3-AC66-1AAF1AB912F1}"/>
    <cellStyle name="40% - Ênfase1 4 2 2 5 3" xfId="30652" xr:uid="{173B87F3-15E5-4460-8CC3-CA114C81D3E2}"/>
    <cellStyle name="40% - Ênfase1 4 2 2 5 4" xfId="19669" xr:uid="{7B115EA9-05CE-421A-880C-8EB674501C49}"/>
    <cellStyle name="40% - Ênfase1 4 2 2 6" xfId="10250" xr:uid="{22B2ED02-AAA1-4D6D-A8A4-F6DEE2A6B6A5}"/>
    <cellStyle name="40% - Ênfase1 4 2 2 6 2" xfId="32377" xr:uid="{E8E9F063-8B96-4E57-BEBD-DB7FCF7FF9F8}"/>
    <cellStyle name="40% - Ênfase1 4 2 2 6 3" xfId="21394" xr:uid="{0E358EED-6811-421C-B3A1-8D2F8FE25954}"/>
    <cellStyle name="40% - Ênfase1 4 2 2 7" xfId="13925" xr:uid="{75A1C05B-4628-4C0D-BF20-7E7B3C35E858}"/>
    <cellStyle name="40% - Ênfase1 4 2 2 7 2" xfId="35789" xr:uid="{7F3377E9-9FFE-46D2-913D-412633AB09AA}"/>
    <cellStyle name="40% - Ênfase1 4 2 2 7 3" xfId="24806" xr:uid="{E43EF6CA-52E6-4A38-94CC-FD373459DA92}"/>
    <cellStyle name="40% - Ênfase1 4 2 2 8" xfId="26756" xr:uid="{66DCEA04-6749-4E04-A0CB-867AEF4DC1D5}"/>
    <cellStyle name="40% - Ênfase1 4 2 2 8 2" xfId="37739" xr:uid="{BE54F802-36B6-41F0-AE5B-C24EB890F934}"/>
    <cellStyle name="40% - Ênfase1 4 2 2 9" xfId="28704" xr:uid="{8570A90B-F9B6-406F-86ED-462EC035C2E2}"/>
    <cellStyle name="40% - Ênfase1 4 2 3" xfId="5311" xr:uid="{FE3AA6BC-031D-41AB-B092-3FD7F1F8F155}"/>
    <cellStyle name="40% - Ênfase1 4 2 3 10" xfId="43597" xr:uid="{67AA8F54-73F0-42ED-B8DC-DCA2ACE8E920}"/>
    <cellStyle name="40% - Ênfase1 4 2 3 11" xfId="17723" xr:uid="{C29003DB-1BDC-4C16-AD95-D0E5C8397F58}"/>
    <cellStyle name="40% - Ênfase1 4 2 3 2" xfId="7110" xr:uid="{107314B5-B16D-40C0-BEF8-3FED0575E10A}"/>
    <cellStyle name="40% - Ênfase1 4 2 3 2 10" xfId="18652" xr:uid="{B0D9C14E-259B-4C9A-B108-1352011ED691}"/>
    <cellStyle name="40% - Ênfase1 4 2 3 2 2" xfId="9097" xr:uid="{783B5269-C018-4BA2-B7CE-2D9C469171EA}"/>
    <cellStyle name="40% - Ênfase1 4 2 3 2 2 2" xfId="31584" xr:uid="{E77C7392-F843-4243-B7C1-E749D20B8BB0}"/>
    <cellStyle name="40% - Ênfase1 4 2 3 2 2 3" xfId="20601" xr:uid="{1A909DAB-53E2-44F5-8C14-247CAE62EBA4}"/>
    <cellStyle name="40% - Ênfase1 4 2 3 2 3" xfId="12492" xr:uid="{9B011B94-4FBE-4E59-B2BD-037CABF20D45}"/>
    <cellStyle name="40% - Ênfase1 4 2 3 2 3 2" xfId="34553" xr:uid="{63298D78-856A-42E4-93F2-1D65BBF1D199}"/>
    <cellStyle name="40% - Ênfase1 4 2 3 2 3 3" xfId="23570" xr:uid="{CC7114F9-A4B5-4F90-86F0-127BAFD99531}"/>
    <cellStyle name="40% - Ênfase1 4 2 3 2 4" xfId="14938" xr:uid="{77F3EE46-69A9-46CC-B01B-30FD57D96B41}"/>
    <cellStyle name="40% - Ênfase1 4 2 3 2 4 2" xfId="36720" xr:uid="{BB17EFAE-7D34-44B2-BC89-9E87F7532187}"/>
    <cellStyle name="40% - Ênfase1 4 2 3 2 4 3" xfId="25737" xr:uid="{9BBB58E5-2AEC-4D17-B562-4A644B57EEFA}"/>
    <cellStyle name="40% - Ênfase1 4 2 3 2 5" xfId="27687" xr:uid="{AC65E4C3-64D3-436E-80D7-C32E808B29D2}"/>
    <cellStyle name="40% - Ênfase1 4 2 3 2 5 2" xfId="38670" xr:uid="{A82B0E63-1A18-4762-9068-02B3903074E6}"/>
    <cellStyle name="40% - Ênfase1 4 2 3 2 6" xfId="29635" xr:uid="{D4732AE8-A4D3-4CAF-8BA6-798D82C19469}"/>
    <cellStyle name="40% - Ênfase1 4 2 3 2 7" xfId="40618" xr:uid="{CF3AA813-345C-4E29-95CA-29229F95D705}"/>
    <cellStyle name="40% - Ênfase1 4 2 3 2 8" xfId="42565" xr:uid="{804F46DD-E3C3-48B8-9482-C5F5E3AA3EE7}"/>
    <cellStyle name="40% - Ênfase1 4 2 3 2 9" xfId="44525" xr:uid="{967A40BF-0628-4676-B458-3A14BA74F939}"/>
    <cellStyle name="40% - Ênfase1 4 2 3 3" xfId="8168" xr:uid="{AD430B38-A876-497C-9A97-434C4562ED3F}"/>
    <cellStyle name="40% - Ênfase1 4 2 3 3 2" xfId="11355" xr:uid="{E7627F56-63B4-423D-B32E-C9C053A0F89B}"/>
    <cellStyle name="40% - Ênfase1 4 2 3 3 2 2" xfId="33418" xr:uid="{213C7E17-AF8A-40FD-AD7F-2C5B2CBCD936}"/>
    <cellStyle name="40% - Ênfase1 4 2 3 3 2 3" xfId="22435" xr:uid="{E0453782-DAFF-4B2E-AFF0-0C2A647853B5}"/>
    <cellStyle name="40% - Ênfase1 4 2 3 3 3" xfId="30655" xr:uid="{BA77669A-3BD5-4DEA-8F19-50B818D433CF}"/>
    <cellStyle name="40% - Ênfase1 4 2 3 3 4" xfId="19672" xr:uid="{19541FA7-18F5-463F-AF58-6671F5A9A150}"/>
    <cellStyle name="40% - Ênfase1 4 2 3 4" xfId="10363" xr:uid="{027FAE1B-5A64-4D81-B94F-7990118B6C42}"/>
    <cellStyle name="40% - Ênfase1 4 2 3 4 2" xfId="32490" xr:uid="{FFF45A2E-BB95-4280-BB82-C868136519F7}"/>
    <cellStyle name="40% - Ênfase1 4 2 3 4 3" xfId="21507" xr:uid="{6663270C-3548-4EF0-85DD-445F966F420F}"/>
    <cellStyle name="40% - Ênfase1 4 2 3 5" xfId="13928" xr:uid="{0E1A9A88-F227-4CB1-AF12-249D076ED0F3}"/>
    <cellStyle name="40% - Ênfase1 4 2 3 5 2" xfId="35792" xr:uid="{A40D221D-7072-4427-82A5-9E0CF2A3644B}"/>
    <cellStyle name="40% - Ênfase1 4 2 3 5 3" xfId="24809" xr:uid="{E26BD727-17C8-44C2-B6AD-EFFCA0FF5264}"/>
    <cellStyle name="40% - Ênfase1 4 2 3 6" xfId="26759" xr:uid="{FE4CA5CD-D22E-4FE4-98C9-B89840B257E6}"/>
    <cellStyle name="40% - Ênfase1 4 2 3 6 2" xfId="37742" xr:uid="{5E510A3F-88FA-405D-B1E2-9D085A326A8A}"/>
    <cellStyle name="40% - Ênfase1 4 2 3 7" xfId="28707" xr:uid="{2942CA9D-F090-4F73-BEA4-593CB9BF2FEE}"/>
    <cellStyle name="40% - Ênfase1 4 2 3 8" xfId="39690" xr:uid="{CF7A573F-C93E-4725-A166-25745A03203C}"/>
    <cellStyle name="40% - Ênfase1 4 2 3 9" xfId="41637" xr:uid="{397B6254-9AC0-46E1-8346-2A7F58FDCB81}"/>
    <cellStyle name="40% - Ênfase1 4 2 4" xfId="5312" xr:uid="{C499A7B0-EB37-4772-BE85-5D42D8AD12A7}"/>
    <cellStyle name="40% - Ênfase1 4 2 4 10" xfId="43598" xr:uid="{3F5C7123-C78F-4341-96A4-1FC149BEC9EE}"/>
    <cellStyle name="40% - Ênfase1 4 2 4 11" xfId="17724" xr:uid="{68B4A904-333D-4B33-A78B-672680F53249}"/>
    <cellStyle name="40% - Ênfase1 4 2 4 2" xfId="7392" xr:uid="{74D564CF-BEEC-44B6-AD71-D3A00A9FDE0C}"/>
    <cellStyle name="40% - Ênfase1 4 2 4 2 10" xfId="18934" xr:uid="{9EE84CA2-5E69-402E-BAAB-480E2FCC653E}"/>
    <cellStyle name="40% - Ênfase1 4 2 4 2 2" xfId="9379" xr:uid="{7C03DE1D-976B-4AAD-BE11-E496AC0E113F}"/>
    <cellStyle name="40% - Ênfase1 4 2 4 2 2 2" xfId="31866" xr:uid="{24486BBA-DEAA-4450-8B2E-2CC88760BACE}"/>
    <cellStyle name="40% - Ênfase1 4 2 4 2 2 3" xfId="20883" xr:uid="{8E1929C8-332A-4B81-8D95-93B7BA8F017B}"/>
    <cellStyle name="40% - Ênfase1 4 2 4 2 3" xfId="12778" xr:uid="{56FD90D1-83F0-4F0D-AB5E-2E9DD6CC6A11}"/>
    <cellStyle name="40% - Ênfase1 4 2 4 2 3 2" xfId="34839" xr:uid="{98ED1D0D-16DD-4EEA-B915-4AA28D4C0890}"/>
    <cellStyle name="40% - Ênfase1 4 2 4 2 3 3" xfId="23856" xr:uid="{FA17E2BA-076A-4810-999E-4538CE855D47}"/>
    <cellStyle name="40% - Ênfase1 4 2 4 2 4" xfId="15220" xr:uid="{0EC66960-FB38-499B-A925-AB493A3A0A18}"/>
    <cellStyle name="40% - Ênfase1 4 2 4 2 4 2" xfId="37002" xr:uid="{327E9357-56D6-474B-9607-A55E27D6A500}"/>
    <cellStyle name="40% - Ênfase1 4 2 4 2 4 3" xfId="26019" xr:uid="{53F44148-BA22-4811-AFC9-859941DD0B8D}"/>
    <cellStyle name="40% - Ênfase1 4 2 4 2 5" xfId="27969" xr:uid="{3FEC1DC5-1CA5-4432-BA1D-BAE600DED3FE}"/>
    <cellStyle name="40% - Ênfase1 4 2 4 2 5 2" xfId="38952" xr:uid="{C892145A-C2D9-4F9D-8636-72E7A9F86818}"/>
    <cellStyle name="40% - Ênfase1 4 2 4 2 6" xfId="29917" xr:uid="{2107A735-0328-4022-B633-8B7299DD2B5F}"/>
    <cellStyle name="40% - Ênfase1 4 2 4 2 7" xfId="40900" xr:uid="{9894B1DE-F91F-4936-90D1-65EF328C6D23}"/>
    <cellStyle name="40% - Ênfase1 4 2 4 2 8" xfId="42847" xr:uid="{2D68B130-2079-4D37-BE69-220F1C138077}"/>
    <cellStyle name="40% - Ênfase1 4 2 4 2 9" xfId="44807" xr:uid="{68DCA700-7377-4CDB-A91A-83296F7E8D79}"/>
    <cellStyle name="40% - Ênfase1 4 2 4 3" xfId="8169" xr:uid="{1E409228-67F4-4142-81ED-683A527D6791}"/>
    <cellStyle name="40% - Ênfase1 4 2 4 3 2" xfId="11641" xr:uid="{68BB6F9E-B01A-4D30-8FCB-7CD8D187546A}"/>
    <cellStyle name="40% - Ênfase1 4 2 4 3 2 2" xfId="33704" xr:uid="{576887DA-E494-4115-983C-CCD24A042B59}"/>
    <cellStyle name="40% - Ênfase1 4 2 4 3 2 3" xfId="22721" xr:uid="{7E3A8B72-02C8-43AC-97CA-0B45A2102803}"/>
    <cellStyle name="40% - Ênfase1 4 2 4 3 3" xfId="30656" xr:uid="{E46FE2A8-BFB5-4AEE-BA40-2952EB533CC4}"/>
    <cellStyle name="40% - Ênfase1 4 2 4 3 4" xfId="19673" xr:uid="{DA052F20-A9DE-4410-8F6D-5AFFBA0B1875}"/>
    <cellStyle name="40% - Ênfase1 4 2 4 4" xfId="10645" xr:uid="{E685280F-98BD-4A11-A3FB-210FEC81A41A}"/>
    <cellStyle name="40% - Ênfase1 4 2 4 4 2" xfId="32772" xr:uid="{EC914062-5425-46E8-AF4C-04DC45113331}"/>
    <cellStyle name="40% - Ênfase1 4 2 4 4 3" xfId="21789" xr:uid="{B24F3BFA-6DD5-4CF5-A281-BFB3EAF07D5D}"/>
    <cellStyle name="40% - Ênfase1 4 2 4 5" xfId="13929" xr:uid="{E523D000-4AC0-4350-A31D-D878CE3361DC}"/>
    <cellStyle name="40% - Ênfase1 4 2 4 5 2" xfId="35793" xr:uid="{90A84D26-7A1D-45D4-90D9-5989892E7C68}"/>
    <cellStyle name="40% - Ênfase1 4 2 4 5 3" xfId="24810" xr:uid="{815EAC03-2A60-425D-BD14-D4B76083AF51}"/>
    <cellStyle name="40% - Ênfase1 4 2 4 6" xfId="26760" xr:uid="{4462F9AF-1B3A-41A6-8F17-55C2FA4E6106}"/>
    <cellStyle name="40% - Ênfase1 4 2 4 6 2" xfId="37743" xr:uid="{D40EF1E0-AAD9-446D-841E-3B61C0DEB8D7}"/>
    <cellStyle name="40% - Ênfase1 4 2 4 7" xfId="28708" xr:uid="{2F71B51D-D41E-4758-B09B-73BF2EE44A52}"/>
    <cellStyle name="40% - Ênfase1 4 2 4 8" xfId="39691" xr:uid="{F3DB1F41-C94F-4403-A0F6-99EECE22AF43}"/>
    <cellStyle name="40% - Ênfase1 4 2 4 9" xfId="41638" xr:uid="{70352D3C-F161-48C4-AC41-739C0BF2ACA3}"/>
    <cellStyle name="40% - Ênfase1 4 2 5" xfId="6825" xr:uid="{8BEDBD46-D7B8-4BEB-8C7E-8C55E28BB10D}"/>
    <cellStyle name="40% - Ênfase1 4 2 5 10" xfId="18370" xr:uid="{27B470D0-BAF7-492C-88A4-8CFDC198229F}"/>
    <cellStyle name="40% - Ênfase1 4 2 5 2" xfId="8815" xr:uid="{38E2721A-F5E5-424A-99DB-8FF89D798354}"/>
    <cellStyle name="40% - Ênfase1 4 2 5 2 2" xfId="13259" xr:uid="{71A05742-E721-4E2D-9FDF-7113EF75E6C1}"/>
    <cellStyle name="40% - Ênfase1 4 2 5 2 2 2" xfId="35268" xr:uid="{1C42959B-FAE2-4308-9435-A0E82E0BF226}"/>
    <cellStyle name="40% - Ênfase1 4 2 5 2 2 3" xfId="24285" xr:uid="{32D19821-7C32-4F60-9279-CF12EC67CABE}"/>
    <cellStyle name="40% - Ênfase1 4 2 5 2 3" xfId="31302" xr:uid="{2AEF4330-DB78-427B-91B1-6C619CEACD17}"/>
    <cellStyle name="40% - Ênfase1 4 2 5 2 4" xfId="20319" xr:uid="{B21CE7E9-9B52-4E39-92A1-2925E238F664}"/>
    <cellStyle name="40% - Ênfase1 4 2 5 3" xfId="12072" xr:uid="{D32BD9ED-BDE3-407D-A526-A4B6D084572D}"/>
    <cellStyle name="40% - Ênfase1 4 2 5 3 2" xfId="34133" xr:uid="{C8F7CC2B-BB76-46B4-8428-2C68F5F4D89D}"/>
    <cellStyle name="40% - Ênfase1 4 2 5 3 3" xfId="23150" xr:uid="{CC336E13-D3E3-4FA1-92CB-0B5D4BF0188A}"/>
    <cellStyle name="40% - Ênfase1 4 2 5 4" xfId="14656" xr:uid="{8CBEEE41-1EA9-4C03-AEFC-6D4794818806}"/>
    <cellStyle name="40% - Ênfase1 4 2 5 4 2" xfId="36438" xr:uid="{3C1AB662-238A-4A1D-9B12-8E1B74C3AF28}"/>
    <cellStyle name="40% - Ênfase1 4 2 5 4 3" xfId="25455" xr:uid="{7F212AC7-60FF-41ED-8A3B-B59BA9EE28EB}"/>
    <cellStyle name="40% - Ênfase1 4 2 5 5" xfId="27405" xr:uid="{52AF4DB4-41B2-4294-BB4D-95C38854680B}"/>
    <cellStyle name="40% - Ênfase1 4 2 5 5 2" xfId="38388" xr:uid="{5DBD2992-744D-4910-8B42-0757019E3B83}"/>
    <cellStyle name="40% - Ênfase1 4 2 5 6" xfId="29353" xr:uid="{16DB6D7E-C93E-4B10-89B5-0BFAD1EEE0FF}"/>
    <cellStyle name="40% - Ênfase1 4 2 5 7" xfId="40336" xr:uid="{3318F516-8C1A-4AE2-A4D1-368713571DCB}"/>
    <cellStyle name="40% - Ênfase1 4 2 5 8" xfId="42283" xr:uid="{75EB1D99-B4E2-48E8-B143-2854EFA5AC81}"/>
    <cellStyle name="40% - Ênfase1 4 2 5 9" xfId="44243" xr:uid="{8FE66478-E0EC-4428-82A2-0538F79B3B2B}"/>
    <cellStyle name="40% - Ênfase1 4 2 6" xfId="8164" xr:uid="{FA185919-8A53-4027-89F6-A4D028BA8FE1}"/>
    <cellStyle name="40% - Ênfase1 4 2 6 2" xfId="12196" xr:uid="{A29FD842-1AF5-46F8-8377-073EC72EE16C}"/>
    <cellStyle name="40% - Ênfase1 4 2 6 2 2" xfId="34257" xr:uid="{4DE58935-9F7E-491B-8762-E0A7D7164AAB}"/>
    <cellStyle name="40% - Ênfase1 4 2 6 2 3" xfId="23274" xr:uid="{8D28FB52-3B58-4653-BBD6-1D425B5E4FCC}"/>
    <cellStyle name="40% - Ênfase1 4 2 6 3" xfId="30651" xr:uid="{D27B52FE-2466-4EF6-817F-4730F9071AF5}"/>
    <cellStyle name="40% - Ênfase1 4 2 6 4" xfId="19668" xr:uid="{B430D32A-CCF2-4EA4-8F8B-E3549DC86EA3}"/>
    <cellStyle name="40% - Ênfase1 4 2 7" xfId="11058" xr:uid="{37216BE3-38A8-4E98-A26A-9936EC28BF57}"/>
    <cellStyle name="40% - Ênfase1 4 2 7 2" xfId="33122" xr:uid="{950AAD84-205F-48F9-B283-B540F1A5A42A}"/>
    <cellStyle name="40% - Ênfase1 4 2 7 3" xfId="22139" xr:uid="{570224A7-5E42-4261-93B8-EEADB3922EAC}"/>
    <cellStyle name="40% - Ênfase1 4 2 8" xfId="10021" xr:uid="{0A7A2982-8A84-4755-8BFC-8F4B39A31CF1}"/>
    <cellStyle name="40% - Ênfase1 4 2 8 2" xfId="32208" xr:uid="{D33A6DA6-5C6E-4C83-A5E9-2E862A1F55A7}"/>
    <cellStyle name="40% - Ênfase1 4 2 8 3" xfId="21225" xr:uid="{40B9F4D2-24CC-4270-8639-8593A63DA48D}"/>
    <cellStyle name="40% - Ênfase1 4 2 9" xfId="13924" xr:uid="{6EDA835A-7908-4C1D-88E5-3092B5608BF4}"/>
    <cellStyle name="40% - Ênfase1 4 2 9 2" xfId="35788" xr:uid="{05D93C46-3CA9-4C13-8C4C-C1B51C5F72D4}"/>
    <cellStyle name="40% - Ênfase1 4 2 9 3" xfId="24805" xr:uid="{06E5B94D-A281-468C-8E6B-6891EA5172EA}"/>
    <cellStyle name="40% - Ênfase1 4 3" xfId="5313" xr:uid="{06B79699-F249-42D8-A367-BADC568D3FAF}"/>
    <cellStyle name="40% - Ênfase1 4 3 10" xfId="28709" xr:uid="{503993E0-0401-4BD1-B91B-E684762527BC}"/>
    <cellStyle name="40% - Ênfase1 4 3 11" xfId="39692" xr:uid="{90B2B24A-4EC5-476F-B5F8-2D48A665F54B}"/>
    <cellStyle name="40% - Ênfase1 4 3 12" xfId="41639" xr:uid="{A818D768-0525-46DE-BA49-18005C876982}"/>
    <cellStyle name="40% - Ênfase1 4 3 13" xfId="43599" xr:uid="{250B5C55-E5F5-4C91-8389-789C6762885A}"/>
    <cellStyle name="40% - Ênfase1 4 3 14" xfId="17725" xr:uid="{91FDBB6B-F485-4540-9FFA-1FC495214164}"/>
    <cellStyle name="40% - Ênfase1 4 3 2" xfId="5314" xr:uid="{EBA400AA-F18E-4E66-AE53-C4338D2A5339}"/>
    <cellStyle name="40% - Ênfase1 4 3 2 10" xfId="43600" xr:uid="{4DC3D843-A8FC-4396-B453-6A71EF6CD8B7}"/>
    <cellStyle name="40% - Ênfase1 4 3 2 11" xfId="17726" xr:uid="{417E8DAB-5FE6-4856-84A0-7B0FBB739D22}"/>
    <cellStyle name="40% - Ênfase1 4 3 2 2" xfId="7223" xr:uid="{6B6FE89A-6399-4C88-BFBA-7639642D7121}"/>
    <cellStyle name="40% - Ênfase1 4 3 2 2 10" xfId="18765" xr:uid="{F94C1BF8-0CB5-464E-9526-243C7CAA8C4E}"/>
    <cellStyle name="40% - Ênfase1 4 3 2 2 2" xfId="9210" xr:uid="{2A208D93-EAD2-42D9-87D2-D662CC52E892}"/>
    <cellStyle name="40% - Ênfase1 4 3 2 2 2 2" xfId="31697" xr:uid="{DCE75E5F-C5EC-42F1-983A-D8BFA7D8682A}"/>
    <cellStyle name="40% - Ênfase1 4 3 2 2 2 3" xfId="20714" xr:uid="{22050952-153C-442B-BB09-DAD0DAB5CB76}"/>
    <cellStyle name="40% - Ênfase1 4 3 2 2 3" xfId="12609" xr:uid="{912885B3-2A65-4B1F-8BD2-7A44A90EADE3}"/>
    <cellStyle name="40% - Ênfase1 4 3 2 2 3 2" xfId="34670" xr:uid="{E94EA5A6-AD49-4F5F-9030-B87A5F8A1ACF}"/>
    <cellStyle name="40% - Ênfase1 4 3 2 2 3 3" xfId="23687" xr:uid="{94964A31-3231-4615-9F7D-3791FFF2F6A6}"/>
    <cellStyle name="40% - Ênfase1 4 3 2 2 4" xfId="15051" xr:uid="{D1DE0F85-EB0C-4CE7-889F-4B277F583A55}"/>
    <cellStyle name="40% - Ênfase1 4 3 2 2 4 2" xfId="36833" xr:uid="{92632220-2847-4EB2-8B20-BEE7896FAC4F}"/>
    <cellStyle name="40% - Ênfase1 4 3 2 2 4 3" xfId="25850" xr:uid="{1E5B3C1E-252E-42FA-9168-63DDDD4335C1}"/>
    <cellStyle name="40% - Ênfase1 4 3 2 2 5" xfId="27800" xr:uid="{D36A0ACD-DE8B-4E63-A54F-4CAB8BCE0E84}"/>
    <cellStyle name="40% - Ênfase1 4 3 2 2 5 2" xfId="38783" xr:uid="{2F01C374-F038-4486-B7CC-DCFC55CB484E}"/>
    <cellStyle name="40% - Ênfase1 4 3 2 2 6" xfId="29748" xr:uid="{FCA29B9E-01EE-4485-939E-3B4FBF82AE03}"/>
    <cellStyle name="40% - Ênfase1 4 3 2 2 7" xfId="40731" xr:uid="{8EE4C870-0E7E-4FAE-9B80-FE91053588F3}"/>
    <cellStyle name="40% - Ênfase1 4 3 2 2 8" xfId="42678" xr:uid="{FEE10AC0-3B0E-4165-9ABF-4137D9FE8E9C}"/>
    <cellStyle name="40% - Ênfase1 4 3 2 2 9" xfId="44638" xr:uid="{526EBAD1-E111-4531-8210-D8B59D7AFD88}"/>
    <cellStyle name="40% - Ênfase1 4 3 2 3" xfId="8171" xr:uid="{63982E4A-CEBC-4925-9CEB-60686D6E3BF1}"/>
    <cellStyle name="40% - Ênfase1 4 3 2 3 2" xfId="11472" xr:uid="{429ECCA4-33F0-4EA8-A704-1AF618972C6F}"/>
    <cellStyle name="40% - Ênfase1 4 3 2 3 2 2" xfId="33535" xr:uid="{4F0EFF2F-C385-4568-A60C-2F438D8C7071}"/>
    <cellStyle name="40% - Ênfase1 4 3 2 3 2 3" xfId="22552" xr:uid="{2683FE35-1DF2-4CEB-A477-9F8B5BB29322}"/>
    <cellStyle name="40% - Ênfase1 4 3 2 3 3" xfId="30658" xr:uid="{AD185879-E437-43B1-BE87-708575F1E47D}"/>
    <cellStyle name="40% - Ênfase1 4 3 2 3 4" xfId="19675" xr:uid="{111A1F96-F44B-4E78-8E8D-A267B15B093B}"/>
    <cellStyle name="40% - Ênfase1 4 3 2 4" xfId="10476" xr:uid="{95279CF8-F7E6-4994-BADC-79463C970ED5}"/>
    <cellStyle name="40% - Ênfase1 4 3 2 4 2" xfId="32603" xr:uid="{3E13C8B0-0D16-4E02-BD2E-48DB93A39871}"/>
    <cellStyle name="40% - Ênfase1 4 3 2 4 3" xfId="21620" xr:uid="{D4FA3D71-A242-4656-B0DE-47A23851DC51}"/>
    <cellStyle name="40% - Ênfase1 4 3 2 5" xfId="13931" xr:uid="{6E04C354-E30A-471A-B2B8-556C5C09952E}"/>
    <cellStyle name="40% - Ênfase1 4 3 2 5 2" xfId="35795" xr:uid="{0DEDEB67-B26A-481D-824F-9F11D071D440}"/>
    <cellStyle name="40% - Ênfase1 4 3 2 5 3" xfId="24812" xr:uid="{0FE3267A-1FC7-429F-A1AE-D15459A07F02}"/>
    <cellStyle name="40% - Ênfase1 4 3 2 6" xfId="26762" xr:uid="{77AE9D21-BBD2-4EBA-8E85-FE166B410CD5}"/>
    <cellStyle name="40% - Ênfase1 4 3 2 6 2" xfId="37745" xr:uid="{082181FD-B917-4295-B835-38597C20FD58}"/>
    <cellStyle name="40% - Ênfase1 4 3 2 7" xfId="28710" xr:uid="{1C8B6102-E2B2-452E-A92A-833D68102DC6}"/>
    <cellStyle name="40% - Ênfase1 4 3 2 8" xfId="39693" xr:uid="{6A482AD3-08E8-4D93-B3EE-911D1A5E73F4}"/>
    <cellStyle name="40% - Ênfase1 4 3 2 9" xfId="41640" xr:uid="{6E63639D-CE3F-4177-9235-BF3E750AF5FE}"/>
    <cellStyle name="40% - Ênfase1 4 3 3" xfId="5315" xr:uid="{3BDDDEB6-57D4-42AB-8722-0C114F30FB9B}"/>
    <cellStyle name="40% - Ênfase1 4 3 3 10" xfId="43601" xr:uid="{D37FC233-CF36-4E24-91A6-5CACF076FCF3}"/>
    <cellStyle name="40% - Ênfase1 4 3 3 11" xfId="17727" xr:uid="{5EABD340-F2D3-4050-96C5-8475D882FC78}"/>
    <cellStyle name="40% - Ênfase1 4 3 3 2" xfId="7505" xr:uid="{067C043C-9692-4819-85E7-662C7C429C09}"/>
    <cellStyle name="40% - Ênfase1 4 3 3 2 10" xfId="19047" xr:uid="{916C1B57-59E6-4C9E-BDCA-A8AEDC35E4E3}"/>
    <cellStyle name="40% - Ênfase1 4 3 3 2 2" xfId="9492" xr:uid="{B4298F93-E18A-4EB8-B796-B6782A23F857}"/>
    <cellStyle name="40% - Ênfase1 4 3 3 2 2 2" xfId="31979" xr:uid="{DCA106FE-D7B8-4F1A-8509-D7ADAF7EC342}"/>
    <cellStyle name="40% - Ênfase1 4 3 3 2 2 3" xfId="20996" xr:uid="{78B17D0A-D1E7-42B5-9E08-5148DD08DAB1}"/>
    <cellStyle name="40% - Ênfase1 4 3 3 2 3" xfId="12891" xr:uid="{98D033FA-B89B-4645-BA4D-42E6CFD6371B}"/>
    <cellStyle name="40% - Ênfase1 4 3 3 2 3 2" xfId="34952" xr:uid="{F982B504-9766-497E-BA03-42C2F18E1943}"/>
    <cellStyle name="40% - Ênfase1 4 3 3 2 3 3" xfId="23969" xr:uid="{3B6B2C6D-3816-4073-B838-A24A1EAF9284}"/>
    <cellStyle name="40% - Ênfase1 4 3 3 2 4" xfId="15333" xr:uid="{67B7D979-1274-4F8D-98DE-4F450C7EDE23}"/>
    <cellStyle name="40% - Ênfase1 4 3 3 2 4 2" xfId="37115" xr:uid="{8E4DA3C2-0EBA-4BA4-BE74-4FC92632173E}"/>
    <cellStyle name="40% - Ênfase1 4 3 3 2 4 3" xfId="26132" xr:uid="{9B361F93-047F-4C7F-949D-E60FEE8A485F}"/>
    <cellStyle name="40% - Ênfase1 4 3 3 2 5" xfId="28082" xr:uid="{7AC0E1CD-A695-40E5-BD92-5736F6D35319}"/>
    <cellStyle name="40% - Ênfase1 4 3 3 2 5 2" xfId="39065" xr:uid="{2EDE7F7F-A5AB-4163-8633-B1D1962C1B10}"/>
    <cellStyle name="40% - Ênfase1 4 3 3 2 6" xfId="30030" xr:uid="{F01878EF-D8F4-4A35-AA9D-A629E8D740F1}"/>
    <cellStyle name="40% - Ênfase1 4 3 3 2 7" xfId="41013" xr:uid="{B453D783-D842-4069-B2D7-A0EC1B4DC9E7}"/>
    <cellStyle name="40% - Ênfase1 4 3 3 2 8" xfId="42960" xr:uid="{CF6296CC-7B01-4DB8-B76F-7606A0DAB704}"/>
    <cellStyle name="40% - Ênfase1 4 3 3 2 9" xfId="44920" xr:uid="{F8FC59BC-033C-4DF8-A55F-C374DE6629B2}"/>
    <cellStyle name="40% - Ênfase1 4 3 3 3" xfId="8172" xr:uid="{0FF86657-4A17-4CE9-8DDA-8EF016354B92}"/>
    <cellStyle name="40% - Ênfase1 4 3 3 3 2" xfId="11754" xr:uid="{699F608C-FD81-43B9-9FE5-41D1DED7E9F2}"/>
    <cellStyle name="40% - Ênfase1 4 3 3 3 2 2" xfId="33817" xr:uid="{5E741799-515D-4E1C-9720-6785F5FB4D04}"/>
    <cellStyle name="40% - Ênfase1 4 3 3 3 2 3" xfId="22834" xr:uid="{D0920D1C-2A96-49CF-859D-24C95CA1B6DB}"/>
    <cellStyle name="40% - Ênfase1 4 3 3 3 3" xfId="30659" xr:uid="{16C38AF6-330B-4E10-8614-8A3142F0AF61}"/>
    <cellStyle name="40% - Ênfase1 4 3 3 3 4" xfId="19676" xr:uid="{E31CAA4F-BC9C-4E37-B5FC-CDAEC2649739}"/>
    <cellStyle name="40% - Ênfase1 4 3 3 4" xfId="10758" xr:uid="{8550CBDF-FCF3-4B38-9860-DEE1EC22EDE6}"/>
    <cellStyle name="40% - Ênfase1 4 3 3 4 2" xfId="32885" xr:uid="{F3E73A95-747D-4B6D-AE4E-DA2C6EDC6AC0}"/>
    <cellStyle name="40% - Ênfase1 4 3 3 4 3" xfId="21902" xr:uid="{595F2453-37B7-46FB-B6D1-0DA388E9A2F1}"/>
    <cellStyle name="40% - Ênfase1 4 3 3 5" xfId="13932" xr:uid="{A281A02B-C4CA-49FD-B0AA-061A44ED53C5}"/>
    <cellStyle name="40% - Ênfase1 4 3 3 5 2" xfId="35796" xr:uid="{CE74ADBB-4F3A-4CBF-B81E-52FF9BB54FE9}"/>
    <cellStyle name="40% - Ênfase1 4 3 3 5 3" xfId="24813" xr:uid="{F9DA02F9-CF67-4AC4-80EC-5107AFEA42C0}"/>
    <cellStyle name="40% - Ênfase1 4 3 3 6" xfId="26763" xr:uid="{2FCA56B7-3818-4CF2-9D05-CE72D4B27FF2}"/>
    <cellStyle name="40% - Ênfase1 4 3 3 6 2" xfId="37746" xr:uid="{90EFE036-6C7E-494D-93F5-A1058E11DACF}"/>
    <cellStyle name="40% - Ênfase1 4 3 3 7" xfId="28711" xr:uid="{0114D0DE-2541-49B6-A7DE-91E607A2062D}"/>
    <cellStyle name="40% - Ênfase1 4 3 3 8" xfId="39694" xr:uid="{6E0EDDF2-4922-4B65-A99B-DCFD823E6789}"/>
    <cellStyle name="40% - Ênfase1 4 3 3 9" xfId="41641" xr:uid="{7EB0EE03-F5B8-40CE-A9DD-AF286EF5AC28}"/>
    <cellStyle name="40% - Ênfase1 4 3 4" xfId="6939" xr:uid="{29091D2D-C279-46DA-AF19-673CA54F2F7F}"/>
    <cellStyle name="40% - Ênfase1 4 3 4 10" xfId="18483" xr:uid="{CB28327E-9379-4931-865E-666218DB8047}"/>
    <cellStyle name="40% - Ênfase1 4 3 4 2" xfId="8928" xr:uid="{C84B1AFA-E0EF-446D-91C1-27689B2682D7}"/>
    <cellStyle name="40% - Ênfase1 4 3 4 2 2" xfId="13203" xr:uid="{B6600216-1D75-4B78-9E1D-E0D366CB50A2}"/>
    <cellStyle name="40% - Ênfase1 4 3 4 2 2 2" xfId="35212" xr:uid="{E0248D50-BC2E-4FE0-A8C0-EDDAF943E5C0}"/>
    <cellStyle name="40% - Ênfase1 4 3 4 2 2 3" xfId="24229" xr:uid="{CDD64413-49EB-49DD-90F9-2D15DDF49D66}"/>
    <cellStyle name="40% - Ênfase1 4 3 4 2 3" xfId="31415" xr:uid="{A857CB1B-71C2-4E91-93A7-FE578CFFA3CA}"/>
    <cellStyle name="40% - Ênfase1 4 3 4 2 4" xfId="20432" xr:uid="{FA1A5AE0-CB15-46D1-B791-FC5B567EE65E}"/>
    <cellStyle name="40% - Ênfase1 4 3 4 3" xfId="12016" xr:uid="{9E648662-0732-4195-A452-9A22EBC33BC1}"/>
    <cellStyle name="40% - Ênfase1 4 3 4 3 2" xfId="34077" xr:uid="{69CD7CA0-DB96-42D6-BC27-CA7292A1CCB7}"/>
    <cellStyle name="40% - Ênfase1 4 3 4 3 3" xfId="23094" xr:uid="{D7C23B14-14E5-4C60-B91B-516D0BD7BEDD}"/>
    <cellStyle name="40% - Ênfase1 4 3 4 4" xfId="14769" xr:uid="{44DDDBF4-DE29-43EE-B621-334537AA27A5}"/>
    <cellStyle name="40% - Ênfase1 4 3 4 4 2" xfId="36551" xr:uid="{38D14EC9-768D-4915-AD1A-DAD4D3DFB808}"/>
    <cellStyle name="40% - Ênfase1 4 3 4 4 3" xfId="25568" xr:uid="{6C99B359-F0F7-4112-B3D9-3E60343A2C2E}"/>
    <cellStyle name="40% - Ênfase1 4 3 4 5" xfId="27518" xr:uid="{90204C09-E74E-4A77-8C62-A3FDDF1D9A6F}"/>
    <cellStyle name="40% - Ênfase1 4 3 4 5 2" xfId="38501" xr:uid="{63AFB5AF-2263-40AB-9B2F-B054EFE2CD5A}"/>
    <cellStyle name="40% - Ênfase1 4 3 4 6" xfId="29466" xr:uid="{906FAA39-A102-4138-AD30-ED2DEB7D9BE9}"/>
    <cellStyle name="40% - Ênfase1 4 3 4 7" xfId="40449" xr:uid="{30B9B336-E31D-4F64-8B8D-CA460C5B0AD2}"/>
    <cellStyle name="40% - Ênfase1 4 3 4 8" xfId="42396" xr:uid="{8B51C957-F40D-4A75-9146-4307F9972BBC}"/>
    <cellStyle name="40% - Ênfase1 4 3 4 9" xfId="44356" xr:uid="{80A5E1C8-05A3-452D-88F8-E03BC395E2C2}"/>
    <cellStyle name="40% - Ênfase1 4 3 5" xfId="8170" xr:uid="{2B573AD0-7237-4533-BD9A-3098935A954A}"/>
    <cellStyle name="40% - Ênfase1 4 3 5 2" xfId="12313" xr:uid="{64D57A39-A2F2-4463-BD4B-8DAC65FD98D9}"/>
    <cellStyle name="40% - Ênfase1 4 3 5 2 2" xfId="34374" xr:uid="{4F7D0A04-60CE-4470-9335-C6F13EA84132}"/>
    <cellStyle name="40% - Ênfase1 4 3 5 2 3" xfId="23391" xr:uid="{E6B3934E-BD27-4C34-91DA-1DB85DEC38E7}"/>
    <cellStyle name="40% - Ênfase1 4 3 5 3" xfId="30657" xr:uid="{C17235AB-D831-48E8-8092-27F5DEC3822F}"/>
    <cellStyle name="40% - Ênfase1 4 3 5 4" xfId="19674" xr:uid="{62651264-5471-4C74-824C-293A7510AE85}"/>
    <cellStyle name="40% - Ênfase1 4 3 6" xfId="11176" xr:uid="{CABEA553-3218-4E74-9792-37845562D423}"/>
    <cellStyle name="40% - Ênfase1 4 3 6 2" xfId="33239" xr:uid="{7B9110B1-EDCB-4B3A-B44D-344241407E23}"/>
    <cellStyle name="40% - Ênfase1 4 3 6 3" xfId="22256" xr:uid="{2361D04F-6EBB-481D-BCD0-D95CDC401FA0}"/>
    <cellStyle name="40% - Ênfase1 4 3 7" xfId="10194" xr:uid="{28A1068F-844B-4346-A1D6-4C317A8207DC}"/>
    <cellStyle name="40% - Ênfase1 4 3 7 2" xfId="32321" xr:uid="{83485CE0-B15C-4B60-BDA9-AF134E8A30AA}"/>
    <cellStyle name="40% - Ênfase1 4 3 7 3" xfId="21338" xr:uid="{8807AF91-428F-405F-90C5-7472200812D5}"/>
    <cellStyle name="40% - Ênfase1 4 3 8" xfId="13930" xr:uid="{DC9AF40B-9DAC-44A6-9D06-4B5C3B97BE6D}"/>
    <cellStyle name="40% - Ênfase1 4 3 8 2" xfId="35794" xr:uid="{E57DF394-7ECD-4FEB-B7B5-D54EAA721B2D}"/>
    <cellStyle name="40% - Ênfase1 4 3 8 3" xfId="24811" xr:uid="{0C16EFD2-24E2-42C8-B26B-56C5B8B42D8D}"/>
    <cellStyle name="40% - Ênfase1 4 3 9" xfId="26761" xr:uid="{C3E9B94C-D10C-4E8E-91F5-5460D52A453E}"/>
    <cellStyle name="40% - Ênfase1 4 3 9 2" xfId="37744" xr:uid="{79495207-2128-4F11-977E-1373FD254D9F}"/>
    <cellStyle name="40% - Ênfase1 4 4" xfId="5316" xr:uid="{52AD278D-34BD-4FE6-9523-ECE1F571FCDE}"/>
    <cellStyle name="40% - Ênfase1 4 4 10" xfId="39695" xr:uid="{758F8DC4-A330-40AE-8C92-5921706E28E2}"/>
    <cellStyle name="40% - Ênfase1 4 4 11" xfId="41642" xr:uid="{96C7B949-30A9-4400-B261-F8086033A64C}"/>
    <cellStyle name="40% - Ênfase1 4 4 12" xfId="43602" xr:uid="{C4EB2FFE-B961-4CE9-8F3E-434445DB0FE4}"/>
    <cellStyle name="40% - Ênfase1 4 4 13" xfId="17728" xr:uid="{A23B8B0F-5180-4853-BE2F-39FE02CD4DB8}"/>
    <cellStyle name="40% - Ênfase1 4 4 2" xfId="5317" xr:uid="{C0956167-112A-49B9-A17B-8ACBD5FCD0A4}"/>
    <cellStyle name="40% - Ênfase1 4 4 2 10" xfId="43603" xr:uid="{8B25301E-1F66-4B30-8565-1C1852486A63}"/>
    <cellStyle name="40% - Ênfase1 4 4 2 11" xfId="17729" xr:uid="{AFB31B41-92CB-4B75-A58C-F0FFF9BE71D5}"/>
    <cellStyle name="40% - Ênfase1 4 4 2 2" xfId="7166" xr:uid="{FE698837-FE15-4A03-B9FB-924E497C0E74}"/>
    <cellStyle name="40% - Ênfase1 4 4 2 2 10" xfId="18708" xr:uid="{E19175CA-E3C8-4A24-86AA-9C8B4D0064BF}"/>
    <cellStyle name="40% - Ênfase1 4 4 2 2 2" xfId="9153" xr:uid="{CDA09B9C-AB75-4D44-A719-31B236E56002}"/>
    <cellStyle name="40% - Ênfase1 4 4 2 2 2 2" xfId="31640" xr:uid="{6EE5B1F1-A26B-46F0-8F9E-5300DFA59B0C}"/>
    <cellStyle name="40% - Ênfase1 4 4 2 2 2 3" xfId="20657" xr:uid="{CB20FE7C-AE24-4C9D-BA89-B84AFEB07774}"/>
    <cellStyle name="40% - Ênfase1 4 4 2 2 3" xfId="12548" xr:uid="{8D60D2EB-94E4-4897-9069-B3E75C921F39}"/>
    <cellStyle name="40% - Ênfase1 4 4 2 2 3 2" xfId="34609" xr:uid="{EA9EF716-A04F-4B06-A9AD-25F946E8ABAE}"/>
    <cellStyle name="40% - Ênfase1 4 4 2 2 3 3" xfId="23626" xr:uid="{FA4BDFC3-8C0B-4662-9C49-2A963109F150}"/>
    <cellStyle name="40% - Ênfase1 4 4 2 2 4" xfId="14994" xr:uid="{5571004C-23F6-4512-8F19-04BDE029357B}"/>
    <cellStyle name="40% - Ênfase1 4 4 2 2 4 2" xfId="36776" xr:uid="{27E9DE45-F727-454B-BBCE-11462E8FE846}"/>
    <cellStyle name="40% - Ênfase1 4 4 2 2 4 3" xfId="25793" xr:uid="{2E87DABF-2836-448F-87CD-970DCC96770D}"/>
    <cellStyle name="40% - Ênfase1 4 4 2 2 5" xfId="27743" xr:uid="{CCC0B97A-0A25-44B8-AC72-9A10005CB121}"/>
    <cellStyle name="40% - Ênfase1 4 4 2 2 5 2" xfId="38726" xr:uid="{B5070A8F-9237-4272-B9EB-1FB710F8DB11}"/>
    <cellStyle name="40% - Ênfase1 4 4 2 2 6" xfId="29691" xr:uid="{C54A6121-8EB1-490F-8680-77419C7F5E9A}"/>
    <cellStyle name="40% - Ênfase1 4 4 2 2 7" xfId="40674" xr:uid="{C6508B43-5B83-4989-9AD3-7C8D706BDAE0}"/>
    <cellStyle name="40% - Ênfase1 4 4 2 2 8" xfId="42621" xr:uid="{6BB81CD0-2956-4F19-9635-5E966CF41CBB}"/>
    <cellStyle name="40% - Ênfase1 4 4 2 2 9" xfId="44581" xr:uid="{4CE0D3C0-7016-4C1D-9F41-11C929399380}"/>
    <cellStyle name="40% - Ênfase1 4 4 2 3" xfId="8174" xr:uid="{15D7C178-A05A-4436-A9A7-211089246720}"/>
    <cellStyle name="40% - Ênfase1 4 4 2 3 2" xfId="11411" xr:uid="{AF6E54D9-8128-42B3-8FEF-79630B25B910}"/>
    <cellStyle name="40% - Ênfase1 4 4 2 3 2 2" xfId="33474" xr:uid="{B5A8AE0E-BAE2-42EF-8943-93DE8739F60B}"/>
    <cellStyle name="40% - Ênfase1 4 4 2 3 2 3" xfId="22491" xr:uid="{BED40DAC-1ED0-439C-901B-40D07673B799}"/>
    <cellStyle name="40% - Ênfase1 4 4 2 3 3" xfId="30661" xr:uid="{875B0DC2-1474-4593-BF9C-4EAA5EFE3E50}"/>
    <cellStyle name="40% - Ênfase1 4 4 2 3 4" xfId="19678" xr:uid="{20A93295-6F66-4210-8E4B-F1F68A1257AE}"/>
    <cellStyle name="40% - Ênfase1 4 4 2 4" xfId="10419" xr:uid="{384AD555-21E0-40C5-97B4-E3668208DABB}"/>
    <cellStyle name="40% - Ênfase1 4 4 2 4 2" xfId="32546" xr:uid="{AF60B159-6934-4AB1-9E8C-B1DF9B7561B6}"/>
    <cellStyle name="40% - Ênfase1 4 4 2 4 3" xfId="21563" xr:uid="{C72DD534-480E-4359-9874-3D97CDDCB7CF}"/>
    <cellStyle name="40% - Ênfase1 4 4 2 5" xfId="13934" xr:uid="{DE22CC38-DC90-4A21-AE57-741A7F046F49}"/>
    <cellStyle name="40% - Ênfase1 4 4 2 5 2" xfId="35798" xr:uid="{2F4B144C-1A11-4C39-917C-9753A92021B9}"/>
    <cellStyle name="40% - Ênfase1 4 4 2 5 3" xfId="24815" xr:uid="{37AD5027-4FDA-4AFE-A957-FC9F11F10955}"/>
    <cellStyle name="40% - Ênfase1 4 4 2 6" xfId="26765" xr:uid="{D558E81B-C7C3-4BC9-83F6-8FE751D9D98C}"/>
    <cellStyle name="40% - Ênfase1 4 4 2 6 2" xfId="37748" xr:uid="{F29CD483-BBEC-4BD7-9472-A415728DF9B9}"/>
    <cellStyle name="40% - Ênfase1 4 4 2 7" xfId="28713" xr:uid="{CB0767B1-ABC6-4719-A6EC-70CB9825C4B6}"/>
    <cellStyle name="40% - Ênfase1 4 4 2 8" xfId="39696" xr:uid="{146BC8DB-96F5-4BDE-B6CB-D9904861D1D3}"/>
    <cellStyle name="40% - Ênfase1 4 4 2 9" xfId="41643" xr:uid="{9110B047-397D-4532-B702-2EFB5DCC90CA}"/>
    <cellStyle name="40% - Ênfase1 4 4 3" xfId="5318" xr:uid="{7D91A8BF-E484-4DF6-9471-9911EDCEAD73}"/>
    <cellStyle name="40% - Ênfase1 4 4 3 10" xfId="43604" xr:uid="{FD9E3E93-F12F-449F-97E3-262463ADE8F7}"/>
    <cellStyle name="40% - Ênfase1 4 4 3 11" xfId="17730" xr:uid="{11325934-856E-452B-96AD-99766705320B}"/>
    <cellStyle name="40% - Ênfase1 4 4 3 2" xfId="7448" xr:uid="{8FD46FAB-05D5-4434-BFC9-E006DFC510B0}"/>
    <cellStyle name="40% - Ênfase1 4 4 3 2 10" xfId="18990" xr:uid="{A4B1043E-7926-41F5-86D2-7038CBA86B94}"/>
    <cellStyle name="40% - Ênfase1 4 4 3 2 2" xfId="9435" xr:uid="{75DA7158-FEED-4B5A-8900-B1154BB995DD}"/>
    <cellStyle name="40% - Ênfase1 4 4 3 2 2 2" xfId="31922" xr:uid="{41CE32BB-B36E-431F-8C9A-D2D2EB02C967}"/>
    <cellStyle name="40% - Ênfase1 4 4 3 2 2 3" xfId="20939" xr:uid="{1A287D6E-9FB0-4BF0-B9A0-8EE61C221858}"/>
    <cellStyle name="40% - Ênfase1 4 4 3 2 3" xfId="12834" xr:uid="{1B6FAA95-FD19-4584-9862-F05AB4A414DB}"/>
    <cellStyle name="40% - Ênfase1 4 4 3 2 3 2" xfId="34895" xr:uid="{D9B80EAE-BFDC-4504-80E6-E22A1FB45B34}"/>
    <cellStyle name="40% - Ênfase1 4 4 3 2 3 3" xfId="23912" xr:uid="{1488BF47-A6EF-4D83-B9D0-DB595F8D24DA}"/>
    <cellStyle name="40% - Ênfase1 4 4 3 2 4" xfId="15276" xr:uid="{156CCBFD-F6D5-46B4-A431-0FEB85872926}"/>
    <cellStyle name="40% - Ênfase1 4 4 3 2 4 2" xfId="37058" xr:uid="{74F090D4-BD7A-4F17-8795-27A529D2D2C4}"/>
    <cellStyle name="40% - Ênfase1 4 4 3 2 4 3" xfId="26075" xr:uid="{06614500-C77E-42E5-AAF3-5288F8271A7D}"/>
    <cellStyle name="40% - Ênfase1 4 4 3 2 5" xfId="28025" xr:uid="{FD9B349E-906C-44CE-9F96-CB1AF8C33A36}"/>
    <cellStyle name="40% - Ênfase1 4 4 3 2 5 2" xfId="39008" xr:uid="{B9F6A66A-507B-4CFF-B461-F731112FEE59}"/>
    <cellStyle name="40% - Ênfase1 4 4 3 2 6" xfId="29973" xr:uid="{C18D197E-6213-421F-909E-185441B6E28F}"/>
    <cellStyle name="40% - Ênfase1 4 4 3 2 7" xfId="40956" xr:uid="{8CF0F725-FCFB-4746-B30A-AC208A70DEB4}"/>
    <cellStyle name="40% - Ênfase1 4 4 3 2 8" xfId="42903" xr:uid="{68206391-562D-497C-ADBE-263444340888}"/>
    <cellStyle name="40% - Ênfase1 4 4 3 2 9" xfId="44863" xr:uid="{8731B42A-9D22-41D6-9FF5-C057C7C7E518}"/>
    <cellStyle name="40% - Ênfase1 4 4 3 3" xfId="8175" xr:uid="{78FAAA12-687E-4DE4-8941-E6268469E499}"/>
    <cellStyle name="40% - Ênfase1 4 4 3 3 2" xfId="11697" xr:uid="{A539E9B7-0709-4CC3-A4F5-28DA506DC34F}"/>
    <cellStyle name="40% - Ênfase1 4 4 3 3 2 2" xfId="33760" xr:uid="{674EC553-4E14-4877-9FB3-62261C102398}"/>
    <cellStyle name="40% - Ênfase1 4 4 3 3 2 3" xfId="22777" xr:uid="{0DBF1FF1-2655-40EC-9018-D5BF6EB2DB93}"/>
    <cellStyle name="40% - Ênfase1 4 4 3 3 3" xfId="30662" xr:uid="{87D329F3-DFD3-4A07-BD39-B0D101F0E05D}"/>
    <cellStyle name="40% - Ênfase1 4 4 3 3 4" xfId="19679" xr:uid="{C279671E-03A6-4588-BC4A-B446D6C5D20E}"/>
    <cellStyle name="40% - Ênfase1 4 4 3 4" xfId="10701" xr:uid="{D3B06337-A042-4B33-83A8-DAEB616BF1D0}"/>
    <cellStyle name="40% - Ênfase1 4 4 3 4 2" xfId="32828" xr:uid="{4B8C52BB-D181-4DCD-A307-1CDDCE5250C7}"/>
    <cellStyle name="40% - Ênfase1 4 4 3 4 3" xfId="21845" xr:uid="{6C30B2FF-125A-480E-A3F5-FC7B376E61D8}"/>
    <cellStyle name="40% - Ênfase1 4 4 3 5" xfId="13935" xr:uid="{237ADDBC-68AB-48F9-9963-9AC2BFA9616C}"/>
    <cellStyle name="40% - Ênfase1 4 4 3 5 2" xfId="35799" xr:uid="{12156D5D-80F7-4304-8935-EAC923098070}"/>
    <cellStyle name="40% - Ênfase1 4 4 3 5 3" xfId="24816" xr:uid="{F7107B9E-96F2-41D5-A89B-4CF91A6C75A2}"/>
    <cellStyle name="40% - Ênfase1 4 4 3 6" xfId="26766" xr:uid="{AF679568-88CB-4E25-9DE5-09A3220624F4}"/>
    <cellStyle name="40% - Ênfase1 4 4 3 6 2" xfId="37749" xr:uid="{45CFF009-FA68-45D5-93E1-DC45E5387E87}"/>
    <cellStyle name="40% - Ênfase1 4 4 3 7" xfId="28714" xr:uid="{C5E2A81B-C2CD-4E68-9A76-C07A2E0DA89C}"/>
    <cellStyle name="40% - Ênfase1 4 4 3 8" xfId="39697" xr:uid="{CF9BF243-0275-48C3-8FA9-6AA53A2F325F}"/>
    <cellStyle name="40% - Ênfase1 4 4 3 9" xfId="41644" xr:uid="{5899F15E-D461-4FA7-A4D5-C86AF2681802}"/>
    <cellStyle name="40% - Ênfase1 4 4 4" xfId="6881" xr:uid="{EE1A7825-6569-4C38-8C41-CB8EA81E9349}"/>
    <cellStyle name="40% - Ênfase1 4 4 4 10" xfId="18426" xr:uid="{C17BC9DC-96BC-4337-893E-AA3047D69AFF}"/>
    <cellStyle name="40% - Ênfase1 4 4 4 2" xfId="8871" xr:uid="{9E80FAD9-56BD-46C1-82DF-3561C2B400F6}"/>
    <cellStyle name="40% - Ênfase1 4 4 4 2 2" xfId="31358" xr:uid="{ACA82596-746A-4CBF-91A4-3E24283C1A8A}"/>
    <cellStyle name="40% - Ênfase1 4 4 4 2 3" xfId="20375" xr:uid="{514F44FC-EBBA-4F5F-9634-B66C85B366FC}"/>
    <cellStyle name="40% - Ênfase1 4 4 4 3" xfId="12252" xr:uid="{E519E513-7D25-4081-B860-853141544714}"/>
    <cellStyle name="40% - Ênfase1 4 4 4 3 2" xfId="34313" xr:uid="{74A3A5A6-DCC9-4BDF-BA97-59956FDBB13D}"/>
    <cellStyle name="40% - Ênfase1 4 4 4 3 3" xfId="23330" xr:uid="{9ACABFCC-285B-46D5-8A9C-C7ECF1AA32DF}"/>
    <cellStyle name="40% - Ênfase1 4 4 4 4" xfId="14712" xr:uid="{76D8AB42-EC4C-40B3-8BA6-0E8FEC4D014B}"/>
    <cellStyle name="40% - Ênfase1 4 4 4 4 2" xfId="36494" xr:uid="{485ADB39-B800-4D3A-A896-A7AE3878918F}"/>
    <cellStyle name="40% - Ênfase1 4 4 4 4 3" xfId="25511" xr:uid="{A0762417-C9FB-4484-8AAC-134193A05529}"/>
    <cellStyle name="40% - Ênfase1 4 4 4 5" xfId="27461" xr:uid="{1E8C639E-CCE1-47B2-ABBF-D58007AD263D}"/>
    <cellStyle name="40% - Ênfase1 4 4 4 5 2" xfId="38444" xr:uid="{02AF0215-25AB-4C5B-B34E-3648C9EE4D07}"/>
    <cellStyle name="40% - Ênfase1 4 4 4 6" xfId="29409" xr:uid="{3DA3436F-A614-4F05-BAC5-D50562949927}"/>
    <cellStyle name="40% - Ênfase1 4 4 4 7" xfId="40392" xr:uid="{18F51D67-53E3-4D8D-95BD-01DA05B946C7}"/>
    <cellStyle name="40% - Ênfase1 4 4 4 8" xfId="42339" xr:uid="{A4F45F6D-CEE5-47F6-9F4B-E67D1AAA542F}"/>
    <cellStyle name="40% - Ênfase1 4 4 4 9" xfId="44299" xr:uid="{84167AE5-22D5-4182-BDA3-F3F0FC46BF21}"/>
    <cellStyle name="40% - Ênfase1 4 4 5" xfId="8173" xr:uid="{F1620D73-AFDC-4141-B80E-E370D9B16470}"/>
    <cellStyle name="40% - Ênfase1 4 4 5 2" xfId="11114" xr:uid="{6BB6F73C-0D84-4CCC-899A-8F9739FE21D1}"/>
    <cellStyle name="40% - Ênfase1 4 4 5 2 2" xfId="33178" xr:uid="{63590A81-AACF-4997-BFCF-BF91651DD95C}"/>
    <cellStyle name="40% - Ênfase1 4 4 5 2 3" xfId="22195" xr:uid="{932DBF7F-447A-404D-B624-047DAE6B156E}"/>
    <cellStyle name="40% - Ênfase1 4 4 5 3" xfId="30660" xr:uid="{D5BF1FBD-4055-46E7-B087-0DFDA0C01595}"/>
    <cellStyle name="40% - Ênfase1 4 4 5 4" xfId="19677" xr:uid="{04966491-8030-4802-AC5C-193CFE0261DC}"/>
    <cellStyle name="40% - Ênfase1 4 4 6" xfId="10077" xr:uid="{44A4F670-526D-4525-B860-2F9777422B7B}"/>
    <cellStyle name="40% - Ênfase1 4 4 6 2" xfId="32264" xr:uid="{EAC704E1-DDF7-4F44-A1C1-0FF9076D27D3}"/>
    <cellStyle name="40% - Ênfase1 4 4 6 3" xfId="21281" xr:uid="{42905C02-1BF7-4194-BE42-0FDC0982992C}"/>
    <cellStyle name="40% - Ênfase1 4 4 7" xfId="13933" xr:uid="{D3E1E314-DF11-4439-8219-0BF3923A89CF}"/>
    <cellStyle name="40% - Ênfase1 4 4 7 2" xfId="35797" xr:uid="{2FB6939A-9BDC-493D-A770-69FA1DE39F65}"/>
    <cellStyle name="40% - Ênfase1 4 4 7 3" xfId="24814" xr:uid="{907A2518-54D8-4333-9E45-73840940B7D9}"/>
    <cellStyle name="40% - Ênfase1 4 4 8" xfId="26764" xr:uid="{21A1E700-C04F-4FDF-88C9-68FBD63653B1}"/>
    <cellStyle name="40% - Ênfase1 4 4 8 2" xfId="37747" xr:uid="{CC7D87F7-1768-4E8C-8906-60907E6F641A}"/>
    <cellStyle name="40% - Ênfase1 4 4 9" xfId="28712" xr:uid="{6EDF24B0-BA31-4C41-825C-C27EF037C8C2}"/>
    <cellStyle name="40% - Ênfase1 4 5" xfId="5319" xr:uid="{3A2B8C79-0079-4A51-96C7-9BDEA7658568}"/>
    <cellStyle name="40% - Ênfase1 4 5 10" xfId="43605" xr:uid="{CADE07AB-FD77-4CE4-969C-90C6C7D37CC4}"/>
    <cellStyle name="40% - Ênfase1 4 5 11" xfId="17731" xr:uid="{E711D87B-75AB-4CD1-B3CF-8468C5813961}"/>
    <cellStyle name="40% - Ênfase1 4 5 2" xfId="7054" xr:uid="{6A818B51-D91B-4AB7-BF99-65E9404CC9F6}"/>
    <cellStyle name="40% - Ênfase1 4 5 2 10" xfId="18596" xr:uid="{D6F867C6-C06A-420F-8B23-A7704F78DDD2}"/>
    <cellStyle name="40% - Ênfase1 4 5 2 2" xfId="9041" xr:uid="{A8DFD983-F054-4E1F-9C38-51F434034B99}"/>
    <cellStyle name="40% - Ênfase1 4 5 2 2 2" xfId="31528" xr:uid="{22A16054-BC08-4A2F-9466-8085223D2601}"/>
    <cellStyle name="40% - Ênfase1 4 5 2 2 3" xfId="20545" xr:uid="{784D028E-5773-4092-BD80-95CD27107F3D}"/>
    <cellStyle name="40% - Ênfase1 4 5 2 3" xfId="12436" xr:uid="{79A2C5BF-5BB7-44FB-A557-82586D5AAC5C}"/>
    <cellStyle name="40% - Ênfase1 4 5 2 3 2" xfId="34497" xr:uid="{28E24496-97F1-4409-92D1-F61E33500269}"/>
    <cellStyle name="40% - Ênfase1 4 5 2 3 3" xfId="23514" xr:uid="{5F287C43-1B25-4342-B945-4DD41CD37BB8}"/>
    <cellStyle name="40% - Ênfase1 4 5 2 4" xfId="14882" xr:uid="{01F3E6F7-00E0-4FBC-B157-921BBEECDF45}"/>
    <cellStyle name="40% - Ênfase1 4 5 2 4 2" xfId="36664" xr:uid="{F78CF620-5F48-458F-B858-BEDB79128BE0}"/>
    <cellStyle name="40% - Ênfase1 4 5 2 4 3" xfId="25681" xr:uid="{1F7D22E7-7432-47B7-81F0-BBB96ABB68FF}"/>
    <cellStyle name="40% - Ênfase1 4 5 2 5" xfId="27631" xr:uid="{F79546E0-EC84-4247-8676-033FE16E3915}"/>
    <cellStyle name="40% - Ênfase1 4 5 2 5 2" xfId="38614" xr:uid="{38EE7BDE-CB68-40D6-89B1-F88B091DB60B}"/>
    <cellStyle name="40% - Ênfase1 4 5 2 6" xfId="29579" xr:uid="{0B875955-AA25-4589-B31A-561CD76E0642}"/>
    <cellStyle name="40% - Ênfase1 4 5 2 7" xfId="40562" xr:uid="{BA29EE6C-E72F-47AC-ACE5-33BF5FA6D313}"/>
    <cellStyle name="40% - Ênfase1 4 5 2 8" xfId="42509" xr:uid="{257BFC06-1E1A-4C20-98C4-AC1097793EEA}"/>
    <cellStyle name="40% - Ênfase1 4 5 2 9" xfId="44469" xr:uid="{440A457E-4CA0-49D9-BB3B-D4A7B6AE9981}"/>
    <cellStyle name="40% - Ênfase1 4 5 3" xfId="8176" xr:uid="{8F262881-3183-4588-8AE4-A95EF9BDBA7A}"/>
    <cellStyle name="40% - Ênfase1 4 5 3 2" xfId="11299" xr:uid="{531D349F-37AF-46BD-8A6E-12818AD3467A}"/>
    <cellStyle name="40% - Ênfase1 4 5 3 2 2" xfId="33362" xr:uid="{93EC200A-EF33-4B28-94AF-5176B649C430}"/>
    <cellStyle name="40% - Ênfase1 4 5 3 2 3" xfId="22379" xr:uid="{C01B61CC-3944-4944-BD11-587A7A022AF6}"/>
    <cellStyle name="40% - Ênfase1 4 5 3 3" xfId="30663" xr:uid="{555688AE-41A5-42B5-A118-A5FE606912E5}"/>
    <cellStyle name="40% - Ênfase1 4 5 3 4" xfId="19680" xr:uid="{2141EFDB-0379-4FA7-A6F7-C8C375B2EE9E}"/>
    <cellStyle name="40% - Ênfase1 4 5 4" xfId="10307" xr:uid="{A565B06D-6FE4-48FC-ADAF-1BA58F38E524}"/>
    <cellStyle name="40% - Ênfase1 4 5 4 2" xfId="32434" xr:uid="{90BFC0AE-7E72-40B5-B908-3D03C9DC193B}"/>
    <cellStyle name="40% - Ênfase1 4 5 4 3" xfId="21451" xr:uid="{A6EE5723-A1EE-4495-9BB3-B21CE57D07FF}"/>
    <cellStyle name="40% - Ênfase1 4 5 5" xfId="13936" xr:uid="{63AFDB1D-B8AA-43AD-A863-BB129A67C6ED}"/>
    <cellStyle name="40% - Ênfase1 4 5 5 2" xfId="35800" xr:uid="{C38A08D0-38DB-4915-B301-3F52EE17BA2F}"/>
    <cellStyle name="40% - Ênfase1 4 5 5 3" xfId="24817" xr:uid="{D1CFFD79-4735-4262-9D79-FC471A4DD312}"/>
    <cellStyle name="40% - Ênfase1 4 5 6" xfId="26767" xr:uid="{27BA66BF-60D3-4FA8-AC88-468B12D0EA80}"/>
    <cellStyle name="40% - Ênfase1 4 5 6 2" xfId="37750" xr:uid="{57D90034-4E6E-4D55-B84E-67FE939D3FDE}"/>
    <cellStyle name="40% - Ênfase1 4 5 7" xfId="28715" xr:uid="{14FD7609-0862-4033-B479-52DA0CDD363D}"/>
    <cellStyle name="40% - Ênfase1 4 5 8" xfId="39698" xr:uid="{8642D0C9-E629-41B3-AF25-46D9D0D62D98}"/>
    <cellStyle name="40% - Ênfase1 4 5 9" xfId="41645" xr:uid="{F2F9D29E-4BE7-47DE-A768-FC16C4C6FCB4}"/>
    <cellStyle name="40% - Ênfase1 4 6" xfId="5320" xr:uid="{CC5CD5BC-A5CF-404C-95AC-F1FACE583BFC}"/>
    <cellStyle name="40% - Ênfase1 4 6 10" xfId="43606" xr:uid="{AF5E2D00-14B0-4049-80BE-68E5BCBAEBBB}"/>
    <cellStyle name="40% - Ênfase1 4 6 11" xfId="17732" xr:uid="{43A07F59-BD95-4FFD-A890-3A06F7BABAC8}"/>
    <cellStyle name="40% - Ênfase1 4 6 2" xfId="7336" xr:uid="{082EA860-0DD2-4B9F-9AA7-A31BEC7D80B8}"/>
    <cellStyle name="40% - Ênfase1 4 6 2 10" xfId="18878" xr:uid="{03F9EFF7-7379-452F-99A5-6F3A54F89E1C}"/>
    <cellStyle name="40% - Ênfase1 4 6 2 2" xfId="9323" xr:uid="{09D8EE9F-EA4D-4D61-882D-AFF3232AF521}"/>
    <cellStyle name="40% - Ênfase1 4 6 2 2 2" xfId="31810" xr:uid="{2D77FB4C-6C0E-47BE-B610-8EEF6E8B242B}"/>
    <cellStyle name="40% - Ênfase1 4 6 2 2 3" xfId="20827" xr:uid="{280EA766-F385-43F1-AF4E-FD6C1367CE7F}"/>
    <cellStyle name="40% - Ênfase1 4 6 2 3" xfId="12722" xr:uid="{F4CF7082-1FB4-46AF-90B9-8FF8E9AAFE4F}"/>
    <cellStyle name="40% - Ênfase1 4 6 2 3 2" xfId="34783" xr:uid="{18AA41C7-A647-4825-AC6D-FFDB2F61B897}"/>
    <cellStyle name="40% - Ênfase1 4 6 2 3 3" xfId="23800" xr:uid="{2CD31158-405A-4672-9715-EDB884E55FE3}"/>
    <cellStyle name="40% - Ênfase1 4 6 2 4" xfId="15164" xr:uid="{AF721463-DB56-4FE5-9939-6773A79DA738}"/>
    <cellStyle name="40% - Ênfase1 4 6 2 4 2" xfId="36946" xr:uid="{11BEF34F-4FE1-4C7A-902B-400DE9E7C501}"/>
    <cellStyle name="40% - Ênfase1 4 6 2 4 3" xfId="25963" xr:uid="{5C2F5656-A8D2-4421-BBD9-4E2A9F1881AF}"/>
    <cellStyle name="40% - Ênfase1 4 6 2 5" xfId="27913" xr:uid="{FE232396-C5BF-4FFC-9046-F693FF6BD68D}"/>
    <cellStyle name="40% - Ênfase1 4 6 2 5 2" xfId="38896" xr:uid="{EBF794B2-D7D9-45F5-B39E-41A17253910E}"/>
    <cellStyle name="40% - Ênfase1 4 6 2 6" xfId="29861" xr:uid="{D6BDF6BD-67DF-4C1F-B333-DEC2486F5CA0}"/>
    <cellStyle name="40% - Ênfase1 4 6 2 7" xfId="40844" xr:uid="{413B633B-3E75-44A6-A42F-FE7A00B7D5C3}"/>
    <cellStyle name="40% - Ênfase1 4 6 2 8" xfId="42791" xr:uid="{8C7946CE-35B3-4FDF-82E6-7E0AF393DF01}"/>
    <cellStyle name="40% - Ênfase1 4 6 2 9" xfId="44751" xr:uid="{C4CE5D0C-9098-4180-B720-3143EF53A6B0}"/>
    <cellStyle name="40% - Ênfase1 4 6 3" xfId="8177" xr:uid="{737276FC-269D-4C03-A1C4-C8AC54336485}"/>
    <cellStyle name="40% - Ênfase1 4 6 3 2" xfId="11585" xr:uid="{BC71B756-0028-42CB-BF36-8D965F81B2B3}"/>
    <cellStyle name="40% - Ênfase1 4 6 3 2 2" xfId="33648" xr:uid="{EF7B3B50-E162-4006-93CF-14005CCE0601}"/>
    <cellStyle name="40% - Ênfase1 4 6 3 2 3" xfId="22665" xr:uid="{1A350A41-52B3-44BC-B7DA-5E7063FB1C03}"/>
    <cellStyle name="40% - Ênfase1 4 6 3 3" xfId="30664" xr:uid="{69EAD1DB-37B0-4AEE-AA65-8C3372F0AA92}"/>
    <cellStyle name="40% - Ênfase1 4 6 3 4" xfId="19681" xr:uid="{EF6EC442-FC35-48AE-A39B-349BA62314F5}"/>
    <cellStyle name="40% - Ênfase1 4 6 4" xfId="10589" xr:uid="{7268BA37-2B36-4AFD-977A-0AAB3C9493AA}"/>
    <cellStyle name="40% - Ênfase1 4 6 4 2" xfId="32716" xr:uid="{F715786A-2A86-4C53-866F-68B30ED60BE0}"/>
    <cellStyle name="40% - Ênfase1 4 6 4 3" xfId="21733" xr:uid="{212FFE64-017E-48E2-BD73-24E1C334B8A8}"/>
    <cellStyle name="40% - Ênfase1 4 6 5" xfId="13937" xr:uid="{68F0E945-002D-449B-A983-0627D17D9829}"/>
    <cellStyle name="40% - Ênfase1 4 6 5 2" xfId="35801" xr:uid="{E81B4918-652C-41AE-B885-A79B66CACB56}"/>
    <cellStyle name="40% - Ênfase1 4 6 5 3" xfId="24818" xr:uid="{D6BBB1D4-E9E6-4AD2-B84C-168DAB485E39}"/>
    <cellStyle name="40% - Ênfase1 4 6 6" xfId="26768" xr:uid="{5E8944AD-5811-4D2F-8C48-E2B12F78A4F2}"/>
    <cellStyle name="40% - Ênfase1 4 6 6 2" xfId="37751" xr:uid="{42262603-2EA7-4E08-A6E5-F375A966F0F9}"/>
    <cellStyle name="40% - Ênfase1 4 6 7" xfId="28716" xr:uid="{D92A7C90-AC4A-4709-8515-CFB16477CEC3}"/>
    <cellStyle name="40% - Ênfase1 4 6 8" xfId="39699" xr:uid="{8F777FFE-881C-490B-AA0A-307C21CEDB8D}"/>
    <cellStyle name="40% - Ênfase1 4 6 9" xfId="41646" xr:uid="{BDB6F108-63BD-4A9D-A997-4622F9E54693}"/>
    <cellStyle name="40% - Ênfase1 4 7" xfId="5321" xr:uid="{3164BA31-8EB7-421D-9B54-F77DC2E5A42A}"/>
    <cellStyle name="40% - Ênfase1 4 7 10" xfId="43607" xr:uid="{0770D20E-E8C6-4DFB-AD8A-6F8FD8DC0365}"/>
    <cellStyle name="40% - Ênfase1 4 7 11" xfId="17733" xr:uid="{74440F42-158E-45E4-8787-1954BB66DDC0}"/>
    <cellStyle name="40% - Ênfase1 4 7 2" xfId="7618" xr:uid="{42B7862E-B423-4DF7-8510-9E5FD0831936}"/>
    <cellStyle name="40% - Ênfase1 4 7 2 10" xfId="19160" xr:uid="{CC55213F-F81A-4C18-BFA7-6531C0166C91}"/>
    <cellStyle name="40% - Ênfase1 4 7 2 2" xfId="9605" xr:uid="{04D79396-C73C-4343-A22C-4FBA96DA867D}"/>
    <cellStyle name="40% - Ênfase1 4 7 2 2 2" xfId="32092" xr:uid="{99F9A74D-4220-475D-B714-ACB424B0D23E}"/>
    <cellStyle name="40% - Ênfase1 4 7 2 2 3" xfId="21109" xr:uid="{B3A04ECF-6DB5-4F84-B50A-0348CBF12CFD}"/>
    <cellStyle name="40% - Ênfase1 4 7 2 3" xfId="13004" xr:uid="{04C79E56-531F-4715-89E8-7247F64795C5}"/>
    <cellStyle name="40% - Ênfase1 4 7 2 3 2" xfId="35065" xr:uid="{ABC7D282-79D0-4FBB-8B94-2650D5E4F404}"/>
    <cellStyle name="40% - Ênfase1 4 7 2 3 3" xfId="24082" xr:uid="{E6FEF8F6-2C84-4F65-91E5-A9DF0F6E0AFC}"/>
    <cellStyle name="40% - Ênfase1 4 7 2 4" xfId="15446" xr:uid="{12F56E97-E737-4042-9915-B8EBBF902369}"/>
    <cellStyle name="40% - Ênfase1 4 7 2 4 2" xfId="37228" xr:uid="{5113C114-561B-47A9-AB0C-C2D869DEC19D}"/>
    <cellStyle name="40% - Ênfase1 4 7 2 4 3" xfId="26245" xr:uid="{BA4CAF09-0AF6-4708-9669-D1EBF392D1DC}"/>
    <cellStyle name="40% - Ênfase1 4 7 2 5" xfId="28195" xr:uid="{CD57B7C6-15E7-493F-884D-665B851A52F1}"/>
    <cellStyle name="40% - Ênfase1 4 7 2 5 2" xfId="39178" xr:uid="{6444F665-837B-4DD7-B568-87F9A73568B7}"/>
    <cellStyle name="40% - Ênfase1 4 7 2 6" xfId="30143" xr:uid="{7626DE1F-A8AA-4259-9CB9-720B7F06F742}"/>
    <cellStyle name="40% - Ênfase1 4 7 2 7" xfId="41126" xr:uid="{1AE6AA16-ADFD-47E0-BF0D-2E23BCDE6EFF}"/>
    <cellStyle name="40% - Ênfase1 4 7 2 8" xfId="43073" xr:uid="{D89C381A-F5BF-4C60-A54C-D5333F4F72A6}"/>
    <cellStyle name="40% - Ênfase1 4 7 2 9" xfId="45033" xr:uid="{87F01FB3-5ACB-4AC1-BD8A-887B2744ACB8}"/>
    <cellStyle name="40% - Ênfase1 4 7 3" xfId="8178" xr:uid="{3AE6783F-7D89-4345-B246-9D08C9191691}"/>
    <cellStyle name="40% - Ênfase1 4 7 3 2" xfId="11867" xr:uid="{A69F4DE8-D0B8-4D1A-A364-14C853A0A421}"/>
    <cellStyle name="40% - Ênfase1 4 7 3 2 2" xfId="33930" xr:uid="{3FF81921-1125-4C2A-869F-22EFF5CA097A}"/>
    <cellStyle name="40% - Ênfase1 4 7 3 2 3" xfId="22947" xr:uid="{4EB10DA9-8902-4EE0-91F3-930B38FF9578}"/>
    <cellStyle name="40% - Ênfase1 4 7 3 3" xfId="30665" xr:uid="{C248B2E5-4271-41E9-A0AA-607638CEE8D7}"/>
    <cellStyle name="40% - Ênfase1 4 7 3 4" xfId="19682" xr:uid="{0A7AEEE6-9D01-4382-B2D3-3DBB5F5A1D38}"/>
    <cellStyle name="40% - Ênfase1 4 7 4" xfId="10871" xr:uid="{C750961D-F589-4BC2-BAF4-989832AEF035}"/>
    <cellStyle name="40% - Ênfase1 4 7 4 2" xfId="32998" xr:uid="{A49A8679-D37F-41CF-B058-A3A6BD65F31E}"/>
    <cellStyle name="40% - Ênfase1 4 7 4 3" xfId="22015" xr:uid="{820DD20C-5BAA-44D8-8ECD-3E5175B2D843}"/>
    <cellStyle name="40% - Ênfase1 4 7 5" xfId="13938" xr:uid="{FB29C11F-DAF7-4AE1-BA4E-234EC916485F}"/>
    <cellStyle name="40% - Ênfase1 4 7 5 2" xfId="35802" xr:uid="{20306C78-A915-4581-811B-776B0FF23EDF}"/>
    <cellStyle name="40% - Ênfase1 4 7 5 3" xfId="24819" xr:uid="{D08BCCC2-0CE4-4196-8D0A-D93F6FD704F9}"/>
    <cellStyle name="40% - Ênfase1 4 7 6" xfId="26769" xr:uid="{391DD88A-EFB3-4C10-9BA6-53A77A11D418}"/>
    <cellStyle name="40% - Ênfase1 4 7 6 2" xfId="37752" xr:uid="{2F08B161-1D97-4DD8-849D-929B3701D00D}"/>
    <cellStyle name="40% - Ênfase1 4 7 7" xfId="28717" xr:uid="{F3786D62-0FAB-4D5E-995B-DB860DB3A9AA}"/>
    <cellStyle name="40% - Ênfase1 4 7 8" xfId="39700" xr:uid="{D85C5F62-5ED9-4CFB-A4EF-3C34392A5357}"/>
    <cellStyle name="40% - Ênfase1 4 7 9" xfId="41647" xr:uid="{5B8A10CB-4416-42ED-8787-3D8B50610FED}"/>
    <cellStyle name="40% - Ênfase1 4 8" xfId="6769" xr:uid="{662DB4AA-6839-435F-81D2-445D9B32EBA8}"/>
    <cellStyle name="40% - Ênfase1 4 8 10" xfId="18314" xr:uid="{92E08D97-D617-433A-89DB-B5D8278B4ACC}"/>
    <cellStyle name="40% - Ênfase1 4 8 2" xfId="8759" xr:uid="{513EAA44-B77D-48E4-AE22-4BA63C630B32}"/>
    <cellStyle name="40% - Ênfase1 4 8 2 2" xfId="13135" xr:uid="{272AEB6C-0699-4A3B-A450-CD8DA6128EB1}"/>
    <cellStyle name="40% - Ênfase1 4 8 2 2 2" xfId="35145" xr:uid="{4B72BD1C-9CFC-487D-8EB6-225D6D6054D2}"/>
    <cellStyle name="40% - Ênfase1 4 8 2 2 3" xfId="24162" xr:uid="{CDAAC64C-3264-4278-906D-67EF7BD6ED6A}"/>
    <cellStyle name="40% - Ênfase1 4 8 2 3" xfId="31246" xr:uid="{941C500F-D13D-4D99-9455-D480DE91A3AF}"/>
    <cellStyle name="40% - Ênfase1 4 8 2 4" xfId="20263" xr:uid="{FBA5EED5-37A6-47AA-98A5-34D5A460536D}"/>
    <cellStyle name="40% - Ênfase1 4 8 3" xfId="11949" xr:uid="{D52795A2-4842-4376-9A94-7F584DB8491D}"/>
    <cellStyle name="40% - Ênfase1 4 8 3 2" xfId="34010" xr:uid="{50C6361E-0E01-4132-AAB2-B74CA07EC036}"/>
    <cellStyle name="40% - Ênfase1 4 8 3 3" xfId="23027" xr:uid="{289A572F-450D-4CC6-A4BA-CD39733AC0B1}"/>
    <cellStyle name="40% - Ênfase1 4 8 4" xfId="14600" xr:uid="{3EB43927-E03C-41BF-8185-2C178236F2AC}"/>
    <cellStyle name="40% - Ênfase1 4 8 4 2" xfId="36382" xr:uid="{6BAC1F0E-6653-439E-8652-57FC6CEBCEB3}"/>
    <cellStyle name="40% - Ênfase1 4 8 4 3" xfId="25399" xr:uid="{97C9F616-CAF1-4299-8405-61DB8A0CB28A}"/>
    <cellStyle name="40% - Ênfase1 4 8 5" xfId="27349" xr:uid="{9340245A-A013-4D0E-B762-2270B4829C0E}"/>
    <cellStyle name="40% - Ênfase1 4 8 5 2" xfId="38332" xr:uid="{991B76F8-0623-40F3-93A3-5DD8A4E41456}"/>
    <cellStyle name="40% - Ênfase1 4 8 6" xfId="29297" xr:uid="{AEC71B65-B673-4630-9C4E-BC35A1A3439C}"/>
    <cellStyle name="40% - Ênfase1 4 8 7" xfId="40280" xr:uid="{566B96B8-0983-4502-B81F-8F576F8861F0}"/>
    <cellStyle name="40% - Ênfase1 4 8 8" xfId="42227" xr:uid="{7FA63443-9896-4B49-B2D1-739B0156FA89}"/>
    <cellStyle name="40% - Ênfase1 4 8 9" xfId="44187" xr:uid="{8C13EAF0-3A25-41A0-96BF-6C5CBF181FE1}"/>
    <cellStyle name="40% - Ênfase1 4 9" xfId="8163" xr:uid="{67F7ACF1-442B-4A1E-8ACF-FC0514FC2E5E}"/>
    <cellStyle name="40% - Ênfase1 4 9 2" xfId="12140" xr:uid="{B97276C5-EAF2-4EF9-8917-A1D1E3211992}"/>
    <cellStyle name="40% - Ênfase1 4 9 2 2" xfId="34201" xr:uid="{F13C4F59-2795-4F2D-9A3F-568F1C3A3DDF}"/>
    <cellStyle name="40% - Ênfase1 4 9 2 3" xfId="23218" xr:uid="{8D205B52-50BC-4869-A407-965B88E7DCE6}"/>
    <cellStyle name="40% - Ênfase1 4 9 3" xfId="30650" xr:uid="{411E0813-8C73-42E9-9A5E-6EFA92D93085}"/>
    <cellStyle name="40% - Ênfase1 4 9 4" xfId="19667" xr:uid="{A6347BE9-F6BF-4ADD-93D7-907AD2F33222}"/>
    <cellStyle name="40% - Ênfase1 5" xfId="5322" xr:uid="{BC3D48A0-CAB8-40B6-9EC9-31F0A7476D06}"/>
    <cellStyle name="40% - Ênfase1 5 10" xfId="13939" xr:uid="{22F29735-DF99-471F-A224-54275B6E726F}"/>
    <cellStyle name="40% - Ênfase1 5 10 2" xfId="35803" xr:uid="{0685CAE6-DD54-482E-98C7-3DF38FAD6503}"/>
    <cellStyle name="40% - Ênfase1 5 10 3" xfId="24820" xr:uid="{A33940E0-DDDD-418A-8376-2C9F41B74BA2}"/>
    <cellStyle name="40% - Ênfase1 5 11" xfId="26770" xr:uid="{79CFC550-54BE-407E-96A7-881DC144DFD6}"/>
    <cellStyle name="40% - Ênfase1 5 11 2" xfId="37753" xr:uid="{5DAE0B71-F6AF-40FC-8660-CCFDDC4A1B8C}"/>
    <cellStyle name="40% - Ênfase1 5 12" xfId="28718" xr:uid="{59265B14-C5E7-4C36-9E9B-2CBB5E848502}"/>
    <cellStyle name="40% - Ênfase1 5 13" xfId="39701" xr:uid="{25E7EBA3-7984-4771-9C6A-C0707E9BD515}"/>
    <cellStyle name="40% - Ênfase1 5 14" xfId="41648" xr:uid="{2B991FB5-1295-4FDF-B697-F27447F865A8}"/>
    <cellStyle name="40% - Ênfase1 5 15" xfId="43608" xr:uid="{E2A07DB0-307D-4357-9476-15C41164E9BF}"/>
    <cellStyle name="40% - Ênfase1 5 16" xfId="17734" xr:uid="{A51CA614-EE87-4019-98FF-62937FE48CD4}"/>
    <cellStyle name="40% - Ênfase1 5 2" xfId="5323" xr:uid="{9701BCA3-CEF4-41E3-A999-0C96B602A5FB}"/>
    <cellStyle name="40% - Ênfase1 5 2 10" xfId="39702" xr:uid="{78F6C2B7-9852-4771-ACEB-DDC6B4C94D73}"/>
    <cellStyle name="40% - Ênfase1 5 2 11" xfId="41649" xr:uid="{D3972F45-2C64-4F93-96A6-2A607FCB60C6}"/>
    <cellStyle name="40% - Ênfase1 5 2 12" xfId="43609" xr:uid="{A22C3CD4-3C66-4C6C-9F3B-AF804E28EA17}"/>
    <cellStyle name="40% - Ênfase1 5 2 13" xfId="17735" xr:uid="{F40C705F-6DD8-4A73-A03C-FD4CA1D5DF27}"/>
    <cellStyle name="40% - Ênfase1 5 2 2" xfId="5324" xr:uid="{A24FAFC3-0226-4DDC-B994-A12EB313FD49}"/>
    <cellStyle name="40% - Ênfase1 5 2 2 10" xfId="43610" xr:uid="{3B30620A-D3B4-45CE-AFDB-63868C1C5272}"/>
    <cellStyle name="40% - Ênfase1 5 2 2 11" xfId="17736" xr:uid="{B0D3BDB3-2E51-4998-AB3C-BC45BE13FA7A}"/>
    <cellStyle name="40% - Ênfase1 5 2 2 2" xfId="7179" xr:uid="{8543A8C3-2528-48E5-BE1F-6FB1D1196C9C}"/>
    <cellStyle name="40% - Ênfase1 5 2 2 2 10" xfId="18721" xr:uid="{CB17FA3A-9DD8-4363-8A03-DCE7D4D3110F}"/>
    <cellStyle name="40% - Ênfase1 5 2 2 2 2" xfId="9166" xr:uid="{BFB79C14-1751-436A-939E-C518805EDCED}"/>
    <cellStyle name="40% - Ênfase1 5 2 2 2 2 2" xfId="31653" xr:uid="{2E8866C5-48B5-484D-AF0D-E5151571DF05}"/>
    <cellStyle name="40% - Ênfase1 5 2 2 2 2 3" xfId="20670" xr:uid="{9E007AB4-E791-4845-8530-0C10527FE0FC}"/>
    <cellStyle name="40% - Ênfase1 5 2 2 2 3" xfId="12565" xr:uid="{8D4D2AA8-8F8D-48C9-B1D0-BC84A840647F}"/>
    <cellStyle name="40% - Ênfase1 5 2 2 2 3 2" xfId="34626" xr:uid="{D6236BAE-1F60-48E1-888B-A2DBB5DA8560}"/>
    <cellStyle name="40% - Ênfase1 5 2 2 2 3 3" xfId="23643" xr:uid="{3BC51312-A0FB-4430-B34C-021F98496FD6}"/>
    <cellStyle name="40% - Ênfase1 5 2 2 2 4" xfId="15007" xr:uid="{ABE1C67E-DEDB-43DF-BE00-1D2618B8952F}"/>
    <cellStyle name="40% - Ênfase1 5 2 2 2 4 2" xfId="36789" xr:uid="{DE67A4E9-6551-42E2-9C68-5FA93C9F51D7}"/>
    <cellStyle name="40% - Ênfase1 5 2 2 2 4 3" xfId="25806" xr:uid="{A2973623-4418-45E2-8800-5FF90EA56019}"/>
    <cellStyle name="40% - Ênfase1 5 2 2 2 5" xfId="27756" xr:uid="{E7B5CDDC-789A-49BC-8C78-AC94285B1570}"/>
    <cellStyle name="40% - Ênfase1 5 2 2 2 5 2" xfId="38739" xr:uid="{B2E339C7-9B0E-426D-ADC1-1933862C9AC6}"/>
    <cellStyle name="40% - Ênfase1 5 2 2 2 6" xfId="29704" xr:uid="{09E8B3BD-6AD8-4C3D-8C4F-F7FB93F3A74A}"/>
    <cellStyle name="40% - Ênfase1 5 2 2 2 7" xfId="40687" xr:uid="{0D6F8066-6AA1-473F-B706-F9229500337E}"/>
    <cellStyle name="40% - Ênfase1 5 2 2 2 8" xfId="42634" xr:uid="{8BA28ECA-1E38-459B-B577-416C55D43E9E}"/>
    <cellStyle name="40% - Ênfase1 5 2 2 2 9" xfId="44594" xr:uid="{0CA6B797-CA16-43B2-ABF3-1D29AB561F88}"/>
    <cellStyle name="40% - Ênfase1 5 2 2 3" xfId="8181" xr:uid="{BC392079-81E9-4DE3-BE29-5E074887E6D7}"/>
    <cellStyle name="40% - Ênfase1 5 2 2 3 2" xfId="11428" xr:uid="{959B13DF-CE96-41AC-9E2F-D9E49AFE32F3}"/>
    <cellStyle name="40% - Ênfase1 5 2 2 3 2 2" xfId="33491" xr:uid="{3857023F-EAF3-4472-8077-57656E34E109}"/>
    <cellStyle name="40% - Ênfase1 5 2 2 3 2 3" xfId="22508" xr:uid="{AC0D2129-86FE-491D-B920-C9B3A283D1AE}"/>
    <cellStyle name="40% - Ênfase1 5 2 2 3 3" xfId="30668" xr:uid="{316BF59E-0F12-423D-80F1-D43D469EFAFB}"/>
    <cellStyle name="40% - Ênfase1 5 2 2 3 4" xfId="19685" xr:uid="{85C7DD27-9F1E-41A9-B359-4CA26E1669C2}"/>
    <cellStyle name="40% - Ênfase1 5 2 2 4" xfId="10432" xr:uid="{71913E37-CC7A-4522-86FD-59E00BF5F772}"/>
    <cellStyle name="40% - Ênfase1 5 2 2 4 2" xfId="32559" xr:uid="{13649BD0-DD83-462A-87AA-6E2C77247EF1}"/>
    <cellStyle name="40% - Ênfase1 5 2 2 4 3" xfId="21576" xr:uid="{91FFDF61-BD25-4408-8BD8-4E29C62EB204}"/>
    <cellStyle name="40% - Ênfase1 5 2 2 5" xfId="13941" xr:uid="{6327ADB3-47C1-4810-8114-375BC9F22D76}"/>
    <cellStyle name="40% - Ênfase1 5 2 2 5 2" xfId="35805" xr:uid="{E73126E8-6F0F-496A-8704-98BAD3C542A9}"/>
    <cellStyle name="40% - Ênfase1 5 2 2 5 3" xfId="24822" xr:uid="{B8FE5C98-B216-4FF7-9352-E1D08C2F9FD7}"/>
    <cellStyle name="40% - Ênfase1 5 2 2 6" xfId="26772" xr:uid="{53F4B385-331F-4535-B88B-C818655BD160}"/>
    <cellStyle name="40% - Ênfase1 5 2 2 6 2" xfId="37755" xr:uid="{A0E8971B-B07E-4B84-AD6A-C98DC0838049}"/>
    <cellStyle name="40% - Ênfase1 5 2 2 7" xfId="28720" xr:uid="{D0458460-CC48-4C2B-876C-830046C8BE1A}"/>
    <cellStyle name="40% - Ênfase1 5 2 2 8" xfId="39703" xr:uid="{06E65F01-48DE-4164-9381-A4B5702F403D}"/>
    <cellStyle name="40% - Ênfase1 5 2 2 9" xfId="41650" xr:uid="{43A1B9EE-79B7-454A-AABC-5F600EA8B598}"/>
    <cellStyle name="40% - Ênfase1 5 2 3" xfId="5325" xr:uid="{9BE35B47-2A29-47BC-A510-BC76DABD4C14}"/>
    <cellStyle name="40% - Ênfase1 5 2 3 10" xfId="43611" xr:uid="{F718698A-6E2C-4181-B644-4E8B8C2136E1}"/>
    <cellStyle name="40% - Ênfase1 5 2 3 11" xfId="17737" xr:uid="{EEEC7F81-F8DC-40A2-BB66-C81CD270578F}"/>
    <cellStyle name="40% - Ênfase1 5 2 3 2" xfId="7461" xr:uid="{CC46CEAA-9968-43B9-923B-AA7B48C9A21D}"/>
    <cellStyle name="40% - Ênfase1 5 2 3 2 10" xfId="19003" xr:uid="{24FB211B-A96F-4C29-9602-410C3FF73FC1}"/>
    <cellStyle name="40% - Ênfase1 5 2 3 2 2" xfId="9448" xr:uid="{28576EC1-87CE-4E69-BBBB-51F383591FBB}"/>
    <cellStyle name="40% - Ênfase1 5 2 3 2 2 2" xfId="31935" xr:uid="{7EF5F5B2-59C4-46A9-B6FE-3DE472CA96EC}"/>
    <cellStyle name="40% - Ênfase1 5 2 3 2 2 3" xfId="20952" xr:uid="{AA1F7CE1-4877-4A98-9162-B513D8D53793}"/>
    <cellStyle name="40% - Ênfase1 5 2 3 2 3" xfId="12847" xr:uid="{603DEAE7-4722-4B25-AE04-4C2D1FD55A20}"/>
    <cellStyle name="40% - Ênfase1 5 2 3 2 3 2" xfId="34908" xr:uid="{A19014DF-5029-4815-9A8D-525C07A54048}"/>
    <cellStyle name="40% - Ênfase1 5 2 3 2 3 3" xfId="23925" xr:uid="{5C3BE17F-AE7D-4486-88A7-8AB8180D7B8A}"/>
    <cellStyle name="40% - Ênfase1 5 2 3 2 4" xfId="15289" xr:uid="{58EA8275-B260-4939-AC6E-64675752A538}"/>
    <cellStyle name="40% - Ênfase1 5 2 3 2 4 2" xfId="37071" xr:uid="{D480519E-C0C0-44D2-B2C7-8D5B78DCF803}"/>
    <cellStyle name="40% - Ênfase1 5 2 3 2 4 3" xfId="26088" xr:uid="{7249493E-B5F4-471F-A804-0EB7B1D00345}"/>
    <cellStyle name="40% - Ênfase1 5 2 3 2 5" xfId="28038" xr:uid="{C719EE70-37D0-4B67-8CBF-82EC68639BB1}"/>
    <cellStyle name="40% - Ênfase1 5 2 3 2 5 2" xfId="39021" xr:uid="{BA421025-C510-454E-9E60-D572DE207D1A}"/>
    <cellStyle name="40% - Ênfase1 5 2 3 2 6" xfId="29986" xr:uid="{981CF49B-A2E2-4BC4-AD6A-889856146D6A}"/>
    <cellStyle name="40% - Ênfase1 5 2 3 2 7" xfId="40969" xr:uid="{A95F14B6-D5E9-4BCA-9A16-2DE82DD4B8E0}"/>
    <cellStyle name="40% - Ênfase1 5 2 3 2 8" xfId="42916" xr:uid="{7204EADC-9247-405C-9364-982B7E9132DA}"/>
    <cellStyle name="40% - Ênfase1 5 2 3 2 9" xfId="44876" xr:uid="{D9C86EEF-1729-44A7-BC65-4B81E36F155E}"/>
    <cellStyle name="40% - Ênfase1 5 2 3 3" xfId="8182" xr:uid="{B813C783-CD08-49FC-A8AD-EA92AA96F9E4}"/>
    <cellStyle name="40% - Ênfase1 5 2 3 3 2" xfId="11710" xr:uid="{FABAC061-189F-4F51-89D9-433CBED1A539}"/>
    <cellStyle name="40% - Ênfase1 5 2 3 3 2 2" xfId="33773" xr:uid="{B3EB4319-C860-4A13-9240-8F20957E9718}"/>
    <cellStyle name="40% - Ênfase1 5 2 3 3 2 3" xfId="22790" xr:uid="{C8161946-DF40-4FAB-BCA8-0F3562859C41}"/>
    <cellStyle name="40% - Ênfase1 5 2 3 3 3" xfId="30669" xr:uid="{8E8C8AAC-901D-4543-B5AB-16B32088FF26}"/>
    <cellStyle name="40% - Ênfase1 5 2 3 3 4" xfId="19686" xr:uid="{26A47D0B-FE7A-42D6-968A-626187C3C435}"/>
    <cellStyle name="40% - Ênfase1 5 2 3 4" xfId="10714" xr:uid="{019888B3-5263-42F9-84EF-2FDFB5F1E7EA}"/>
    <cellStyle name="40% - Ênfase1 5 2 3 4 2" xfId="32841" xr:uid="{8DE9F948-78C3-4054-8565-CB517F681869}"/>
    <cellStyle name="40% - Ênfase1 5 2 3 4 3" xfId="21858" xr:uid="{D7489490-3B90-4A8E-86F6-FA4933C03FD1}"/>
    <cellStyle name="40% - Ênfase1 5 2 3 5" xfId="13942" xr:uid="{D39889FD-98DB-467B-AF8A-A01127451C27}"/>
    <cellStyle name="40% - Ênfase1 5 2 3 5 2" xfId="35806" xr:uid="{EE1EFA88-90AD-437D-92B8-A87FF6E334BE}"/>
    <cellStyle name="40% - Ênfase1 5 2 3 5 3" xfId="24823" xr:uid="{AF928000-D289-461B-9F20-AC163D42E3A7}"/>
    <cellStyle name="40% - Ênfase1 5 2 3 6" xfId="26773" xr:uid="{B974C381-0C1C-46ED-8273-9B09F19E53A4}"/>
    <cellStyle name="40% - Ênfase1 5 2 3 6 2" xfId="37756" xr:uid="{BD912577-71DB-4761-8A84-87599358BDEC}"/>
    <cellStyle name="40% - Ênfase1 5 2 3 7" xfId="28721" xr:uid="{83C74FC7-2310-481C-8987-3289DBD2E972}"/>
    <cellStyle name="40% - Ênfase1 5 2 3 8" xfId="39704" xr:uid="{CFE49915-239B-49E3-B2ED-1E7F7506C063}"/>
    <cellStyle name="40% - Ênfase1 5 2 3 9" xfId="41651" xr:uid="{A5B72A00-58A5-4399-AA03-098FCC4F592C}"/>
    <cellStyle name="40% - Ênfase1 5 2 4" xfId="6895" xr:uid="{D9321746-9F73-4F00-B5F6-D04BAD718A2B}"/>
    <cellStyle name="40% - Ênfase1 5 2 4 10" xfId="18439" xr:uid="{F12AD36F-1461-4A8C-984A-B48DE50E41B7}"/>
    <cellStyle name="40% - Ênfase1 5 2 4 2" xfId="8884" xr:uid="{15CA2B3F-5EEF-4D70-9643-CDFE82194A11}"/>
    <cellStyle name="40% - Ênfase1 5 2 4 2 2" xfId="31371" xr:uid="{DC7F2FB0-4A10-4515-B876-715E1DF27282}"/>
    <cellStyle name="40% - Ênfase1 5 2 4 2 3" xfId="20388" xr:uid="{819A509D-821F-4CD6-8556-9714E5AFA488}"/>
    <cellStyle name="40% - Ênfase1 5 2 4 3" xfId="12269" xr:uid="{2632D661-0CB4-40F6-9922-BBC3579A9CCE}"/>
    <cellStyle name="40% - Ênfase1 5 2 4 3 2" xfId="34330" xr:uid="{08A84541-306E-4648-9992-9E25AF3440EC}"/>
    <cellStyle name="40% - Ênfase1 5 2 4 3 3" xfId="23347" xr:uid="{E5A7AFBD-9633-40CC-8AB6-C6A76E5FA3F1}"/>
    <cellStyle name="40% - Ênfase1 5 2 4 4" xfId="14725" xr:uid="{2D77C141-757D-455E-9A23-4F8CFFAB676E}"/>
    <cellStyle name="40% - Ênfase1 5 2 4 4 2" xfId="36507" xr:uid="{415E4B1D-5BDD-42C6-AFEA-BC399F1B032B}"/>
    <cellStyle name="40% - Ênfase1 5 2 4 4 3" xfId="25524" xr:uid="{D442F83A-0AE6-45A2-9AAB-6FFBE66DCD39}"/>
    <cellStyle name="40% - Ênfase1 5 2 4 5" xfId="27474" xr:uid="{0AAD8706-DED4-42FE-A0CB-A7CD4536EE92}"/>
    <cellStyle name="40% - Ênfase1 5 2 4 5 2" xfId="38457" xr:uid="{5C905E57-4B2E-49D3-86B8-E478837D07BD}"/>
    <cellStyle name="40% - Ênfase1 5 2 4 6" xfId="29422" xr:uid="{24A1C72C-AB02-4BF2-9D0B-2DEDBAB66CFB}"/>
    <cellStyle name="40% - Ênfase1 5 2 4 7" xfId="40405" xr:uid="{0EAC4F52-1584-484F-936D-FD5C3A5DC33D}"/>
    <cellStyle name="40% - Ênfase1 5 2 4 8" xfId="42352" xr:uid="{F91D53E0-248D-4FF4-B8FD-335974314750}"/>
    <cellStyle name="40% - Ênfase1 5 2 4 9" xfId="44312" xr:uid="{674D9370-1BF7-450E-9510-B61062AEC82C}"/>
    <cellStyle name="40% - Ênfase1 5 2 5" xfId="8180" xr:uid="{B3227AF0-00B8-4366-AFB9-1723D2F3E74D}"/>
    <cellStyle name="40% - Ênfase1 5 2 5 2" xfId="11132" xr:uid="{951BDE13-9FC0-4181-8939-9A87998067D9}"/>
    <cellStyle name="40% - Ênfase1 5 2 5 2 2" xfId="33195" xr:uid="{29F6775D-1005-4151-AE7F-81A0A94C70D4}"/>
    <cellStyle name="40% - Ênfase1 5 2 5 2 3" xfId="22212" xr:uid="{A540FAE6-6F00-416B-87E9-129C7B016EBB}"/>
    <cellStyle name="40% - Ênfase1 5 2 5 3" xfId="30667" xr:uid="{8E6A66DC-66FB-4868-947C-949C8B1F2BE2}"/>
    <cellStyle name="40% - Ênfase1 5 2 5 4" xfId="19684" xr:uid="{65D5B181-EC52-436B-AEE2-BA55F617160A}"/>
    <cellStyle name="40% - Ênfase1 5 2 6" xfId="10150" xr:uid="{27305F14-3DD0-4CFD-BE67-703623ABFE2B}"/>
    <cellStyle name="40% - Ênfase1 5 2 6 2" xfId="32277" xr:uid="{688C3505-1B4C-411C-BCBA-F704BCD5D616}"/>
    <cellStyle name="40% - Ênfase1 5 2 6 3" xfId="21294" xr:uid="{67B451CF-7875-446F-9965-01FDDC249CC0}"/>
    <cellStyle name="40% - Ênfase1 5 2 7" xfId="13940" xr:uid="{2229720E-D40F-414E-857C-6EFA33A42769}"/>
    <cellStyle name="40% - Ênfase1 5 2 7 2" xfId="35804" xr:uid="{3A12A859-6A99-4861-86AF-507B805367E3}"/>
    <cellStyle name="40% - Ênfase1 5 2 7 3" xfId="24821" xr:uid="{D77645BE-5173-4B07-93FF-67310F2DC553}"/>
    <cellStyle name="40% - Ênfase1 5 2 8" xfId="26771" xr:uid="{17850E11-3440-47C4-AF59-52C1CBE04552}"/>
    <cellStyle name="40% - Ênfase1 5 2 8 2" xfId="37754" xr:uid="{3EE10AC4-9961-498B-B6FE-D96B78967B22}"/>
    <cellStyle name="40% - Ênfase1 5 2 9" xfId="28719" xr:uid="{A6F2B8C2-8304-4D88-80B9-A6BA1F3A27D0}"/>
    <cellStyle name="40% - Ênfase1 5 3" xfId="5326" xr:uid="{1B298063-91F6-404B-B63C-7A5E226D8C7D}"/>
    <cellStyle name="40% - Ênfase1 5 3 10" xfId="43612" xr:uid="{60ACD341-D144-4D97-A953-7F136E8CE091}"/>
    <cellStyle name="40% - Ênfase1 5 3 11" xfId="17738" xr:uid="{26C7F3D7-77A8-458A-9AC0-61929A891BF4}"/>
    <cellStyle name="40% - Ênfase1 5 3 2" xfId="7010" xr:uid="{031298A4-27C2-40EA-86C0-3A0AB0A9742E}"/>
    <cellStyle name="40% - Ênfase1 5 3 2 10" xfId="18552" xr:uid="{7D2627E3-95B1-4942-9E3F-DD702B0AA99F}"/>
    <cellStyle name="40% - Ênfase1 5 3 2 2" xfId="8997" xr:uid="{1AEDB2AD-2B67-4D5F-BB90-02E6A2EB7C51}"/>
    <cellStyle name="40% - Ênfase1 5 3 2 2 2" xfId="31484" xr:uid="{CF9FC5FD-0DA8-4F5E-8D7B-7C0111F5DFF9}"/>
    <cellStyle name="40% - Ênfase1 5 3 2 2 3" xfId="20501" xr:uid="{01CF521E-A542-4D80-ADC5-75423519C452}"/>
    <cellStyle name="40% - Ênfase1 5 3 2 3" xfId="12392" xr:uid="{34E5E1BF-7ADF-473A-BD85-0DCF04B18702}"/>
    <cellStyle name="40% - Ênfase1 5 3 2 3 2" xfId="34453" xr:uid="{6865702D-ECE0-4E6B-8BD2-E9A56638171A}"/>
    <cellStyle name="40% - Ênfase1 5 3 2 3 3" xfId="23470" xr:uid="{5E046E16-847C-4B5A-9067-3EB72570076F}"/>
    <cellStyle name="40% - Ênfase1 5 3 2 4" xfId="14838" xr:uid="{42C11508-91FC-42E9-B869-94A8FD3F6B9C}"/>
    <cellStyle name="40% - Ênfase1 5 3 2 4 2" xfId="36620" xr:uid="{BB00BBFB-7072-4909-816E-61CC5D7F60DF}"/>
    <cellStyle name="40% - Ênfase1 5 3 2 4 3" xfId="25637" xr:uid="{F1E6E55C-9CD0-44C5-B420-518B00F911F6}"/>
    <cellStyle name="40% - Ênfase1 5 3 2 5" xfId="27587" xr:uid="{8874F817-BD2B-4536-97FA-1A9A85414A73}"/>
    <cellStyle name="40% - Ênfase1 5 3 2 5 2" xfId="38570" xr:uid="{CA2ED811-1211-40F0-AE11-E2D17D1DC84B}"/>
    <cellStyle name="40% - Ênfase1 5 3 2 6" xfId="29535" xr:uid="{09D9C40E-FADF-4FF4-B093-826EC34B246E}"/>
    <cellStyle name="40% - Ênfase1 5 3 2 7" xfId="40518" xr:uid="{A3F6D1FF-9D4C-41FB-95AC-9A0446E503E0}"/>
    <cellStyle name="40% - Ênfase1 5 3 2 8" xfId="42465" xr:uid="{0189FA35-386A-48CA-B004-CEAA1B2B6753}"/>
    <cellStyle name="40% - Ênfase1 5 3 2 9" xfId="44425" xr:uid="{7CCD4457-6A8B-4A52-8CDA-19964560B476}"/>
    <cellStyle name="40% - Ênfase1 5 3 3" xfId="8183" xr:uid="{98C2839D-987B-4CCA-A6A3-DD7CED4A5637}"/>
    <cellStyle name="40% - Ênfase1 5 3 3 2" xfId="11255" xr:uid="{D1139AF4-A966-4064-92EE-6263471C0922}"/>
    <cellStyle name="40% - Ênfase1 5 3 3 2 2" xfId="33318" xr:uid="{7EDB0DA8-3AB0-401B-940D-EF92D3C29FF4}"/>
    <cellStyle name="40% - Ênfase1 5 3 3 2 3" xfId="22335" xr:uid="{F75FAA06-31A6-4A4B-945C-8133F86EF1DC}"/>
    <cellStyle name="40% - Ênfase1 5 3 3 3" xfId="30670" xr:uid="{B074928E-33D8-4E96-9C56-F98A05C22CEC}"/>
    <cellStyle name="40% - Ênfase1 5 3 3 4" xfId="19687" xr:uid="{D8A46917-00A4-47AB-861B-0C1B82EF45DC}"/>
    <cellStyle name="40% - Ênfase1 5 3 4" xfId="10263" xr:uid="{ACAFBF99-769C-40D5-B652-0D38BD9CDF03}"/>
    <cellStyle name="40% - Ênfase1 5 3 4 2" xfId="32390" xr:uid="{8A55603A-88D9-4236-8C13-888BFD15D2AB}"/>
    <cellStyle name="40% - Ênfase1 5 3 4 3" xfId="21407" xr:uid="{CAE62F66-E068-41A8-9D63-9E2966123A16}"/>
    <cellStyle name="40% - Ênfase1 5 3 5" xfId="13943" xr:uid="{2F235ED1-032F-4429-835D-77EFA9DF7F52}"/>
    <cellStyle name="40% - Ênfase1 5 3 5 2" xfId="35807" xr:uid="{E1A55C1B-10B0-4AA4-8AE1-2FB0613D1B0A}"/>
    <cellStyle name="40% - Ênfase1 5 3 5 3" xfId="24824" xr:uid="{51581124-FD7F-446C-82B3-88A18A021512}"/>
    <cellStyle name="40% - Ênfase1 5 3 6" xfId="26774" xr:uid="{348A7A5F-6683-4990-B860-50BCD0F6450A}"/>
    <cellStyle name="40% - Ênfase1 5 3 6 2" xfId="37757" xr:uid="{6D7C4E63-B383-4738-8900-1E93D9A59D4A}"/>
    <cellStyle name="40% - Ênfase1 5 3 7" xfId="28722" xr:uid="{38E9F521-1817-428F-AE5E-202E7E1C4C2E}"/>
    <cellStyle name="40% - Ênfase1 5 3 8" xfId="39705" xr:uid="{59396B98-BFCA-4373-8F3B-C1FA68C0DF9B}"/>
    <cellStyle name="40% - Ênfase1 5 3 9" xfId="41652" xr:uid="{EBC0BD7A-791C-44BE-9E9F-139E86C61278}"/>
    <cellStyle name="40% - Ênfase1 5 4" xfId="5327" xr:uid="{D2108847-C36E-4704-A02A-25A0FB210D4E}"/>
    <cellStyle name="40% - Ênfase1 5 4 10" xfId="43613" xr:uid="{ACA224DF-3576-47A4-B787-E46D669E576A}"/>
    <cellStyle name="40% - Ênfase1 5 4 11" xfId="17739" xr:uid="{59ED16AC-1DC0-4F7F-8EB4-4F43AD3962A3}"/>
    <cellStyle name="40% - Ênfase1 5 4 2" xfId="7292" xr:uid="{986D50E6-7954-48C3-9876-5DE30BA2B41E}"/>
    <cellStyle name="40% - Ênfase1 5 4 2 10" xfId="18834" xr:uid="{3FEE078B-B966-46C6-8017-AA2E62C61BE7}"/>
    <cellStyle name="40% - Ênfase1 5 4 2 2" xfId="9279" xr:uid="{4F167D1A-107C-43BE-9D26-90A4FCDF5739}"/>
    <cellStyle name="40% - Ênfase1 5 4 2 2 2" xfId="31766" xr:uid="{1B9C496B-EA40-4DC7-B78E-239BE67D3371}"/>
    <cellStyle name="40% - Ênfase1 5 4 2 2 3" xfId="20783" xr:uid="{0D40054A-2ED2-419B-A5C6-C872861AD363}"/>
    <cellStyle name="40% - Ênfase1 5 4 2 3" xfId="12678" xr:uid="{3BE889F0-7C14-4A97-AD23-55A2398D937F}"/>
    <cellStyle name="40% - Ênfase1 5 4 2 3 2" xfId="34739" xr:uid="{E664F0E7-F0AD-4A3D-AC26-16BE4E80B7B7}"/>
    <cellStyle name="40% - Ênfase1 5 4 2 3 3" xfId="23756" xr:uid="{82054081-26B2-4735-9AA1-77A6F1583851}"/>
    <cellStyle name="40% - Ênfase1 5 4 2 4" xfId="15120" xr:uid="{0BD05745-5AB9-4EF7-A921-A5A400666F2E}"/>
    <cellStyle name="40% - Ênfase1 5 4 2 4 2" xfId="36902" xr:uid="{1DDE199E-7E7E-4DE0-895B-7EED63AF746E}"/>
    <cellStyle name="40% - Ênfase1 5 4 2 4 3" xfId="25919" xr:uid="{AF847F33-1DD9-4108-8521-54D23655A990}"/>
    <cellStyle name="40% - Ênfase1 5 4 2 5" xfId="27869" xr:uid="{9780A45C-06B9-49B9-88F2-603980EE451F}"/>
    <cellStyle name="40% - Ênfase1 5 4 2 5 2" xfId="38852" xr:uid="{0547094A-0A7E-4F7D-8EF9-723B4AAD7E29}"/>
    <cellStyle name="40% - Ênfase1 5 4 2 6" xfId="29817" xr:uid="{B0DC81AB-4A9C-4B0B-A989-2F637C527355}"/>
    <cellStyle name="40% - Ênfase1 5 4 2 7" xfId="40800" xr:uid="{2C402853-B2F4-4FF2-8631-C94043875B5D}"/>
    <cellStyle name="40% - Ênfase1 5 4 2 8" xfId="42747" xr:uid="{4A91E2DB-05CC-4B1B-86FB-4A6FCA6224FB}"/>
    <cellStyle name="40% - Ênfase1 5 4 2 9" xfId="44707" xr:uid="{78CF55FC-C2FC-4152-BFFC-DB3C4C58C2FD}"/>
    <cellStyle name="40% - Ênfase1 5 4 3" xfId="8184" xr:uid="{C129A427-E4FF-4651-BB75-AAD2C3AF063E}"/>
    <cellStyle name="40% - Ênfase1 5 4 3 2" xfId="11541" xr:uid="{6A101693-9B0E-4A1D-98EB-89412DB58376}"/>
    <cellStyle name="40% - Ênfase1 5 4 3 2 2" xfId="33604" xr:uid="{F456DAA2-29D0-4527-8495-58F7A09BF2D4}"/>
    <cellStyle name="40% - Ênfase1 5 4 3 2 3" xfId="22621" xr:uid="{7A0792B0-6AF9-4EC8-860E-1F776E89DEDE}"/>
    <cellStyle name="40% - Ênfase1 5 4 3 3" xfId="30671" xr:uid="{AE369B5C-0B4B-4CC4-9790-0D6921D237C9}"/>
    <cellStyle name="40% - Ênfase1 5 4 3 4" xfId="19688" xr:uid="{53489499-F68F-47EA-B9DA-49090007883A}"/>
    <cellStyle name="40% - Ênfase1 5 4 4" xfId="10545" xr:uid="{613EC5D9-25B6-40AD-97A5-FD79071431E3}"/>
    <cellStyle name="40% - Ênfase1 5 4 4 2" xfId="32672" xr:uid="{3A236073-3D87-4745-8A83-83465FC5F207}"/>
    <cellStyle name="40% - Ênfase1 5 4 4 3" xfId="21689" xr:uid="{93243E54-CFA0-4D30-937B-AF06A3F320EB}"/>
    <cellStyle name="40% - Ênfase1 5 4 5" xfId="13944" xr:uid="{053ED398-053E-40DB-BAB7-DB68D5263F70}"/>
    <cellStyle name="40% - Ênfase1 5 4 5 2" xfId="35808" xr:uid="{F0889AA1-100F-4FB7-8A76-0585C8E85F4B}"/>
    <cellStyle name="40% - Ênfase1 5 4 5 3" xfId="24825" xr:uid="{B5565CCA-FD3B-4E7F-883C-296A8203E11D}"/>
    <cellStyle name="40% - Ênfase1 5 4 6" xfId="26775" xr:uid="{923A45FB-6A4A-4BB5-8B80-B48604324CF1}"/>
    <cellStyle name="40% - Ênfase1 5 4 6 2" xfId="37758" xr:uid="{A7BEFC1B-CBCD-44C3-8FFA-8E92BD1BAAAF}"/>
    <cellStyle name="40% - Ênfase1 5 4 7" xfId="28723" xr:uid="{CA55EAD8-E42B-49ED-A471-49755CDF3867}"/>
    <cellStyle name="40% - Ênfase1 5 4 8" xfId="39706" xr:uid="{F09A90DD-AC2B-4818-A511-E48B89F796A2}"/>
    <cellStyle name="40% - Ênfase1 5 4 9" xfId="41653" xr:uid="{5BF5CFB6-3606-4D99-A129-EE0A26AA9C41}"/>
    <cellStyle name="40% - Ênfase1 5 5" xfId="5328" xr:uid="{F969FBA9-432E-4D4D-B6A7-7C28E4C0876E}"/>
    <cellStyle name="40% - Ênfase1 5 5 10" xfId="43614" xr:uid="{DF8EB756-3BAC-40A3-B9E7-4766055BFE69}"/>
    <cellStyle name="40% - Ênfase1 5 5 11" xfId="17740" xr:uid="{52BE0FE7-F01B-457E-86EE-18A619880310}"/>
    <cellStyle name="40% - Ênfase1 5 5 2" xfId="7574" xr:uid="{947B9D6D-F95F-4206-8F3F-A12CD4ABECBF}"/>
    <cellStyle name="40% - Ênfase1 5 5 2 10" xfId="19116" xr:uid="{EFC7E640-6CB8-4B9E-BBFB-F2E9F27BE0C8}"/>
    <cellStyle name="40% - Ênfase1 5 5 2 2" xfId="9561" xr:uid="{36F80AC5-6A8B-41CD-B3FA-91CF1E59B67B}"/>
    <cellStyle name="40% - Ênfase1 5 5 2 2 2" xfId="32048" xr:uid="{4E5DCCA7-99D1-413F-BCB9-77ADEECA71BF}"/>
    <cellStyle name="40% - Ênfase1 5 5 2 2 3" xfId="21065" xr:uid="{FBA33C93-8654-428B-8C94-C38D4A69F111}"/>
    <cellStyle name="40% - Ênfase1 5 5 2 3" xfId="12960" xr:uid="{7E92C967-289C-46EA-A807-A0818726B0BE}"/>
    <cellStyle name="40% - Ênfase1 5 5 2 3 2" xfId="35021" xr:uid="{D5E7A3B1-B7B2-45BD-A262-EEA0B45973B9}"/>
    <cellStyle name="40% - Ênfase1 5 5 2 3 3" xfId="24038" xr:uid="{E12749E4-A9F1-4281-B543-CD7FA953551A}"/>
    <cellStyle name="40% - Ênfase1 5 5 2 4" xfId="15402" xr:uid="{50BB0189-3F3A-4B55-9708-50A617AAA75C}"/>
    <cellStyle name="40% - Ênfase1 5 5 2 4 2" xfId="37184" xr:uid="{D06700AA-DBFA-4572-858C-986115DA581B}"/>
    <cellStyle name="40% - Ênfase1 5 5 2 4 3" xfId="26201" xr:uid="{108326BB-7D88-4AF4-B0F1-04E91B8D8E76}"/>
    <cellStyle name="40% - Ênfase1 5 5 2 5" xfId="28151" xr:uid="{45A5E6DC-6B40-48C5-9EE4-0194CCF3C15B}"/>
    <cellStyle name="40% - Ênfase1 5 5 2 5 2" xfId="39134" xr:uid="{999E0D54-ECFF-49AF-8F91-DBB56284F3B6}"/>
    <cellStyle name="40% - Ênfase1 5 5 2 6" xfId="30099" xr:uid="{EAA09AFC-B9DF-4AD6-A1EF-D687DD30536F}"/>
    <cellStyle name="40% - Ênfase1 5 5 2 7" xfId="41082" xr:uid="{3561754E-4945-4DF4-8B88-3443C2BF4963}"/>
    <cellStyle name="40% - Ênfase1 5 5 2 8" xfId="43029" xr:uid="{FB2DC82F-940F-4C0A-A7CA-BBE81C198706}"/>
    <cellStyle name="40% - Ênfase1 5 5 2 9" xfId="44989" xr:uid="{A3A00138-1FB2-4DA4-8D65-3AED27847764}"/>
    <cellStyle name="40% - Ênfase1 5 5 3" xfId="8185" xr:uid="{442CA2CB-E0DE-40CD-B682-5E7130B60B1B}"/>
    <cellStyle name="40% - Ênfase1 5 5 3 2" xfId="11823" xr:uid="{718544B5-4DCF-4592-87F0-7979144E759B}"/>
    <cellStyle name="40% - Ênfase1 5 5 3 2 2" xfId="33886" xr:uid="{669EEEEC-F401-4717-9ED7-6EE10FEB49A3}"/>
    <cellStyle name="40% - Ênfase1 5 5 3 2 3" xfId="22903" xr:uid="{3E5C9CE9-46CA-49BF-8A02-01F4D0DA77D1}"/>
    <cellStyle name="40% - Ênfase1 5 5 3 3" xfId="30672" xr:uid="{B4A6553F-FCEA-4CD5-BAA9-87AF45F7B58B}"/>
    <cellStyle name="40% - Ênfase1 5 5 3 4" xfId="19689" xr:uid="{C62537F2-908E-42F4-8B87-1B4D0C4D69EE}"/>
    <cellStyle name="40% - Ênfase1 5 5 4" xfId="10827" xr:uid="{4103A38C-0FCC-4494-9D20-2839E2E4A4BF}"/>
    <cellStyle name="40% - Ênfase1 5 5 4 2" xfId="32954" xr:uid="{50A53062-C76C-42EC-A496-4D1B36D27253}"/>
    <cellStyle name="40% - Ênfase1 5 5 4 3" xfId="21971" xr:uid="{2346C250-DC99-4BFF-9420-5C533B1EB09D}"/>
    <cellStyle name="40% - Ênfase1 5 5 5" xfId="13945" xr:uid="{0C037A18-DD72-491F-A30F-1C2EDE87338F}"/>
    <cellStyle name="40% - Ênfase1 5 5 5 2" xfId="35809" xr:uid="{DE014D15-434F-466B-A15A-BE747B21ECA8}"/>
    <cellStyle name="40% - Ênfase1 5 5 5 3" xfId="24826" xr:uid="{C3C98AD1-D77A-4A70-AC9D-964ECC2AC981}"/>
    <cellStyle name="40% - Ênfase1 5 5 6" xfId="26776" xr:uid="{72E4B44E-70BE-4EF8-A884-638A523693E3}"/>
    <cellStyle name="40% - Ênfase1 5 5 6 2" xfId="37759" xr:uid="{F81F41DB-C459-4831-9E69-54D3A25AEEDA}"/>
    <cellStyle name="40% - Ênfase1 5 5 7" xfId="28724" xr:uid="{F144F052-2B85-460B-ADB2-C8F5ED08DEE7}"/>
    <cellStyle name="40% - Ênfase1 5 5 8" xfId="39707" xr:uid="{4462D00F-8A78-4DF1-8BD9-7F3038DAA6F7}"/>
    <cellStyle name="40% - Ênfase1 5 5 9" xfId="41654" xr:uid="{21A7A0FF-B0E7-43D3-80FC-E5567FBF6BFC}"/>
    <cellStyle name="40% - Ênfase1 5 6" xfId="6725" xr:uid="{7C10626F-CFA4-4447-8156-AC6C523FBEF2}"/>
    <cellStyle name="40% - Ênfase1 5 6 10" xfId="18270" xr:uid="{16B6BE5C-6FEA-447E-8E9C-7EF567C59547}"/>
    <cellStyle name="40% - Ênfase1 5 6 2" xfId="8715" xr:uid="{173D83F8-0A72-4433-A029-F9D0A4F90709}"/>
    <cellStyle name="40% - Ênfase1 5 6 2 2" xfId="13159" xr:uid="{5531B5B4-1752-43E8-90E2-2CA76E599DCF}"/>
    <cellStyle name="40% - Ênfase1 5 6 2 2 2" xfId="35168" xr:uid="{6F6C2E71-A88D-4760-B4B3-133BC0833759}"/>
    <cellStyle name="40% - Ênfase1 5 6 2 2 3" xfId="24185" xr:uid="{4641371F-44FD-4F46-92DB-D8DD65E24ED9}"/>
    <cellStyle name="40% - Ênfase1 5 6 2 3" xfId="31202" xr:uid="{2191BFF6-700A-4F51-8644-F5F6EBE9AF0B}"/>
    <cellStyle name="40% - Ênfase1 5 6 2 4" xfId="20219" xr:uid="{16B309FC-C49C-441D-A5DA-AE29066D876C}"/>
    <cellStyle name="40% - Ênfase1 5 6 3" xfId="11972" xr:uid="{C5C4A67D-0764-4ED6-8AC5-E99BB1BC625A}"/>
    <cellStyle name="40% - Ênfase1 5 6 3 2" xfId="34033" xr:uid="{02D1899F-9A3C-402C-9357-4202C4B19475}"/>
    <cellStyle name="40% - Ênfase1 5 6 3 3" xfId="23050" xr:uid="{21A83333-FF7E-4CA9-86FB-59E90D3BE0F9}"/>
    <cellStyle name="40% - Ênfase1 5 6 4" xfId="14556" xr:uid="{039AFAFB-9C1E-4C5A-B64B-D14DCEA2C7A9}"/>
    <cellStyle name="40% - Ênfase1 5 6 4 2" xfId="36338" xr:uid="{9844E918-F6F2-4387-A27F-18B7E8FE7A9A}"/>
    <cellStyle name="40% - Ênfase1 5 6 4 3" xfId="25355" xr:uid="{74CE21FA-34F4-45DF-9FFD-2254C78994C4}"/>
    <cellStyle name="40% - Ênfase1 5 6 5" xfId="27305" xr:uid="{25FBEE65-7555-440D-8173-2BF15EACAE96}"/>
    <cellStyle name="40% - Ênfase1 5 6 5 2" xfId="38288" xr:uid="{6678FF9C-F3A9-4913-B165-AACBF22CFC3F}"/>
    <cellStyle name="40% - Ênfase1 5 6 6" xfId="29253" xr:uid="{A0C28390-0EA6-4734-8006-729F966329AD}"/>
    <cellStyle name="40% - Ênfase1 5 6 7" xfId="40236" xr:uid="{8D4B9ED2-F9B8-4115-B847-66823362FAF2}"/>
    <cellStyle name="40% - Ênfase1 5 6 8" xfId="42183" xr:uid="{B751AF8C-FDD8-4887-B6F5-C2A905D01BA1}"/>
    <cellStyle name="40% - Ênfase1 5 6 9" xfId="44143" xr:uid="{5C4D4E90-B4AC-4DCC-9514-3B356C9A99AA}"/>
    <cellStyle name="40% - Ênfase1 5 7" xfId="8179" xr:uid="{0AD12E46-5239-4F91-9A94-DBE05E94A9BE}"/>
    <cellStyle name="40% - Ênfase1 5 7 2" xfId="12096" xr:uid="{31F209C9-4E1D-4703-A373-8E3DD94C9056}"/>
    <cellStyle name="40% - Ênfase1 5 7 2 2" xfId="34157" xr:uid="{09BC5A25-FC01-4310-A345-B290FD80FA59}"/>
    <cellStyle name="40% - Ênfase1 5 7 2 3" xfId="23174" xr:uid="{12127A94-7126-44DB-867C-2AFCE987CBD1}"/>
    <cellStyle name="40% - Ênfase1 5 7 3" xfId="30666" xr:uid="{7BFD3B18-449B-4EE0-B76C-3D68E36CACC6}"/>
    <cellStyle name="40% - Ênfase1 5 7 4" xfId="19683" xr:uid="{6C2A7A92-093C-4EDB-8B3D-23408810D1E1}"/>
    <cellStyle name="40% - Ênfase1 5 8" xfId="10957" xr:uid="{64602DEF-F3C4-4BB4-BD70-D6CB97CD58E3}"/>
    <cellStyle name="40% - Ênfase1 5 8 2" xfId="33022" xr:uid="{D8783FAD-E444-4383-8CF3-67040EB13AC1}"/>
    <cellStyle name="40% - Ênfase1 5 8 3" xfId="22039" xr:uid="{C28D07DD-F61B-41CC-8D69-F293C37B4215}"/>
    <cellStyle name="40% - Ênfase1 5 9" xfId="9900" xr:uid="{8E7B4464-D1E7-4576-8F62-C4E75BBBFEB5}"/>
    <cellStyle name="40% - Ênfase1 5 9 2" xfId="32108" xr:uid="{26D89215-2DB7-410C-9D22-19B1C352B5F3}"/>
    <cellStyle name="40% - Ênfase1 5 9 3" xfId="21125" xr:uid="{C475D043-0804-46A3-9F24-48AA9DC457AA}"/>
    <cellStyle name="40% - Ênfase1 6" xfId="5329" xr:uid="{68815407-E8AB-4C4A-BBED-9966D9AB9A35}"/>
    <cellStyle name="40% - Ênfase1 6 10" xfId="26777" xr:uid="{35784362-7E0F-4379-9B08-68959F676C3C}"/>
    <cellStyle name="40% - Ênfase1 6 10 2" xfId="37760" xr:uid="{552CA92E-AD20-4B37-8FC3-2351D2971DF2}"/>
    <cellStyle name="40% - Ênfase1 6 11" xfId="28725" xr:uid="{8AB5BD00-1743-4F7E-BB34-A26CDF028D33}"/>
    <cellStyle name="40% - Ênfase1 6 12" xfId="39708" xr:uid="{88F0CAB8-8B96-4C3C-B912-90513EDCCB12}"/>
    <cellStyle name="40% - Ênfase1 6 13" xfId="41655" xr:uid="{77CF7027-AC26-4279-823B-8E62DAAAAB21}"/>
    <cellStyle name="40% - Ênfase1 6 14" xfId="43615" xr:uid="{3040AE04-92C6-4D74-856F-60587FB9E667}"/>
    <cellStyle name="40% - Ênfase1 6 15" xfId="17741" xr:uid="{77957617-F38E-44A0-8392-69BFB4674B19}"/>
    <cellStyle name="40% - Ênfase1 6 2" xfId="5330" xr:uid="{AEE53818-EE04-4695-B0A9-659A4B101274}"/>
    <cellStyle name="40% - Ênfase1 6 2 10" xfId="39709" xr:uid="{3437A386-09BB-4752-BC84-9D20DD478517}"/>
    <cellStyle name="40% - Ênfase1 6 2 11" xfId="41656" xr:uid="{ACF2CB86-8458-4BD5-AA06-AE1489B004E1}"/>
    <cellStyle name="40% - Ênfase1 6 2 12" xfId="43616" xr:uid="{160F9A83-AE1C-44B1-B47C-71BE2D214426}"/>
    <cellStyle name="40% - Ênfase1 6 2 13" xfId="17742" xr:uid="{FDC93054-7969-4D70-B43B-880B4EACFD60}"/>
    <cellStyle name="40% - Ênfase1 6 2 2" xfId="5331" xr:uid="{E1B6D755-1EBA-4088-9486-114941C32002}"/>
    <cellStyle name="40% - Ênfase1 6 2 2 10" xfId="43617" xr:uid="{3A7D7D58-F77E-4524-B1A4-235DC3C5DFF2}"/>
    <cellStyle name="40% - Ênfase1 6 2 2 11" xfId="17743" xr:uid="{64779701-8FAF-4195-9E8E-99F5AB2F161C}"/>
    <cellStyle name="40% - Ênfase1 6 2 2 2" xfId="7235" xr:uid="{0E51C61A-A50D-4F0F-936B-70C734F6C32F}"/>
    <cellStyle name="40% - Ênfase1 6 2 2 2 10" xfId="18777" xr:uid="{0AAE79CC-5D66-4DC5-B216-ACC0FEC6E382}"/>
    <cellStyle name="40% - Ênfase1 6 2 2 2 2" xfId="9222" xr:uid="{0835F6C4-61DC-4A43-80BA-E49BF1037A19}"/>
    <cellStyle name="40% - Ênfase1 6 2 2 2 2 2" xfId="31709" xr:uid="{83071118-C19C-4B20-9D89-3B808FDB2260}"/>
    <cellStyle name="40% - Ênfase1 6 2 2 2 2 3" xfId="20726" xr:uid="{DE8F8BD1-09F7-4236-9639-22A556C3554A}"/>
    <cellStyle name="40% - Ênfase1 6 2 2 2 3" xfId="12621" xr:uid="{008229D7-FEFF-4498-A219-B5870F0DA3DF}"/>
    <cellStyle name="40% - Ênfase1 6 2 2 2 3 2" xfId="34682" xr:uid="{2CE771B3-0B07-478D-9CEA-2A85D897ECDC}"/>
    <cellStyle name="40% - Ênfase1 6 2 2 2 3 3" xfId="23699" xr:uid="{0BADE6CD-8762-4E5C-A5BE-E5173856BD97}"/>
    <cellStyle name="40% - Ênfase1 6 2 2 2 4" xfId="15063" xr:uid="{1FE6C598-F6DA-41D9-B9A1-5AF0ECB61785}"/>
    <cellStyle name="40% - Ênfase1 6 2 2 2 4 2" xfId="36845" xr:uid="{629E43B0-831F-445B-8864-2C34A1A46E58}"/>
    <cellStyle name="40% - Ênfase1 6 2 2 2 4 3" xfId="25862" xr:uid="{ABC89CDA-A6F7-481A-AFF3-910ECAF60D22}"/>
    <cellStyle name="40% - Ênfase1 6 2 2 2 5" xfId="27812" xr:uid="{F1A1E2EE-8A78-4B89-88C3-7B2C4201B660}"/>
    <cellStyle name="40% - Ênfase1 6 2 2 2 5 2" xfId="38795" xr:uid="{7478D594-2E7D-4F15-B589-4A54554CFF65}"/>
    <cellStyle name="40% - Ênfase1 6 2 2 2 6" xfId="29760" xr:uid="{659593E3-F706-46EB-8ADD-EDE31BAFCE34}"/>
    <cellStyle name="40% - Ênfase1 6 2 2 2 7" xfId="40743" xr:uid="{66B1A0AF-2ABF-45E8-867E-944F02CC2B0C}"/>
    <cellStyle name="40% - Ênfase1 6 2 2 2 8" xfId="42690" xr:uid="{D4D5D01A-B921-4CB9-BF52-0325A08136F4}"/>
    <cellStyle name="40% - Ênfase1 6 2 2 2 9" xfId="44650" xr:uid="{358A888E-9F08-4BF2-90B8-109FDD27F411}"/>
    <cellStyle name="40% - Ênfase1 6 2 2 3" xfId="8188" xr:uid="{F4F730B9-C2A2-431C-83B0-79C24AA8F967}"/>
    <cellStyle name="40% - Ênfase1 6 2 2 3 2" xfId="11484" xr:uid="{729D8895-93E1-4784-8C41-A5ECA657B6C2}"/>
    <cellStyle name="40% - Ênfase1 6 2 2 3 2 2" xfId="33547" xr:uid="{A6F5B4D4-B4BC-42AE-BBB5-F2EB226F9963}"/>
    <cellStyle name="40% - Ênfase1 6 2 2 3 2 3" xfId="22564" xr:uid="{B4F59DAC-A49B-4DD4-BF1E-1709FDE227F0}"/>
    <cellStyle name="40% - Ênfase1 6 2 2 3 3" xfId="30675" xr:uid="{763295A9-9F61-4A65-9F43-F584E33C777E}"/>
    <cellStyle name="40% - Ênfase1 6 2 2 3 4" xfId="19692" xr:uid="{9AE1DB7E-64ED-401F-8716-652AA27CD9A8}"/>
    <cellStyle name="40% - Ênfase1 6 2 2 4" xfId="10488" xr:uid="{DEF30BAA-FDBC-4A41-8169-112DA789D14E}"/>
    <cellStyle name="40% - Ênfase1 6 2 2 4 2" xfId="32615" xr:uid="{1C1224A8-FB26-4339-AF3C-6D0ECAB8F425}"/>
    <cellStyle name="40% - Ênfase1 6 2 2 4 3" xfId="21632" xr:uid="{A8037D8E-C3B1-4A2D-A1C4-1DA7ADC9278F}"/>
    <cellStyle name="40% - Ênfase1 6 2 2 5" xfId="13948" xr:uid="{B6ED2145-312C-4C34-83D3-98D17816CC25}"/>
    <cellStyle name="40% - Ênfase1 6 2 2 5 2" xfId="35812" xr:uid="{3EBD0B67-795D-4273-B756-83B0D661CC9C}"/>
    <cellStyle name="40% - Ênfase1 6 2 2 5 3" xfId="24829" xr:uid="{C33A69FA-9751-4B93-A0EA-256C346C479D}"/>
    <cellStyle name="40% - Ênfase1 6 2 2 6" xfId="26779" xr:uid="{0BF4E1F8-641F-46FE-A99A-EC7054659DA2}"/>
    <cellStyle name="40% - Ênfase1 6 2 2 6 2" xfId="37762" xr:uid="{927E810E-9981-422F-94DF-CB58FC55F5A5}"/>
    <cellStyle name="40% - Ênfase1 6 2 2 7" xfId="28727" xr:uid="{F6F6BA86-3172-46A1-B68C-BFCF82084A62}"/>
    <cellStyle name="40% - Ênfase1 6 2 2 8" xfId="39710" xr:uid="{0F29910E-6683-4212-8AC8-7D953BA61222}"/>
    <cellStyle name="40% - Ênfase1 6 2 2 9" xfId="41657" xr:uid="{4E8E792E-7249-498F-931F-3F02F009242A}"/>
    <cellStyle name="40% - Ênfase1 6 2 3" xfId="5332" xr:uid="{5121B222-68AC-46FC-BA61-0BF8FC24C94D}"/>
    <cellStyle name="40% - Ênfase1 6 2 3 10" xfId="43618" xr:uid="{BE155B08-653D-4C88-AD75-87C0CE55BBF1}"/>
    <cellStyle name="40% - Ênfase1 6 2 3 11" xfId="17744" xr:uid="{E17BA98B-800C-4F1E-A551-C17C1D9FD3B5}"/>
    <cellStyle name="40% - Ênfase1 6 2 3 2" xfId="7517" xr:uid="{876FF870-ABF7-4A95-BA69-8EA0045A72ED}"/>
    <cellStyle name="40% - Ênfase1 6 2 3 2 10" xfId="19059" xr:uid="{271D1A31-C89C-419B-A646-1EB2DDE5DB1F}"/>
    <cellStyle name="40% - Ênfase1 6 2 3 2 2" xfId="9504" xr:uid="{355D7C34-5848-4279-AEEB-D3ED262D14E0}"/>
    <cellStyle name="40% - Ênfase1 6 2 3 2 2 2" xfId="31991" xr:uid="{C51A5CDF-AB9D-4740-8279-34794BB6D201}"/>
    <cellStyle name="40% - Ênfase1 6 2 3 2 2 3" xfId="21008" xr:uid="{016EBD3E-164B-461B-8093-39412F417008}"/>
    <cellStyle name="40% - Ênfase1 6 2 3 2 3" xfId="12903" xr:uid="{0A20E356-D060-4747-8730-14C4FF0E6FE2}"/>
    <cellStyle name="40% - Ênfase1 6 2 3 2 3 2" xfId="34964" xr:uid="{706EA09B-C803-4239-9522-633D31A1D1B0}"/>
    <cellStyle name="40% - Ênfase1 6 2 3 2 3 3" xfId="23981" xr:uid="{EBFD38AF-D8FA-4B3C-BE21-49AF81730697}"/>
    <cellStyle name="40% - Ênfase1 6 2 3 2 4" xfId="15345" xr:uid="{28A1D555-356A-4009-8C4D-0DC62F37A3BA}"/>
    <cellStyle name="40% - Ênfase1 6 2 3 2 4 2" xfId="37127" xr:uid="{8C948B7C-08A3-4E1F-9668-22D6EF8A1989}"/>
    <cellStyle name="40% - Ênfase1 6 2 3 2 4 3" xfId="26144" xr:uid="{57974B9E-91FC-436E-9D4A-C63C7D667554}"/>
    <cellStyle name="40% - Ênfase1 6 2 3 2 5" xfId="28094" xr:uid="{E3C3A615-E8F4-4437-813B-996F8ACBBC22}"/>
    <cellStyle name="40% - Ênfase1 6 2 3 2 5 2" xfId="39077" xr:uid="{76D3D651-8274-4E70-88E3-D59B7EFD7855}"/>
    <cellStyle name="40% - Ênfase1 6 2 3 2 6" xfId="30042" xr:uid="{83ACAD92-A038-4B32-8A58-B600EAC0F037}"/>
    <cellStyle name="40% - Ênfase1 6 2 3 2 7" xfId="41025" xr:uid="{A65D7786-42BE-4DD4-BFE7-B5C748B9C719}"/>
    <cellStyle name="40% - Ênfase1 6 2 3 2 8" xfId="42972" xr:uid="{31520096-AF74-4D91-AB20-6F0EE1D01A3F}"/>
    <cellStyle name="40% - Ênfase1 6 2 3 2 9" xfId="44932" xr:uid="{22078C88-97A8-4F26-846B-8F97441179B0}"/>
    <cellStyle name="40% - Ênfase1 6 2 3 3" xfId="8189" xr:uid="{10074E61-309E-4175-A9A8-F66A0EA7B9FE}"/>
    <cellStyle name="40% - Ênfase1 6 2 3 3 2" xfId="11766" xr:uid="{117EBE51-C138-4A93-BCF2-CE11B38F1ADF}"/>
    <cellStyle name="40% - Ênfase1 6 2 3 3 2 2" xfId="33829" xr:uid="{FD63C913-35E9-416E-9D67-5588B6BED946}"/>
    <cellStyle name="40% - Ênfase1 6 2 3 3 2 3" xfId="22846" xr:uid="{2AFF2611-C776-4001-A91F-32834349F2BA}"/>
    <cellStyle name="40% - Ênfase1 6 2 3 3 3" xfId="30676" xr:uid="{71208C03-39F5-4248-8BD6-46EF9D2622F2}"/>
    <cellStyle name="40% - Ênfase1 6 2 3 3 4" xfId="19693" xr:uid="{353CE7A0-6A69-4241-98EA-4C0EA64A9D4E}"/>
    <cellStyle name="40% - Ênfase1 6 2 3 4" xfId="10770" xr:uid="{0C95E1C2-1597-4216-97F7-E3923611495A}"/>
    <cellStyle name="40% - Ênfase1 6 2 3 4 2" xfId="32897" xr:uid="{A473C794-4A67-492E-BE96-1E4E00946017}"/>
    <cellStyle name="40% - Ênfase1 6 2 3 4 3" xfId="21914" xr:uid="{6B1B7339-F7D4-418C-9F0D-7CE8C57E92C1}"/>
    <cellStyle name="40% - Ênfase1 6 2 3 5" xfId="13949" xr:uid="{03BDA772-9E0C-4859-9B75-A999A07E8394}"/>
    <cellStyle name="40% - Ênfase1 6 2 3 5 2" xfId="35813" xr:uid="{775F73D7-9A63-4718-9565-76429E2C781F}"/>
    <cellStyle name="40% - Ênfase1 6 2 3 5 3" xfId="24830" xr:uid="{46564E8A-7844-4810-96D2-9995EC44DA01}"/>
    <cellStyle name="40% - Ênfase1 6 2 3 6" xfId="26780" xr:uid="{DF67194C-FB39-4248-A748-C142F599169D}"/>
    <cellStyle name="40% - Ênfase1 6 2 3 6 2" xfId="37763" xr:uid="{B5FBDDB9-20E2-4809-927F-0AD280666F3F}"/>
    <cellStyle name="40% - Ênfase1 6 2 3 7" xfId="28728" xr:uid="{50A244DD-3EEA-425E-91F0-B5FC34C61624}"/>
    <cellStyle name="40% - Ênfase1 6 2 3 8" xfId="39711" xr:uid="{9B295F72-B131-484A-9639-6A0955601EE1}"/>
    <cellStyle name="40% - Ênfase1 6 2 3 9" xfId="41658" xr:uid="{5567C9AB-059E-4A8A-94F7-E82911C2D10B}"/>
    <cellStyle name="40% - Ênfase1 6 2 4" xfId="6951" xr:uid="{9F0F1787-8F36-4C76-B5BC-FF133FEEC307}"/>
    <cellStyle name="40% - Ênfase1 6 2 4 10" xfId="18495" xr:uid="{CA7CD33B-125E-4A1D-B284-927F5BD5C1BD}"/>
    <cellStyle name="40% - Ênfase1 6 2 4 2" xfId="8940" xr:uid="{F2E6886C-72D7-4F12-B616-665C63E768D7}"/>
    <cellStyle name="40% - Ênfase1 6 2 4 2 2" xfId="31427" xr:uid="{8AFE8DFB-F448-41DF-9639-B1C340ECA377}"/>
    <cellStyle name="40% - Ênfase1 6 2 4 2 3" xfId="20444" xr:uid="{877D2261-5529-416E-8C64-E782CD587AEF}"/>
    <cellStyle name="40% - Ênfase1 6 2 4 3" xfId="12325" xr:uid="{34037C7E-B144-48F7-9D24-E0E5B530A689}"/>
    <cellStyle name="40% - Ênfase1 6 2 4 3 2" xfId="34386" xr:uid="{868AED98-21D5-4D4E-A70C-7FA9610794D8}"/>
    <cellStyle name="40% - Ênfase1 6 2 4 3 3" xfId="23403" xr:uid="{4B5B5176-B7DC-4238-81B7-B981FDD39463}"/>
    <cellStyle name="40% - Ênfase1 6 2 4 4" xfId="14781" xr:uid="{5BB59FCE-0251-404D-BBCE-0A7769879C06}"/>
    <cellStyle name="40% - Ênfase1 6 2 4 4 2" xfId="36563" xr:uid="{808E50FF-3149-47FB-B12C-757F6E91818D}"/>
    <cellStyle name="40% - Ênfase1 6 2 4 4 3" xfId="25580" xr:uid="{9528237D-3B0F-4738-88D4-D0008A45BDB1}"/>
    <cellStyle name="40% - Ênfase1 6 2 4 5" xfId="27530" xr:uid="{AD0A2DF7-A1F1-4A39-A4A9-4BBAF08057E6}"/>
    <cellStyle name="40% - Ênfase1 6 2 4 5 2" xfId="38513" xr:uid="{26B38A0A-9CC0-4D06-95AF-380B722BEC8C}"/>
    <cellStyle name="40% - Ênfase1 6 2 4 6" xfId="29478" xr:uid="{6F87175E-CAE4-4A86-99C7-24BDF3FE90EC}"/>
    <cellStyle name="40% - Ênfase1 6 2 4 7" xfId="40461" xr:uid="{3C47AC3D-C9AA-4325-AD71-5990ED40CB3A}"/>
    <cellStyle name="40% - Ênfase1 6 2 4 8" xfId="42408" xr:uid="{CB21A9E4-7358-4873-B943-36B7022AB612}"/>
    <cellStyle name="40% - Ênfase1 6 2 4 9" xfId="44368" xr:uid="{D7444BB8-8AB0-4CE1-BEDC-C8FCA3B88488}"/>
    <cellStyle name="40% - Ênfase1 6 2 5" xfId="8187" xr:uid="{F41F3622-5BEA-449E-A8D5-C54CF9BE8C2D}"/>
    <cellStyle name="40% - Ênfase1 6 2 5 2" xfId="11188" xr:uid="{8B3AAECA-2F5A-4CA5-BDB4-58CF3CB01011}"/>
    <cellStyle name="40% - Ênfase1 6 2 5 2 2" xfId="33251" xr:uid="{E6AC94BF-660C-4B25-8AE2-F573BE46768C}"/>
    <cellStyle name="40% - Ênfase1 6 2 5 2 3" xfId="22268" xr:uid="{16C13D49-4BF9-44A1-B281-FC63A19AE6DF}"/>
    <cellStyle name="40% - Ênfase1 6 2 5 3" xfId="30674" xr:uid="{08C7C941-EAF9-4574-B848-3B9CD0B490CB}"/>
    <cellStyle name="40% - Ênfase1 6 2 5 4" xfId="19691" xr:uid="{05D9381C-0A27-40CA-B714-7BFD665A9E4D}"/>
    <cellStyle name="40% - Ênfase1 6 2 6" xfId="10206" xr:uid="{8CC5AA5C-60A2-41B8-B813-481D995829F9}"/>
    <cellStyle name="40% - Ênfase1 6 2 6 2" xfId="32333" xr:uid="{C0265B7A-ED43-4C55-8BBC-1698E12B208C}"/>
    <cellStyle name="40% - Ênfase1 6 2 6 3" xfId="21350" xr:uid="{64C5FD45-EF89-4061-A35F-D7B32BA75A17}"/>
    <cellStyle name="40% - Ênfase1 6 2 7" xfId="13947" xr:uid="{8ABA877A-28AE-4F85-897A-479134C82832}"/>
    <cellStyle name="40% - Ênfase1 6 2 7 2" xfId="35811" xr:uid="{E530D240-9F2A-4FF8-9359-BCD150B5349A}"/>
    <cellStyle name="40% - Ênfase1 6 2 7 3" xfId="24828" xr:uid="{CBB2C712-F4E9-41F0-9522-3DE22ECB0096}"/>
    <cellStyle name="40% - Ênfase1 6 2 8" xfId="26778" xr:uid="{5F08082B-DE20-4916-9756-0D973781050E}"/>
    <cellStyle name="40% - Ênfase1 6 2 8 2" xfId="37761" xr:uid="{C9B3B34C-57CE-4AA1-827C-B7C6177FDC64}"/>
    <cellStyle name="40% - Ênfase1 6 2 9" xfId="28726" xr:uid="{52059876-94CF-4173-AC75-CFE1A58849AF}"/>
    <cellStyle name="40% - Ênfase1 6 3" xfId="5333" xr:uid="{C1098D90-A5D8-4F6E-953E-C86A0A0134D9}"/>
    <cellStyle name="40% - Ênfase1 6 3 10" xfId="43619" xr:uid="{4E165ECB-4876-4897-80FA-D0156FA5CED2}"/>
    <cellStyle name="40% - Ênfase1 6 3 11" xfId="17745" xr:uid="{377B8D79-EE28-42B2-9FC1-82CDFB783D0C}"/>
    <cellStyle name="40% - Ênfase1 6 3 2" xfId="7066" xr:uid="{92B5229C-B03F-4075-A62A-BDA4A0F8BC0E}"/>
    <cellStyle name="40% - Ênfase1 6 3 2 10" xfId="18608" xr:uid="{52237808-C902-4CEE-BAF4-37205A4835BA}"/>
    <cellStyle name="40% - Ênfase1 6 3 2 2" xfId="9053" xr:uid="{E1D77137-A3A1-48F1-9598-AA6C739D8B36}"/>
    <cellStyle name="40% - Ênfase1 6 3 2 2 2" xfId="31540" xr:uid="{9D4E7F7D-AEFC-43ED-ACFF-C585598CE223}"/>
    <cellStyle name="40% - Ênfase1 6 3 2 2 3" xfId="20557" xr:uid="{5EE2B15C-FC34-404A-8FF3-4A5EF7A610E7}"/>
    <cellStyle name="40% - Ênfase1 6 3 2 3" xfId="12448" xr:uid="{FA3B164E-6D68-400E-B7D3-092F54FC7042}"/>
    <cellStyle name="40% - Ênfase1 6 3 2 3 2" xfId="34509" xr:uid="{AC7F223E-392A-4B32-BF36-C885F1415E0C}"/>
    <cellStyle name="40% - Ênfase1 6 3 2 3 3" xfId="23526" xr:uid="{3AFB6D67-9405-4317-BE23-4AE4946A38DB}"/>
    <cellStyle name="40% - Ênfase1 6 3 2 4" xfId="14894" xr:uid="{21E6777B-6C2B-4A59-9101-73F0AA6927D7}"/>
    <cellStyle name="40% - Ênfase1 6 3 2 4 2" xfId="36676" xr:uid="{1BD8B8B1-0324-4082-9E82-A94993141811}"/>
    <cellStyle name="40% - Ênfase1 6 3 2 4 3" xfId="25693" xr:uid="{04CE49B9-7429-433F-9DE2-A9C6C0C85F69}"/>
    <cellStyle name="40% - Ênfase1 6 3 2 5" xfId="27643" xr:uid="{11C3E47B-C7A5-4FD2-BAFB-B2821C93A329}"/>
    <cellStyle name="40% - Ênfase1 6 3 2 5 2" xfId="38626" xr:uid="{9430B0A6-77CB-406A-A175-7EC3A6E58BCA}"/>
    <cellStyle name="40% - Ênfase1 6 3 2 6" xfId="29591" xr:uid="{CA3D66C3-63EA-4AA5-8FC3-AD4AF7CFBDA0}"/>
    <cellStyle name="40% - Ênfase1 6 3 2 7" xfId="40574" xr:uid="{A785DD1C-67E7-459E-B79D-F0E14C8D416B}"/>
    <cellStyle name="40% - Ênfase1 6 3 2 8" xfId="42521" xr:uid="{B7152350-2200-4A90-9FD9-AAFE5BDC8AB4}"/>
    <cellStyle name="40% - Ênfase1 6 3 2 9" xfId="44481" xr:uid="{1BCB4BFC-93E5-443D-9E3A-94EC49F664D1}"/>
    <cellStyle name="40% - Ênfase1 6 3 3" xfId="8190" xr:uid="{51D7D29D-D1B9-4BD8-A150-FB3279E41FC4}"/>
    <cellStyle name="40% - Ênfase1 6 3 3 2" xfId="11311" xr:uid="{FB8F1DFC-62E2-4DB0-B46D-9DB30E2F9B62}"/>
    <cellStyle name="40% - Ênfase1 6 3 3 2 2" xfId="33374" xr:uid="{4097CA0E-A87F-49CC-AEE4-F62E86135865}"/>
    <cellStyle name="40% - Ênfase1 6 3 3 2 3" xfId="22391" xr:uid="{FB88CD7B-AA2F-4188-BF20-4CB6B054A843}"/>
    <cellStyle name="40% - Ênfase1 6 3 3 3" xfId="30677" xr:uid="{504EA8F2-DC34-4FF6-AECA-6EDA310782CD}"/>
    <cellStyle name="40% - Ênfase1 6 3 3 4" xfId="19694" xr:uid="{FE5E8DD2-E783-4940-9300-3750C6C9E8B5}"/>
    <cellStyle name="40% - Ênfase1 6 3 4" xfId="10319" xr:uid="{8F5D3980-F210-4B73-A307-468EA2CACEC3}"/>
    <cellStyle name="40% - Ênfase1 6 3 4 2" xfId="32446" xr:uid="{6F79F963-DDB9-4D86-BDC0-2386F26EE8BC}"/>
    <cellStyle name="40% - Ênfase1 6 3 4 3" xfId="21463" xr:uid="{1B2FE356-8117-4434-B7AB-FB3BF3E4D311}"/>
    <cellStyle name="40% - Ênfase1 6 3 5" xfId="13950" xr:uid="{913546BB-9433-462B-AE76-497FC757411D}"/>
    <cellStyle name="40% - Ênfase1 6 3 5 2" xfId="35814" xr:uid="{67489006-0BDE-4585-B254-3D8588C84B64}"/>
    <cellStyle name="40% - Ênfase1 6 3 5 3" xfId="24831" xr:uid="{9DA2AA5B-3152-46AE-A583-2EDD4A44B530}"/>
    <cellStyle name="40% - Ênfase1 6 3 6" xfId="26781" xr:uid="{AEC15712-E1F9-4EC3-98E2-98428D853F99}"/>
    <cellStyle name="40% - Ênfase1 6 3 6 2" xfId="37764" xr:uid="{0C6F4C4E-0DEC-4E15-B568-7C9A57C2CDD3}"/>
    <cellStyle name="40% - Ênfase1 6 3 7" xfId="28729" xr:uid="{969DC506-A425-426F-BA2B-5A388ADB7738}"/>
    <cellStyle name="40% - Ênfase1 6 3 8" xfId="39712" xr:uid="{4C0C0250-CD02-4D58-9F09-C3CBB43C43E1}"/>
    <cellStyle name="40% - Ênfase1 6 3 9" xfId="41659" xr:uid="{E76F54D4-0B17-401B-9D75-54056FCE8D65}"/>
    <cellStyle name="40% - Ênfase1 6 4" xfId="5334" xr:uid="{0E041637-BA11-41A9-B947-5193FCB0AD2A}"/>
    <cellStyle name="40% - Ênfase1 6 4 10" xfId="43620" xr:uid="{8525B3E6-0DE8-4743-BE3D-B78C025765AF}"/>
    <cellStyle name="40% - Ênfase1 6 4 11" xfId="17746" xr:uid="{2051F06A-165C-4ACF-9866-9DF6AC90334D}"/>
    <cellStyle name="40% - Ênfase1 6 4 2" xfId="7348" xr:uid="{AC0C2D73-2BD4-4948-8E81-F8B7CF5EC0D4}"/>
    <cellStyle name="40% - Ênfase1 6 4 2 10" xfId="18890" xr:uid="{8C76485B-96F9-4F0B-9E88-75BD017D1007}"/>
    <cellStyle name="40% - Ênfase1 6 4 2 2" xfId="9335" xr:uid="{7332E283-80DA-4088-96D8-B603B5BE38B6}"/>
    <cellStyle name="40% - Ênfase1 6 4 2 2 2" xfId="31822" xr:uid="{9642A888-AEE6-4497-A324-FCDF26A929F2}"/>
    <cellStyle name="40% - Ênfase1 6 4 2 2 3" xfId="20839" xr:uid="{E4A0B772-400A-4958-B5A0-53D4DE1E139A}"/>
    <cellStyle name="40% - Ênfase1 6 4 2 3" xfId="12734" xr:uid="{19728630-F4D1-41D2-93A0-BEFAEFEDB8DE}"/>
    <cellStyle name="40% - Ênfase1 6 4 2 3 2" xfId="34795" xr:uid="{FF43D4AD-4043-4DAF-9D04-7FA2B39DA1B6}"/>
    <cellStyle name="40% - Ênfase1 6 4 2 3 3" xfId="23812" xr:uid="{9408E690-B355-4A6F-B2ED-2CDF9E59D1C2}"/>
    <cellStyle name="40% - Ênfase1 6 4 2 4" xfId="15176" xr:uid="{CFA8740C-DBAD-4B53-A63B-D7CBE40D4553}"/>
    <cellStyle name="40% - Ênfase1 6 4 2 4 2" xfId="36958" xr:uid="{3E2E7A03-EC7E-4A93-BFF9-ED713BD98324}"/>
    <cellStyle name="40% - Ênfase1 6 4 2 4 3" xfId="25975" xr:uid="{6BF08DB5-8CD5-4966-9312-854F5AEF002A}"/>
    <cellStyle name="40% - Ênfase1 6 4 2 5" xfId="27925" xr:uid="{6210D112-49D2-4811-90F3-A65041C30C22}"/>
    <cellStyle name="40% - Ênfase1 6 4 2 5 2" xfId="38908" xr:uid="{1EC055C2-B8B3-443E-BF34-77E6987DA11B}"/>
    <cellStyle name="40% - Ênfase1 6 4 2 6" xfId="29873" xr:uid="{E5CDFE58-8A6A-4B08-BFC0-62A997ED2ACB}"/>
    <cellStyle name="40% - Ênfase1 6 4 2 7" xfId="40856" xr:uid="{DD51F9C3-1FE7-4CEE-99D3-6359AF49BF5F}"/>
    <cellStyle name="40% - Ênfase1 6 4 2 8" xfId="42803" xr:uid="{6D0B969B-4411-4B2E-8052-CD9F40D9F648}"/>
    <cellStyle name="40% - Ênfase1 6 4 2 9" xfId="44763" xr:uid="{143C179D-7D5C-4EA9-9B9B-36D5AF72C403}"/>
    <cellStyle name="40% - Ênfase1 6 4 3" xfId="8191" xr:uid="{0DAD3EB4-231E-46EC-9A97-8639D132799D}"/>
    <cellStyle name="40% - Ênfase1 6 4 3 2" xfId="11597" xr:uid="{C4678C4D-F160-462A-8C47-7CB922938C84}"/>
    <cellStyle name="40% - Ênfase1 6 4 3 2 2" xfId="33660" xr:uid="{4A470B9A-7CEF-498A-8C3F-B5A1CC48D537}"/>
    <cellStyle name="40% - Ênfase1 6 4 3 2 3" xfId="22677" xr:uid="{0EF72E35-2B73-46F4-8B64-8517C22BC9E7}"/>
    <cellStyle name="40% - Ênfase1 6 4 3 3" xfId="30678" xr:uid="{CC35A08E-DECC-4D80-BEAE-A0CFF34C321C}"/>
    <cellStyle name="40% - Ênfase1 6 4 3 4" xfId="19695" xr:uid="{7EC19BDA-57C5-4B8F-8021-B5EB9AE17B11}"/>
    <cellStyle name="40% - Ênfase1 6 4 4" xfId="10601" xr:uid="{DA89377D-2863-4EC8-AC69-C14EF19EBDDE}"/>
    <cellStyle name="40% - Ênfase1 6 4 4 2" xfId="32728" xr:uid="{AE2A2587-77EC-46FC-A917-E66E5D245DFC}"/>
    <cellStyle name="40% - Ênfase1 6 4 4 3" xfId="21745" xr:uid="{E14FD677-D687-4E12-B47B-5E986899A137}"/>
    <cellStyle name="40% - Ênfase1 6 4 5" xfId="13951" xr:uid="{241DA233-6AF8-44CD-A019-89C5BCEA540A}"/>
    <cellStyle name="40% - Ênfase1 6 4 5 2" xfId="35815" xr:uid="{D1F1A053-95DA-4B32-81E2-5B18D8605096}"/>
    <cellStyle name="40% - Ênfase1 6 4 5 3" xfId="24832" xr:uid="{B50F78BF-C234-468F-8150-ADAF36AC6F27}"/>
    <cellStyle name="40% - Ênfase1 6 4 6" xfId="26782" xr:uid="{82E5F2B3-4AC2-4BCE-9C08-78B10D3BDB2E}"/>
    <cellStyle name="40% - Ênfase1 6 4 6 2" xfId="37765" xr:uid="{0E99BB1B-8EA8-4C27-983E-425388A93718}"/>
    <cellStyle name="40% - Ênfase1 6 4 7" xfId="28730" xr:uid="{7910A01A-5579-45AF-A2BA-38A465BE16E4}"/>
    <cellStyle name="40% - Ênfase1 6 4 8" xfId="39713" xr:uid="{72CA7C6E-F179-4DC7-89A2-1C6B6D01E30D}"/>
    <cellStyle name="40% - Ênfase1 6 4 9" xfId="41660" xr:uid="{E307D8A8-749D-4B2D-9754-F199AF227F23}"/>
    <cellStyle name="40% - Ênfase1 6 5" xfId="6781" xr:uid="{AFD3B724-FB73-45FF-B7CB-5F6FB1468AE2}"/>
    <cellStyle name="40% - Ênfase1 6 5 10" xfId="18326" xr:uid="{E6C21617-81C5-424B-ACCE-8B4B05DB816B}"/>
    <cellStyle name="40% - Ênfase1 6 5 2" xfId="8771" xr:uid="{0F2D2B1B-FC7B-4039-B69A-D178B0DFEAB8}"/>
    <cellStyle name="40% - Ênfase1 6 5 2 2" xfId="13215" xr:uid="{AF9E4826-2FE1-45D8-B426-98351970C809}"/>
    <cellStyle name="40% - Ênfase1 6 5 2 2 2" xfId="35224" xr:uid="{4A03726D-290D-4CE6-A5E0-883792D8FBE7}"/>
    <cellStyle name="40% - Ênfase1 6 5 2 2 3" xfId="24241" xr:uid="{3A092F51-B62E-465C-9B2F-9F4EB1144CF7}"/>
    <cellStyle name="40% - Ênfase1 6 5 2 3" xfId="31258" xr:uid="{C5DAD694-3283-414A-BFD8-0C51C8A6EEC1}"/>
    <cellStyle name="40% - Ênfase1 6 5 2 4" xfId="20275" xr:uid="{784EE9EC-3661-4173-8A5B-B2EEA1715439}"/>
    <cellStyle name="40% - Ênfase1 6 5 3" xfId="12028" xr:uid="{6EF6B4FE-78AB-4426-A3A4-08EFD5937696}"/>
    <cellStyle name="40% - Ênfase1 6 5 3 2" xfId="34089" xr:uid="{FC3E69E5-11A2-4279-BE1A-194E43703647}"/>
    <cellStyle name="40% - Ênfase1 6 5 3 3" xfId="23106" xr:uid="{E932504D-C8D4-43EF-BF54-1EA3EF6AA229}"/>
    <cellStyle name="40% - Ênfase1 6 5 4" xfId="14612" xr:uid="{CAE220B1-7F1B-47EA-BB74-30BC72D1C173}"/>
    <cellStyle name="40% - Ênfase1 6 5 4 2" xfId="36394" xr:uid="{DCBEC52E-CF02-47EE-94A9-0A7B4BBB94B5}"/>
    <cellStyle name="40% - Ênfase1 6 5 4 3" xfId="25411" xr:uid="{B5D85EE0-C6DC-4A91-96CD-62C8D59BBF50}"/>
    <cellStyle name="40% - Ênfase1 6 5 5" xfId="27361" xr:uid="{AC3DF0F8-D8FB-40C4-AD06-169D7281957A}"/>
    <cellStyle name="40% - Ênfase1 6 5 5 2" xfId="38344" xr:uid="{6EEAE2B0-8AB8-47EF-A45C-6F0ECF34CF57}"/>
    <cellStyle name="40% - Ênfase1 6 5 6" xfId="29309" xr:uid="{1916164A-2232-43CC-9C18-913B4632FA16}"/>
    <cellStyle name="40% - Ênfase1 6 5 7" xfId="40292" xr:uid="{6A9D52B5-7AB0-4559-B27A-43AD8AA71C59}"/>
    <cellStyle name="40% - Ênfase1 6 5 8" xfId="42239" xr:uid="{F5B9520B-5DF2-4D44-8081-03B79D1F137A}"/>
    <cellStyle name="40% - Ênfase1 6 5 9" xfId="44199" xr:uid="{D1C4E596-F915-47EA-BECE-986805CEB76A}"/>
    <cellStyle name="40% - Ênfase1 6 6" xfId="8186" xr:uid="{8E4090AE-F229-49CF-AEFA-5D98AEF4E27B}"/>
    <cellStyle name="40% - Ênfase1 6 6 2" xfId="12152" xr:uid="{2B2F1D51-670D-4FF7-8992-4420BA2D9286}"/>
    <cellStyle name="40% - Ênfase1 6 6 2 2" xfId="34213" xr:uid="{25770BF2-1AA1-4BDA-A623-BAC4A3E8961E}"/>
    <cellStyle name="40% - Ênfase1 6 6 2 3" xfId="23230" xr:uid="{B9460BB6-B53D-43B7-871B-3BEC840BB1CA}"/>
    <cellStyle name="40% - Ênfase1 6 6 3" xfId="30673" xr:uid="{DA578F3D-A33E-4B6C-832E-28FFC1B33BA7}"/>
    <cellStyle name="40% - Ênfase1 6 6 4" xfId="19690" xr:uid="{6E99CA9E-75F1-4AEC-BB8E-B18D237B1026}"/>
    <cellStyle name="40% - Ênfase1 6 7" xfId="11014" xr:uid="{A3B2AF33-46DC-42E5-935C-15B088651E9B}"/>
    <cellStyle name="40% - Ênfase1 6 7 2" xfId="33078" xr:uid="{B36CAFF2-99EF-4646-ABE0-96178D5F206C}"/>
    <cellStyle name="40% - Ênfase1 6 7 3" xfId="22095" xr:uid="{B37BE749-43B9-4179-B267-2B738024D98E}"/>
    <cellStyle name="40% - Ênfase1 6 8" xfId="9977" xr:uid="{DAB03447-9927-4335-9EAA-DA0AA76FEC6F}"/>
    <cellStyle name="40% - Ênfase1 6 8 2" xfId="32164" xr:uid="{08FC28BD-4754-4D02-B5D3-66E3B726EC66}"/>
    <cellStyle name="40% - Ênfase1 6 8 3" xfId="21181" xr:uid="{1F922F5C-D1CE-48A2-A9FA-397F399FB0A0}"/>
    <cellStyle name="40% - Ênfase1 6 9" xfId="13946" xr:uid="{8FC26859-C9CF-4757-BD1F-3015A33F657B}"/>
    <cellStyle name="40% - Ênfase1 6 9 2" xfId="35810" xr:uid="{357C93BF-2B36-44A4-9FCB-A3C19169262C}"/>
    <cellStyle name="40% - Ênfase1 6 9 3" xfId="24827" xr:uid="{B2BEAD80-E7C7-4FA5-AE7C-6784C88E954E}"/>
    <cellStyle name="40% - Ênfase1 7" xfId="5335" xr:uid="{FEEC3F2C-9FB6-4E37-BEF1-516FE4A69021}"/>
    <cellStyle name="40% - Ênfase1 8" xfId="5336" xr:uid="{7FB99AA2-DF61-48DD-8B27-14B4210CCB4B}"/>
    <cellStyle name="40% - Ênfase1 8 10" xfId="39714" xr:uid="{009683DD-BADB-4C4E-85B0-4036C4045CBD}"/>
    <cellStyle name="40% - Ênfase1 8 11" xfId="41661" xr:uid="{BD2961BC-4FEB-46B9-9D73-BC6C14743766}"/>
    <cellStyle name="40% - Ênfase1 8 12" xfId="43621" xr:uid="{56A3C0F8-097A-45E7-8F15-D7AAA3DDE3FB}"/>
    <cellStyle name="40% - Ênfase1 8 13" xfId="17747" xr:uid="{39EF8AAF-28A3-4A33-BE52-A81DF9B49750}"/>
    <cellStyle name="40% - Ênfase1 8 2" xfId="5337" xr:uid="{CC1F7B76-595B-46EA-8FFF-6D68671FE52D}"/>
    <cellStyle name="40% - Ênfase1 8 2 10" xfId="43622" xr:uid="{A668DC23-DC57-4E94-87C7-130434E3E18C}"/>
    <cellStyle name="40% - Ênfase1 8 2 11" xfId="17748" xr:uid="{68064F61-6D8D-4F54-9D79-698DD362F564}"/>
    <cellStyle name="40% - Ênfase1 8 2 2" xfId="7122" xr:uid="{6C0E58F6-8EE6-4274-A693-7486C9B2EF78}"/>
    <cellStyle name="40% - Ênfase1 8 2 2 10" xfId="18664" xr:uid="{BF1C49FB-8C76-4177-B43E-2726C27AB1A4}"/>
    <cellStyle name="40% - Ênfase1 8 2 2 2" xfId="9109" xr:uid="{FB36C03A-7237-4F29-A04F-007878498A58}"/>
    <cellStyle name="40% - Ênfase1 8 2 2 2 2" xfId="31596" xr:uid="{BDBF8D41-BC4F-4A4F-9577-BC3E76AACEBF}"/>
    <cellStyle name="40% - Ênfase1 8 2 2 2 3" xfId="20613" xr:uid="{9AEC05AE-8FBD-4C56-85F7-961C8A60B5A5}"/>
    <cellStyle name="40% - Ênfase1 8 2 2 3" xfId="12504" xr:uid="{D0C111C7-C9DA-4211-9E70-4F14C5AC7D81}"/>
    <cellStyle name="40% - Ênfase1 8 2 2 3 2" xfId="34565" xr:uid="{DE8F2898-0AE0-4CEB-B88C-4141EC4E9977}"/>
    <cellStyle name="40% - Ênfase1 8 2 2 3 3" xfId="23582" xr:uid="{ECEE6110-3969-4C4B-ACC2-CAF2B9DAB642}"/>
    <cellStyle name="40% - Ênfase1 8 2 2 4" xfId="14950" xr:uid="{9ACA892F-F938-4C3C-B30F-8572FCD146DA}"/>
    <cellStyle name="40% - Ênfase1 8 2 2 4 2" xfId="36732" xr:uid="{61451E22-674C-4D0F-86C5-868E05DFD33D}"/>
    <cellStyle name="40% - Ênfase1 8 2 2 4 3" xfId="25749" xr:uid="{D92E786F-1437-44ED-BAC0-1DCD91BD6B41}"/>
    <cellStyle name="40% - Ênfase1 8 2 2 5" xfId="27699" xr:uid="{6AD7A7FA-E22F-4593-B226-09562DCABBD4}"/>
    <cellStyle name="40% - Ênfase1 8 2 2 5 2" xfId="38682" xr:uid="{A5FB0E35-C6E8-4623-9F1F-9EB6EB38408D}"/>
    <cellStyle name="40% - Ênfase1 8 2 2 6" xfId="29647" xr:uid="{35AC6CE9-5C6C-46AE-9AEF-6F81DEE23834}"/>
    <cellStyle name="40% - Ênfase1 8 2 2 7" xfId="40630" xr:uid="{F17452AF-63CF-469A-9EDB-0BFFF7DE21DC}"/>
    <cellStyle name="40% - Ênfase1 8 2 2 8" xfId="42577" xr:uid="{17FA4828-B23A-435F-9412-DAC02EB93450}"/>
    <cellStyle name="40% - Ênfase1 8 2 2 9" xfId="44537" xr:uid="{185DF9F0-4627-41B8-97F4-8393109B3C4A}"/>
    <cellStyle name="40% - Ênfase1 8 2 3" xfId="8193" xr:uid="{5E8B2855-4506-48C5-A102-382A58027D08}"/>
    <cellStyle name="40% - Ênfase1 8 2 3 2" xfId="11367" xr:uid="{5EA7F3CB-0853-4EB8-B06D-2A6EE98358D3}"/>
    <cellStyle name="40% - Ênfase1 8 2 3 2 2" xfId="33430" xr:uid="{64B01563-2A27-4954-A0CE-E6A2A3FC69EB}"/>
    <cellStyle name="40% - Ênfase1 8 2 3 2 3" xfId="22447" xr:uid="{3331504D-51B9-40A6-9826-595CDB296B2E}"/>
    <cellStyle name="40% - Ênfase1 8 2 3 3" xfId="30680" xr:uid="{3D0A1E79-A0D2-4866-931E-5CCBB8340FE3}"/>
    <cellStyle name="40% - Ênfase1 8 2 3 4" xfId="19697" xr:uid="{EEE53516-4195-4BD8-B118-008C0FBF0B1F}"/>
    <cellStyle name="40% - Ênfase1 8 2 4" xfId="10375" xr:uid="{3D6EB2F6-D8B0-488D-B949-67B9A1593D3F}"/>
    <cellStyle name="40% - Ênfase1 8 2 4 2" xfId="32502" xr:uid="{9A343FAF-E3AA-41F4-AEE9-E4A39038D997}"/>
    <cellStyle name="40% - Ênfase1 8 2 4 3" xfId="21519" xr:uid="{DE1AD119-61B2-40DB-BC3F-E00915B034EE}"/>
    <cellStyle name="40% - Ênfase1 8 2 5" xfId="13953" xr:uid="{D81D3369-8224-409E-A441-A54711A3CBFA}"/>
    <cellStyle name="40% - Ênfase1 8 2 5 2" xfId="35817" xr:uid="{20BB1064-6F50-41DE-9C8E-7AA38322C2BE}"/>
    <cellStyle name="40% - Ênfase1 8 2 5 3" xfId="24834" xr:uid="{5F3FB017-7C9B-452E-9AAF-82C75D792A51}"/>
    <cellStyle name="40% - Ênfase1 8 2 6" xfId="26784" xr:uid="{95DD89CD-341F-490B-A405-4A84AAE3166E}"/>
    <cellStyle name="40% - Ênfase1 8 2 6 2" xfId="37767" xr:uid="{EE6DE30C-C4C3-44C8-9CC4-5CDE122E3A9C}"/>
    <cellStyle name="40% - Ênfase1 8 2 7" xfId="28732" xr:uid="{3B1F9158-D983-495A-B701-DF22F6929089}"/>
    <cellStyle name="40% - Ênfase1 8 2 8" xfId="39715" xr:uid="{007D5CE0-EB7F-4521-86DC-427A396E6679}"/>
    <cellStyle name="40% - Ênfase1 8 2 9" xfId="41662" xr:uid="{EC885C2D-B657-436D-80C1-0BAAAFCB8F5E}"/>
    <cellStyle name="40% - Ênfase1 8 3" xfId="5338" xr:uid="{3D59361F-3AB2-4953-BA20-2D1EBF5B6D83}"/>
    <cellStyle name="40% - Ênfase1 8 3 10" xfId="43623" xr:uid="{7BE38746-263F-427B-B902-D40BAB0847CE}"/>
    <cellStyle name="40% - Ênfase1 8 3 11" xfId="17749" xr:uid="{7AF30BC4-06B9-4EED-9FA9-804F785491D3}"/>
    <cellStyle name="40% - Ênfase1 8 3 2" xfId="7404" xr:uid="{C9883988-D977-4050-A01A-41CCC04AA3C9}"/>
    <cellStyle name="40% - Ênfase1 8 3 2 10" xfId="18946" xr:uid="{9276A765-638D-48D9-A794-16BA0FFB8ACE}"/>
    <cellStyle name="40% - Ênfase1 8 3 2 2" xfId="9391" xr:uid="{C8F09169-2A91-4B93-878E-8842F3CB2F44}"/>
    <cellStyle name="40% - Ênfase1 8 3 2 2 2" xfId="31878" xr:uid="{1BFCD7B9-C487-410C-98B0-DF0113BBAA4E}"/>
    <cellStyle name="40% - Ênfase1 8 3 2 2 3" xfId="20895" xr:uid="{38F61E14-9A19-4B71-8BD1-6AF87FFFEC01}"/>
    <cellStyle name="40% - Ênfase1 8 3 2 3" xfId="12790" xr:uid="{8E31877E-65AC-406D-8C7F-4D80B03520DD}"/>
    <cellStyle name="40% - Ênfase1 8 3 2 3 2" xfId="34851" xr:uid="{806737D2-996E-42FB-B81D-F8B827A8BF82}"/>
    <cellStyle name="40% - Ênfase1 8 3 2 3 3" xfId="23868" xr:uid="{2BB5F47F-0A12-4CD0-8399-6B7E171F7EBF}"/>
    <cellStyle name="40% - Ênfase1 8 3 2 4" xfId="15232" xr:uid="{CBF7A758-B17C-406A-875E-461C8830BC9E}"/>
    <cellStyle name="40% - Ênfase1 8 3 2 4 2" xfId="37014" xr:uid="{2DDA4744-524B-4C5E-9021-99A45BF09988}"/>
    <cellStyle name="40% - Ênfase1 8 3 2 4 3" xfId="26031" xr:uid="{4EBDEC18-8807-490F-BC94-9F584FC7EC62}"/>
    <cellStyle name="40% - Ênfase1 8 3 2 5" xfId="27981" xr:uid="{9FD15AF5-4973-4D00-823F-824F6C9DE09B}"/>
    <cellStyle name="40% - Ênfase1 8 3 2 5 2" xfId="38964" xr:uid="{7E0FF165-C673-4C2A-8B86-456E1CF286C4}"/>
    <cellStyle name="40% - Ênfase1 8 3 2 6" xfId="29929" xr:uid="{8CAF722D-DD64-4FDF-9ABD-5D376DE3293B}"/>
    <cellStyle name="40% - Ênfase1 8 3 2 7" xfId="40912" xr:uid="{8A4BC8DB-01AE-45AE-A854-FB6B1DB01055}"/>
    <cellStyle name="40% - Ênfase1 8 3 2 8" xfId="42859" xr:uid="{B279467E-1327-4511-9B08-67CC290F5DCD}"/>
    <cellStyle name="40% - Ênfase1 8 3 2 9" xfId="44819" xr:uid="{FAF903C5-23F3-4BA9-8234-C63F9CFBFECE}"/>
    <cellStyle name="40% - Ênfase1 8 3 3" xfId="8194" xr:uid="{77F51875-56A8-450B-8FFF-0428E62F0AD2}"/>
    <cellStyle name="40% - Ênfase1 8 3 3 2" xfId="11653" xr:uid="{B1B3141F-88A7-4471-8242-F7899A99B89D}"/>
    <cellStyle name="40% - Ênfase1 8 3 3 2 2" xfId="33716" xr:uid="{C983C0F0-5544-40F6-809A-85A4191F8781}"/>
    <cellStyle name="40% - Ênfase1 8 3 3 2 3" xfId="22733" xr:uid="{1D4B4DC7-FAA8-4229-B3EF-3AF219292614}"/>
    <cellStyle name="40% - Ênfase1 8 3 3 3" xfId="30681" xr:uid="{E75BDE5E-4BBB-4FC6-BC0D-7E605AA4FA90}"/>
    <cellStyle name="40% - Ênfase1 8 3 3 4" xfId="19698" xr:uid="{897F0986-A2DE-4C21-B92D-192164CFC411}"/>
    <cellStyle name="40% - Ênfase1 8 3 4" xfId="10657" xr:uid="{DA3C223E-9EA9-441E-A953-1B6211B9F54C}"/>
    <cellStyle name="40% - Ênfase1 8 3 4 2" xfId="32784" xr:uid="{4BB5637C-8C12-4420-B5A1-283092C4D1CB}"/>
    <cellStyle name="40% - Ênfase1 8 3 4 3" xfId="21801" xr:uid="{8E4F2906-9503-4952-8DB4-43E33AD19D39}"/>
    <cellStyle name="40% - Ênfase1 8 3 5" xfId="13954" xr:uid="{F7D2C5EA-4581-4281-B4A6-2049CBE584DC}"/>
    <cellStyle name="40% - Ênfase1 8 3 5 2" xfId="35818" xr:uid="{D24BF2B9-CE2A-43A0-89AD-5EE7A056FF5B}"/>
    <cellStyle name="40% - Ênfase1 8 3 5 3" xfId="24835" xr:uid="{E9C009FC-987C-4ACA-8443-F75843C6A04B}"/>
    <cellStyle name="40% - Ênfase1 8 3 6" xfId="26785" xr:uid="{12FE7C4A-07D7-44AD-A281-819E3232AC8A}"/>
    <cellStyle name="40% - Ênfase1 8 3 6 2" xfId="37768" xr:uid="{BD977E29-9EB1-498B-98F2-BF7352AB6FDC}"/>
    <cellStyle name="40% - Ênfase1 8 3 7" xfId="28733" xr:uid="{6C422268-AA0B-4EC0-B35E-7A6119DD9A0F}"/>
    <cellStyle name="40% - Ênfase1 8 3 8" xfId="39716" xr:uid="{735131C2-D3D5-4E23-9606-7F7E6B77CDFF}"/>
    <cellStyle name="40% - Ênfase1 8 3 9" xfId="41663" xr:uid="{2AA316D0-3003-4587-980F-2FE5744C5549}"/>
    <cellStyle name="40% - Ênfase1 8 4" xfId="6837" xr:uid="{29225DA0-EF89-4483-9401-70D048954797}"/>
    <cellStyle name="40% - Ênfase1 8 4 10" xfId="18382" xr:uid="{D0F4144D-1BF5-4010-BD1D-2D0397A2F325}"/>
    <cellStyle name="40% - Ênfase1 8 4 2" xfId="8827" xr:uid="{32207907-31F6-4B4A-B760-5B45ACC1FFCD}"/>
    <cellStyle name="40% - Ênfase1 8 4 2 2" xfId="31314" xr:uid="{5D597949-4031-4336-8A00-3D12F09BBE88}"/>
    <cellStyle name="40% - Ênfase1 8 4 2 3" xfId="20331" xr:uid="{83B25D13-696F-4569-8AB6-2C2458ECF78A}"/>
    <cellStyle name="40% - Ênfase1 8 4 3" xfId="12208" xr:uid="{1AEA6095-9A2D-4726-AE01-3D9636CCB32B}"/>
    <cellStyle name="40% - Ênfase1 8 4 3 2" xfId="34269" xr:uid="{D7CC3E71-5DC9-4C5B-8C48-438863E20314}"/>
    <cellStyle name="40% - Ênfase1 8 4 3 3" xfId="23286" xr:uid="{A1400321-AB14-4AAD-84C3-CE5847024D96}"/>
    <cellStyle name="40% - Ênfase1 8 4 4" xfId="14668" xr:uid="{A232DEA1-F18A-40D5-BD62-8A378080DA8B}"/>
    <cellStyle name="40% - Ênfase1 8 4 4 2" xfId="36450" xr:uid="{82844AF3-42BE-4E23-9FA2-722FF0306746}"/>
    <cellStyle name="40% - Ênfase1 8 4 4 3" xfId="25467" xr:uid="{97DF4688-54B8-4420-A07F-25ECEC11F25C}"/>
    <cellStyle name="40% - Ênfase1 8 4 5" xfId="27417" xr:uid="{42C93DDC-B9DE-49D3-9183-DD7A7E460C5D}"/>
    <cellStyle name="40% - Ênfase1 8 4 5 2" xfId="38400" xr:uid="{F3194D79-047E-4AC2-B532-667D93FAB44A}"/>
    <cellStyle name="40% - Ênfase1 8 4 6" xfId="29365" xr:uid="{6CBA73EF-91B1-4534-BD6C-0D94FA6B7FBB}"/>
    <cellStyle name="40% - Ênfase1 8 4 7" xfId="40348" xr:uid="{D631AE5A-8D2B-4EED-9221-2CF963FCFDAF}"/>
    <cellStyle name="40% - Ênfase1 8 4 8" xfId="42295" xr:uid="{97F140AF-9EA6-4546-94A1-683B477D3EEB}"/>
    <cellStyle name="40% - Ênfase1 8 4 9" xfId="44255" xr:uid="{6E8775F8-69A6-48B4-A7BE-073D1E094609}"/>
    <cellStyle name="40% - Ênfase1 8 5" xfId="8192" xr:uid="{EBEB8A99-0522-48A4-AEEF-0031373C4B07}"/>
    <cellStyle name="40% - Ênfase1 8 5 2" xfId="11070" xr:uid="{F001A633-3F91-42D9-8306-0AE93441A927}"/>
    <cellStyle name="40% - Ênfase1 8 5 2 2" xfId="33134" xr:uid="{8EED4131-02A2-44CE-98F9-F4183B1BE238}"/>
    <cellStyle name="40% - Ênfase1 8 5 2 3" xfId="22151" xr:uid="{EC1B1E10-B3FB-4253-AC30-3A291F36EBA2}"/>
    <cellStyle name="40% - Ênfase1 8 5 3" xfId="30679" xr:uid="{6E6C00B8-970B-4EC3-88FF-37BE7016B306}"/>
    <cellStyle name="40% - Ênfase1 8 5 4" xfId="19696" xr:uid="{F195ED2F-2253-4963-AEBC-BC305F1A2C94}"/>
    <cellStyle name="40% - Ênfase1 8 6" xfId="10033" xr:uid="{52FF847B-BFCD-4334-BB28-3218C3067BD8}"/>
    <cellStyle name="40% - Ênfase1 8 6 2" xfId="32220" xr:uid="{90DA135E-1590-493A-8DC4-3320C6E75DDA}"/>
    <cellStyle name="40% - Ênfase1 8 6 3" xfId="21237" xr:uid="{DACC42FA-4AB0-4325-9279-A0A74F4F505D}"/>
    <cellStyle name="40% - Ênfase1 8 7" xfId="13952" xr:uid="{9880F5AF-A23F-44AF-AFC7-A2495E58C4D7}"/>
    <cellStyle name="40% - Ênfase1 8 7 2" xfId="35816" xr:uid="{6DC5E0F8-6449-406B-ABA2-4CDE0344CEF6}"/>
    <cellStyle name="40% - Ênfase1 8 7 3" xfId="24833" xr:uid="{9526E779-7564-4B77-917E-9EF91E1D01C1}"/>
    <cellStyle name="40% - Ênfase1 8 8" xfId="26783" xr:uid="{E736564A-E75F-4F18-A186-CE2ED108D56F}"/>
    <cellStyle name="40% - Ênfase1 8 8 2" xfId="37766" xr:uid="{341C348E-020D-4693-9531-E1F841F10A02}"/>
    <cellStyle name="40% - Ênfase1 8 9" xfId="28731" xr:uid="{E9ADDC3E-7009-4015-9206-B016544E84DB}"/>
    <cellStyle name="40% - Ênfase1 9" xfId="11904" xr:uid="{040822FB-3D2D-4C8B-8265-6B2EF3915EA4}"/>
    <cellStyle name="40% - Ênfase1 9 2" xfId="13090" xr:uid="{615E3DDA-5381-4FE9-9854-0DEB6239495E}"/>
    <cellStyle name="40% - Ênfase1 9 2 2" xfId="35100" xr:uid="{FFFF4DAC-9AAE-455C-90B8-0DC19AF31C6D}"/>
    <cellStyle name="40% - Ênfase1 9 2 3" xfId="24117" xr:uid="{B34641B7-0769-47B3-83A1-927A041D7D8C}"/>
    <cellStyle name="40% - Ênfase1 9 3" xfId="33965" xr:uid="{C84E64AB-7B7B-4473-927C-75EB96553299}"/>
    <cellStyle name="40% - Ênfase1 9 4" xfId="22982" xr:uid="{BAE4400D-5729-48C7-A8FD-0101EB9C1187}"/>
    <cellStyle name="40% - Ênfase2" xfId="2158" builtinId="35" customBuiltin="1"/>
    <cellStyle name="40% - Ênfase2 2" xfId="3370" xr:uid="{00000000-0005-0000-0000-00007B080000}"/>
    <cellStyle name="40% - Ênfase2 2 2" xfId="5339" xr:uid="{5781AEBE-96A7-43AE-900E-F0D7909E8106}"/>
    <cellStyle name="40% - Ênfase2 2 2 10" xfId="13955" xr:uid="{EC2B2E3D-4758-4BF4-AF91-8F634A74146F}"/>
    <cellStyle name="40% - Ênfase2 2 2 10 2" xfId="35819" xr:uid="{FD2D4A1F-6CFA-445A-AF40-19A554F7A221}"/>
    <cellStyle name="40% - Ênfase2 2 2 10 3" xfId="24836" xr:uid="{6267D3B7-EBF3-4B30-983C-01572122F012}"/>
    <cellStyle name="40% - Ênfase2 2 2 11" xfId="26786" xr:uid="{21C4AE38-BC8F-4B17-BB0D-8245A07F5A65}"/>
    <cellStyle name="40% - Ênfase2 2 2 11 2" xfId="37769" xr:uid="{F0816738-19B8-4E05-9242-428705B4A261}"/>
    <cellStyle name="40% - Ênfase2 2 2 12" xfId="28734" xr:uid="{B1429CB5-F9D8-40FF-AEFE-62CB433196EE}"/>
    <cellStyle name="40% - Ênfase2 2 2 13" xfId="39717" xr:uid="{59DCE28C-4A93-4CED-AD1E-15FF64A1FF39}"/>
    <cellStyle name="40% - Ênfase2 2 2 14" xfId="41664" xr:uid="{79D55B11-6B6D-43D2-B80B-529B9969FB59}"/>
    <cellStyle name="40% - Ênfase2 2 2 15" xfId="43624" xr:uid="{03466D40-02A5-48AF-9364-B3EC40308F71}"/>
    <cellStyle name="40% - Ênfase2 2 2 16" xfId="17750" xr:uid="{D5353F25-87D9-44ED-B72D-856283037AF0}"/>
    <cellStyle name="40% - Ênfase2 2 2 2" xfId="5340" xr:uid="{13CB5727-102C-4083-B5A8-A8AA25CE062E}"/>
    <cellStyle name="40% - Ênfase2 2 2 2 10" xfId="39718" xr:uid="{6BE297A8-0BEF-4804-BFA8-25A3CFA12141}"/>
    <cellStyle name="40% - Ênfase2 2 2 2 11" xfId="41665" xr:uid="{36A6A484-6498-46A8-9808-892120B2DF5E}"/>
    <cellStyle name="40% - Ênfase2 2 2 2 12" xfId="43625" xr:uid="{4EBEFF71-4649-408A-8AF8-788309682F0B}"/>
    <cellStyle name="40% - Ênfase2 2 2 2 13" xfId="17751" xr:uid="{24C5CE22-6B0F-4BF8-A7FB-08C03F3F9C72}"/>
    <cellStyle name="40% - Ênfase2 2 2 2 2" xfId="5341" xr:uid="{45E5DE95-2CA9-4F3F-B6B2-DF05634A3C10}"/>
    <cellStyle name="40% - Ênfase2 2 2 2 2 10" xfId="43626" xr:uid="{92C77F15-DEC5-4744-B049-CDEF7857655B}"/>
    <cellStyle name="40% - Ênfase2 2 2 2 2 11" xfId="17752" xr:uid="{10C3257C-27B4-4D24-BB30-B5B77F1C4E41}"/>
    <cellStyle name="40% - Ênfase2 2 2 2 2 2" xfId="7197" xr:uid="{575C39F9-C097-45FB-A49E-702D5C3AF67B}"/>
    <cellStyle name="40% - Ênfase2 2 2 2 2 2 10" xfId="18739" xr:uid="{993DEE23-8EA5-49F8-A546-8CC56085477F}"/>
    <cellStyle name="40% - Ênfase2 2 2 2 2 2 2" xfId="9184" xr:uid="{0A2E5166-9273-4AE7-AC62-127FC2F16F76}"/>
    <cellStyle name="40% - Ênfase2 2 2 2 2 2 2 2" xfId="31671" xr:uid="{5B53B514-FB74-4393-A2C4-52CA32F09D26}"/>
    <cellStyle name="40% - Ênfase2 2 2 2 2 2 2 3" xfId="20688" xr:uid="{56341C24-097C-40DE-B30C-3962FB4A90CF}"/>
    <cellStyle name="40% - Ênfase2 2 2 2 2 2 3" xfId="12583" xr:uid="{17B3D129-A49A-4472-B9F0-F833075D161F}"/>
    <cellStyle name="40% - Ênfase2 2 2 2 2 2 3 2" xfId="34644" xr:uid="{CD8B3284-7F99-4AFD-8266-FD24B1382546}"/>
    <cellStyle name="40% - Ênfase2 2 2 2 2 2 3 3" xfId="23661" xr:uid="{B98E6CB0-3E46-4405-A73C-234CF5639AD3}"/>
    <cellStyle name="40% - Ênfase2 2 2 2 2 2 4" xfId="15025" xr:uid="{4D39DD5A-0F14-4C55-B95B-4EE75CA0B219}"/>
    <cellStyle name="40% - Ênfase2 2 2 2 2 2 4 2" xfId="36807" xr:uid="{CAA837C5-1D53-4753-8B55-3B0B6E5E777F}"/>
    <cellStyle name="40% - Ênfase2 2 2 2 2 2 4 3" xfId="25824" xr:uid="{A6474E29-46A7-4340-A137-89FDBFED2FD8}"/>
    <cellStyle name="40% - Ênfase2 2 2 2 2 2 5" xfId="27774" xr:uid="{46280315-6FB6-4F39-BA38-251E989FF001}"/>
    <cellStyle name="40% - Ênfase2 2 2 2 2 2 5 2" xfId="38757" xr:uid="{96F408F1-5D9F-486B-9A41-B8C9D73CDBB9}"/>
    <cellStyle name="40% - Ênfase2 2 2 2 2 2 6" xfId="29722" xr:uid="{CF18AC49-1B06-4139-97C0-8D6A53414155}"/>
    <cellStyle name="40% - Ênfase2 2 2 2 2 2 7" xfId="40705" xr:uid="{72C90EDA-D928-4BC4-96FC-BB3ED517EB84}"/>
    <cellStyle name="40% - Ênfase2 2 2 2 2 2 8" xfId="42652" xr:uid="{66D30D53-91CE-41B5-A68B-2393794FCA8D}"/>
    <cellStyle name="40% - Ênfase2 2 2 2 2 2 9" xfId="44612" xr:uid="{EB2D5F61-C45D-4A99-B273-5470CF538462}"/>
    <cellStyle name="40% - Ênfase2 2 2 2 2 3" xfId="8197" xr:uid="{401AB1B2-A0CA-4052-AFA2-236E7B510389}"/>
    <cellStyle name="40% - Ênfase2 2 2 2 2 3 2" xfId="11446" xr:uid="{215E606B-8258-4A7C-A6CE-E29E5569B893}"/>
    <cellStyle name="40% - Ênfase2 2 2 2 2 3 2 2" xfId="33509" xr:uid="{A7002A9B-8AB5-4216-8583-206ADF74F76A}"/>
    <cellStyle name="40% - Ênfase2 2 2 2 2 3 2 3" xfId="22526" xr:uid="{7C3C65BD-DB4A-49D0-BA3B-D0B93FA67598}"/>
    <cellStyle name="40% - Ênfase2 2 2 2 2 3 3" xfId="30684" xr:uid="{DBE44000-41C6-4BF2-91F6-365F4C130531}"/>
    <cellStyle name="40% - Ênfase2 2 2 2 2 3 4" xfId="19701" xr:uid="{3A1DC0D2-0BB9-4F8C-9B6A-4AD469C1FE3E}"/>
    <cellStyle name="40% - Ênfase2 2 2 2 2 4" xfId="10450" xr:uid="{6768DE3C-92D2-4234-AFE3-CEBCE4828A1D}"/>
    <cellStyle name="40% - Ênfase2 2 2 2 2 4 2" xfId="32577" xr:uid="{83DE88E9-09F1-4BD4-8878-E5BB01BA558A}"/>
    <cellStyle name="40% - Ênfase2 2 2 2 2 4 3" xfId="21594" xr:uid="{C0CF6B03-8BA5-45DB-B7E6-7C9F95AEB4D4}"/>
    <cellStyle name="40% - Ênfase2 2 2 2 2 5" xfId="13957" xr:uid="{FC1057CC-45EF-4D73-8D31-751670E67E9A}"/>
    <cellStyle name="40% - Ênfase2 2 2 2 2 5 2" xfId="35821" xr:uid="{67C868AE-3BD9-4BCB-9590-3876237DE9FF}"/>
    <cellStyle name="40% - Ênfase2 2 2 2 2 5 3" xfId="24838" xr:uid="{1D6F5088-02FB-499E-8E80-CFAA07ACFA08}"/>
    <cellStyle name="40% - Ênfase2 2 2 2 2 6" xfId="26788" xr:uid="{1A2A41AA-4EA4-4194-9887-5DE8C322CD05}"/>
    <cellStyle name="40% - Ênfase2 2 2 2 2 6 2" xfId="37771" xr:uid="{9D4C8B55-813A-4521-83D9-3C92AE7F0221}"/>
    <cellStyle name="40% - Ênfase2 2 2 2 2 7" xfId="28736" xr:uid="{5F1E8C38-979E-4B4B-AF46-C5A2424C33C2}"/>
    <cellStyle name="40% - Ênfase2 2 2 2 2 8" xfId="39719" xr:uid="{B8728D74-8FD9-451C-AB6F-390D39001FC5}"/>
    <cellStyle name="40% - Ênfase2 2 2 2 2 9" xfId="41666" xr:uid="{6CFCA77B-1EBD-420F-9639-9AC8A95B8569}"/>
    <cellStyle name="40% - Ênfase2 2 2 2 3" xfId="5342" xr:uid="{CD4B13A0-24A6-43BF-80E6-6FEA6697D1A7}"/>
    <cellStyle name="40% - Ênfase2 2 2 2 3 10" xfId="43627" xr:uid="{38F094A1-A171-48D4-B8F0-AADC80DD19BF}"/>
    <cellStyle name="40% - Ênfase2 2 2 2 3 11" xfId="17753" xr:uid="{9217AB78-2BA7-4A2B-98BC-1EDFB3657552}"/>
    <cellStyle name="40% - Ênfase2 2 2 2 3 2" xfId="7479" xr:uid="{B8CDBBA9-BBA6-4A66-A7E7-C7B8C9D38ED4}"/>
    <cellStyle name="40% - Ênfase2 2 2 2 3 2 10" xfId="19021" xr:uid="{E41A7333-ECA2-4C68-BCA8-4EC961097C96}"/>
    <cellStyle name="40% - Ênfase2 2 2 2 3 2 2" xfId="9466" xr:uid="{E63E138C-1056-4ABE-8D9C-E9BD171643CB}"/>
    <cellStyle name="40% - Ênfase2 2 2 2 3 2 2 2" xfId="31953" xr:uid="{FE1DE569-B3DC-4A20-9237-CD8884203433}"/>
    <cellStyle name="40% - Ênfase2 2 2 2 3 2 2 3" xfId="20970" xr:uid="{44272E0F-C3F4-44A5-979C-C41F8BA42A10}"/>
    <cellStyle name="40% - Ênfase2 2 2 2 3 2 3" xfId="12865" xr:uid="{53A5BA71-45BE-4F28-BEE0-0B764BC4599A}"/>
    <cellStyle name="40% - Ênfase2 2 2 2 3 2 3 2" xfId="34926" xr:uid="{230E64C3-82CA-43F0-8EAC-BA2CBEFBE58C}"/>
    <cellStyle name="40% - Ênfase2 2 2 2 3 2 3 3" xfId="23943" xr:uid="{34A75615-DD3B-4366-B522-1FEEABA606A1}"/>
    <cellStyle name="40% - Ênfase2 2 2 2 3 2 4" xfId="15307" xr:uid="{B257837F-0AEE-4534-B73B-8B9FAFF6F556}"/>
    <cellStyle name="40% - Ênfase2 2 2 2 3 2 4 2" xfId="37089" xr:uid="{A0C8371F-DE48-4E6C-987E-9D6BAA49FE61}"/>
    <cellStyle name="40% - Ênfase2 2 2 2 3 2 4 3" xfId="26106" xr:uid="{1E86D406-BA96-45C8-8C65-0FED274D8D8E}"/>
    <cellStyle name="40% - Ênfase2 2 2 2 3 2 5" xfId="28056" xr:uid="{79D14EA7-5CB0-4EE7-82D4-C48FB1C50BBC}"/>
    <cellStyle name="40% - Ênfase2 2 2 2 3 2 5 2" xfId="39039" xr:uid="{4E216FE0-E46F-4E73-AB5D-07B5B3337A83}"/>
    <cellStyle name="40% - Ênfase2 2 2 2 3 2 6" xfId="30004" xr:uid="{598C15F7-B6BC-480F-81C7-BC0B01ECDFFB}"/>
    <cellStyle name="40% - Ênfase2 2 2 2 3 2 7" xfId="40987" xr:uid="{F8B69BE6-68C1-44DF-9D83-EE6097BBD2CE}"/>
    <cellStyle name="40% - Ênfase2 2 2 2 3 2 8" xfId="42934" xr:uid="{D3ECB5F8-C5B9-4E24-AA58-F52E694C8D5A}"/>
    <cellStyle name="40% - Ênfase2 2 2 2 3 2 9" xfId="44894" xr:uid="{58083695-740E-479F-AB11-2C0040455CF0}"/>
    <cellStyle name="40% - Ênfase2 2 2 2 3 3" xfId="8198" xr:uid="{1B6A6942-C7AC-41FD-8BC6-33477CC45916}"/>
    <cellStyle name="40% - Ênfase2 2 2 2 3 3 2" xfId="11728" xr:uid="{59788E77-8EC8-4832-9490-57E2D7984D0A}"/>
    <cellStyle name="40% - Ênfase2 2 2 2 3 3 2 2" xfId="33791" xr:uid="{69894586-7201-4452-9991-0CB709CED001}"/>
    <cellStyle name="40% - Ênfase2 2 2 2 3 3 2 3" xfId="22808" xr:uid="{DE2011D1-77D6-4F7C-B14F-31FD93DA6371}"/>
    <cellStyle name="40% - Ênfase2 2 2 2 3 3 3" xfId="30685" xr:uid="{07375437-1069-4ECA-BD41-6BA62795A585}"/>
    <cellStyle name="40% - Ênfase2 2 2 2 3 3 4" xfId="19702" xr:uid="{ED73E7A0-91A8-44FD-96E0-5AA50139557F}"/>
    <cellStyle name="40% - Ênfase2 2 2 2 3 4" xfId="10732" xr:uid="{C14B2B36-043B-4326-90F0-E491B2FCF8E0}"/>
    <cellStyle name="40% - Ênfase2 2 2 2 3 4 2" xfId="32859" xr:uid="{B0DB9ECF-D93A-4825-818A-11CC42FCF96A}"/>
    <cellStyle name="40% - Ênfase2 2 2 2 3 4 3" xfId="21876" xr:uid="{E2F4087B-66FE-4A3B-816C-ACC851E916C1}"/>
    <cellStyle name="40% - Ênfase2 2 2 2 3 5" xfId="13958" xr:uid="{7FFDAF31-8D1B-406F-9F61-CF0EE1109168}"/>
    <cellStyle name="40% - Ênfase2 2 2 2 3 5 2" xfId="35822" xr:uid="{E5DC0404-398B-452E-A2DF-A805C63E2315}"/>
    <cellStyle name="40% - Ênfase2 2 2 2 3 5 3" xfId="24839" xr:uid="{0FDC09C0-9087-4596-A420-B013CE771286}"/>
    <cellStyle name="40% - Ênfase2 2 2 2 3 6" xfId="26789" xr:uid="{79A99E4B-68E2-4D01-826B-61E15D803173}"/>
    <cellStyle name="40% - Ênfase2 2 2 2 3 6 2" xfId="37772" xr:uid="{A8ACB45A-41F7-4654-AAF6-DF55F6D3B13B}"/>
    <cellStyle name="40% - Ênfase2 2 2 2 3 7" xfId="28737" xr:uid="{E98A1A00-B649-4293-879A-237583FE53FC}"/>
    <cellStyle name="40% - Ênfase2 2 2 2 3 8" xfId="39720" xr:uid="{BDD73DAA-94D0-4F83-A5D9-6F3336627CA8}"/>
    <cellStyle name="40% - Ênfase2 2 2 2 3 9" xfId="41667" xr:uid="{ACF7DF1E-EB43-4E28-989D-2F8A1B9DBAAD}"/>
    <cellStyle name="40% - Ênfase2 2 2 2 4" xfId="6913" xr:uid="{B0C30D91-51B9-4C54-B4DA-16C60A92830C}"/>
    <cellStyle name="40% - Ênfase2 2 2 2 4 10" xfId="18457" xr:uid="{F3D59A8B-CA84-4053-8905-219DD328B2DA}"/>
    <cellStyle name="40% - Ênfase2 2 2 2 4 2" xfId="8902" xr:uid="{A5CE3D3C-095A-4FFC-8C5F-2BC0A3CFBFBB}"/>
    <cellStyle name="40% - Ênfase2 2 2 2 4 2 2" xfId="31389" xr:uid="{DE6D8A8D-2CFC-4E54-B9BD-CED2A9133CA4}"/>
    <cellStyle name="40% - Ênfase2 2 2 2 4 2 3" xfId="20406" xr:uid="{6F73DF1C-3BB0-4E16-A74E-729F13EE1A4D}"/>
    <cellStyle name="40% - Ênfase2 2 2 2 4 3" xfId="12287" xr:uid="{BD5D6720-40D0-454F-B5BA-63A32119AEFD}"/>
    <cellStyle name="40% - Ênfase2 2 2 2 4 3 2" xfId="34348" xr:uid="{D62B25DB-BD33-4D73-B503-C3E04CCD15FE}"/>
    <cellStyle name="40% - Ênfase2 2 2 2 4 3 3" xfId="23365" xr:uid="{4ADBA4BB-BF5C-4E37-91A2-45F90C8CAADF}"/>
    <cellStyle name="40% - Ênfase2 2 2 2 4 4" xfId="14743" xr:uid="{A8EEBCDF-40B5-42E8-B31E-E4C28BA0EEDE}"/>
    <cellStyle name="40% - Ênfase2 2 2 2 4 4 2" xfId="36525" xr:uid="{F9D9F129-93F4-4889-9443-C63EC35679C9}"/>
    <cellStyle name="40% - Ênfase2 2 2 2 4 4 3" xfId="25542" xr:uid="{7C3A1216-D31E-41F6-B00F-271DF4E70283}"/>
    <cellStyle name="40% - Ênfase2 2 2 2 4 5" xfId="27492" xr:uid="{C52C5F71-44D5-4823-BB75-1DF8FE43F7F4}"/>
    <cellStyle name="40% - Ênfase2 2 2 2 4 5 2" xfId="38475" xr:uid="{F1BE4C42-056F-4932-94C0-999C7802DEB7}"/>
    <cellStyle name="40% - Ênfase2 2 2 2 4 6" xfId="29440" xr:uid="{C5215BD9-A161-4260-985F-E6AA60E645F6}"/>
    <cellStyle name="40% - Ênfase2 2 2 2 4 7" xfId="40423" xr:uid="{304DE19D-5B7C-4A2F-B7FC-228DA4BEF610}"/>
    <cellStyle name="40% - Ênfase2 2 2 2 4 8" xfId="42370" xr:uid="{F4C8F6FD-47CB-4CCA-AA43-15A99E8AF223}"/>
    <cellStyle name="40% - Ênfase2 2 2 2 4 9" xfId="44330" xr:uid="{1C24454B-E448-4921-BFDE-0AC4EC29633F}"/>
    <cellStyle name="40% - Ênfase2 2 2 2 5" xfId="8196" xr:uid="{2C65E868-F9FA-4BF7-BB8B-67448D3A61B2}"/>
    <cellStyle name="40% - Ênfase2 2 2 2 5 2" xfId="11150" xr:uid="{CF24845B-A576-4F6C-8FB7-1CBF4F54B56C}"/>
    <cellStyle name="40% - Ênfase2 2 2 2 5 2 2" xfId="33213" xr:uid="{AF753387-E0E3-4833-85C4-F2EDE481ED0B}"/>
    <cellStyle name="40% - Ênfase2 2 2 2 5 2 3" xfId="22230" xr:uid="{471684C6-5EAC-4036-8733-C872BB122506}"/>
    <cellStyle name="40% - Ênfase2 2 2 2 5 3" xfId="30683" xr:uid="{89A18946-F0BA-4E64-A105-66E4310F0435}"/>
    <cellStyle name="40% - Ênfase2 2 2 2 5 4" xfId="19700" xr:uid="{A4A05A56-A530-4BCA-B8CA-882633F27CC6}"/>
    <cellStyle name="40% - Ênfase2 2 2 2 6" xfId="10168" xr:uid="{18E0FD94-9C80-4FC1-973B-B0EDC753E7BD}"/>
    <cellStyle name="40% - Ênfase2 2 2 2 6 2" xfId="32295" xr:uid="{84BF2AD0-C8D6-40D0-9849-7FFEDA5D481C}"/>
    <cellStyle name="40% - Ênfase2 2 2 2 6 3" xfId="21312" xr:uid="{09EFD29D-F25C-45F0-B684-6B6B0030DE91}"/>
    <cellStyle name="40% - Ênfase2 2 2 2 7" xfId="13956" xr:uid="{0EF37BE7-788A-48AF-AB14-782F93529E69}"/>
    <cellStyle name="40% - Ênfase2 2 2 2 7 2" xfId="35820" xr:uid="{8A0D7C73-77E7-495D-BD45-0C93B3B518AB}"/>
    <cellStyle name="40% - Ênfase2 2 2 2 7 3" xfId="24837" xr:uid="{65669E52-1BDA-4B25-9408-436685385824}"/>
    <cellStyle name="40% - Ênfase2 2 2 2 8" xfId="26787" xr:uid="{9A6E6C83-FA6B-42D1-B763-CF1F58E7872E}"/>
    <cellStyle name="40% - Ênfase2 2 2 2 8 2" xfId="37770" xr:uid="{144A86D0-AF3A-408B-9DF4-E1A7EBB954F6}"/>
    <cellStyle name="40% - Ênfase2 2 2 2 9" xfId="28735" xr:uid="{6F1FAB98-0569-40F9-950E-4B2BA893DCDF}"/>
    <cellStyle name="40% - Ênfase2 2 2 3" xfId="5343" xr:uid="{8004199A-895F-400D-828C-D0912DE19989}"/>
    <cellStyle name="40% - Ênfase2 2 2 3 10" xfId="43628" xr:uid="{A6B5EF5B-53EE-4288-BAEA-0B0EE2F98328}"/>
    <cellStyle name="40% - Ênfase2 2 2 3 11" xfId="17754" xr:uid="{EA03D070-D232-435C-AC59-48455F73E9A3}"/>
    <cellStyle name="40% - Ênfase2 2 2 3 2" xfId="7028" xr:uid="{00E12561-2084-4BD6-A95F-1E177DAA1B23}"/>
    <cellStyle name="40% - Ênfase2 2 2 3 2 10" xfId="18570" xr:uid="{3CA26DAF-033C-4C4F-9047-6E56B616E9E4}"/>
    <cellStyle name="40% - Ênfase2 2 2 3 2 2" xfId="9015" xr:uid="{E546D49B-1565-44FD-A8DB-A4523C7E6D90}"/>
    <cellStyle name="40% - Ênfase2 2 2 3 2 2 2" xfId="31502" xr:uid="{CE5278C9-7306-44B1-A342-39F756C5C54D}"/>
    <cellStyle name="40% - Ênfase2 2 2 3 2 2 3" xfId="20519" xr:uid="{594FC26A-A5F4-40AA-A6F9-16814AF40F78}"/>
    <cellStyle name="40% - Ênfase2 2 2 3 2 3" xfId="12410" xr:uid="{0F7D44D8-9ADA-4704-9C9F-9847EC8D083C}"/>
    <cellStyle name="40% - Ênfase2 2 2 3 2 3 2" xfId="34471" xr:uid="{91A463F9-7085-47AB-B3E9-4629C515BFDE}"/>
    <cellStyle name="40% - Ênfase2 2 2 3 2 3 3" xfId="23488" xr:uid="{07874A1C-B2BE-4E1E-8953-A6D3095B0077}"/>
    <cellStyle name="40% - Ênfase2 2 2 3 2 4" xfId="14856" xr:uid="{9846D3F1-9E9D-4213-AD99-583AC7A58963}"/>
    <cellStyle name="40% - Ênfase2 2 2 3 2 4 2" xfId="36638" xr:uid="{316DFAC7-D9F8-4D2B-84BD-12AF611C5119}"/>
    <cellStyle name="40% - Ênfase2 2 2 3 2 4 3" xfId="25655" xr:uid="{5B5AB4DB-4BB0-4C51-BD1D-26152BEEC792}"/>
    <cellStyle name="40% - Ênfase2 2 2 3 2 5" xfId="27605" xr:uid="{4739843C-3D80-4A62-9A51-3153252C8C05}"/>
    <cellStyle name="40% - Ênfase2 2 2 3 2 5 2" xfId="38588" xr:uid="{456E33EA-2181-4E14-AF1E-773761272DCB}"/>
    <cellStyle name="40% - Ênfase2 2 2 3 2 6" xfId="29553" xr:uid="{A162A7FD-EA7F-487E-9627-88AB665A2524}"/>
    <cellStyle name="40% - Ênfase2 2 2 3 2 7" xfId="40536" xr:uid="{83132F6B-9228-4E30-BA7A-DA2066AA6036}"/>
    <cellStyle name="40% - Ênfase2 2 2 3 2 8" xfId="42483" xr:uid="{2D826A15-B785-4DCD-97A1-FE9196F37DC1}"/>
    <cellStyle name="40% - Ênfase2 2 2 3 2 9" xfId="44443" xr:uid="{69685874-E1E9-4134-8B81-C2081D835289}"/>
    <cellStyle name="40% - Ênfase2 2 2 3 3" xfId="8199" xr:uid="{CCA47D17-4359-4FED-8E74-7D1A43151CBE}"/>
    <cellStyle name="40% - Ênfase2 2 2 3 3 2" xfId="11273" xr:uid="{69C39D84-38DD-4667-8D6B-0D2574B244A4}"/>
    <cellStyle name="40% - Ênfase2 2 2 3 3 2 2" xfId="33336" xr:uid="{F72C9911-9C60-488C-8892-AD83F548B37D}"/>
    <cellStyle name="40% - Ênfase2 2 2 3 3 2 3" xfId="22353" xr:uid="{DB32B906-CCA5-4158-B3A6-B8B3AD42F776}"/>
    <cellStyle name="40% - Ênfase2 2 2 3 3 3" xfId="30686" xr:uid="{E8175A10-4A81-4E8A-A3A5-4D2322295271}"/>
    <cellStyle name="40% - Ênfase2 2 2 3 3 4" xfId="19703" xr:uid="{D76A83D2-A603-48EE-A2FD-D7512FCD5427}"/>
    <cellStyle name="40% - Ênfase2 2 2 3 4" xfId="10281" xr:uid="{182F9D6E-1BE7-4A16-8005-0A6C06270623}"/>
    <cellStyle name="40% - Ênfase2 2 2 3 4 2" xfId="32408" xr:uid="{CCDAB94A-55A5-4846-9E6B-6908D6DBE5D2}"/>
    <cellStyle name="40% - Ênfase2 2 2 3 4 3" xfId="21425" xr:uid="{398700D8-2A0C-4E20-AA30-AE80A62372A9}"/>
    <cellStyle name="40% - Ênfase2 2 2 3 5" xfId="13959" xr:uid="{FB5DA297-4A3F-4B04-8B74-86E5128584E6}"/>
    <cellStyle name="40% - Ênfase2 2 2 3 5 2" xfId="35823" xr:uid="{5A2A3169-CDFC-4C70-AB4C-EDEE81E6A8D8}"/>
    <cellStyle name="40% - Ênfase2 2 2 3 5 3" xfId="24840" xr:uid="{DA66EC63-1AC8-48EB-B7BF-EDA967672FC5}"/>
    <cellStyle name="40% - Ênfase2 2 2 3 6" xfId="26790" xr:uid="{7F9D5AC8-C33B-43DE-8715-64ED5CDFBCB8}"/>
    <cellStyle name="40% - Ênfase2 2 2 3 6 2" xfId="37773" xr:uid="{FEE098B6-E6DF-4CDE-A8A0-5DF55CF3905E}"/>
    <cellStyle name="40% - Ênfase2 2 2 3 7" xfId="28738" xr:uid="{989E057A-2156-457F-AA33-E5DC5AA302B6}"/>
    <cellStyle name="40% - Ênfase2 2 2 3 8" xfId="39721" xr:uid="{62EB2118-D808-433D-8304-D0A00399F6F6}"/>
    <cellStyle name="40% - Ênfase2 2 2 3 9" xfId="41668" xr:uid="{D7FA9EB3-B3A1-4FC9-BDFA-DAB538687E04}"/>
    <cellStyle name="40% - Ênfase2 2 2 4" xfId="5344" xr:uid="{544E4375-3B78-4BEF-A008-838C5B8C6C09}"/>
    <cellStyle name="40% - Ênfase2 2 2 4 10" xfId="43629" xr:uid="{D231CA62-5A49-4169-83B2-075E8EB8CB4F}"/>
    <cellStyle name="40% - Ênfase2 2 2 4 11" xfId="17755" xr:uid="{E2A3C56E-4B68-40AE-8A7F-FAA92150B475}"/>
    <cellStyle name="40% - Ênfase2 2 2 4 2" xfId="7310" xr:uid="{6ACB4C85-7294-4AC5-8E67-B7D7DB645221}"/>
    <cellStyle name="40% - Ênfase2 2 2 4 2 10" xfId="18852" xr:uid="{AF096EFF-7CC9-4ABF-93DD-11C2F78AB57C}"/>
    <cellStyle name="40% - Ênfase2 2 2 4 2 2" xfId="9297" xr:uid="{73DC3EA2-5300-4119-8E33-4A70CA61B407}"/>
    <cellStyle name="40% - Ênfase2 2 2 4 2 2 2" xfId="31784" xr:uid="{319B992D-B1AE-44D9-AD87-086C16E88EF4}"/>
    <cellStyle name="40% - Ênfase2 2 2 4 2 2 3" xfId="20801" xr:uid="{F4E8A4BC-00DC-4674-AFA4-34B2F6644C56}"/>
    <cellStyle name="40% - Ênfase2 2 2 4 2 3" xfId="12696" xr:uid="{6E85CDEE-09FB-485B-9EFB-F3339266F3B1}"/>
    <cellStyle name="40% - Ênfase2 2 2 4 2 3 2" xfId="34757" xr:uid="{6F8727B1-D85A-43DF-8DE8-54AF522FDF6C}"/>
    <cellStyle name="40% - Ênfase2 2 2 4 2 3 3" xfId="23774" xr:uid="{3794F960-B310-43A7-8940-A8E6A38D2500}"/>
    <cellStyle name="40% - Ênfase2 2 2 4 2 4" xfId="15138" xr:uid="{2A04720A-BEFF-4FA4-98DC-48A5A4C4754F}"/>
    <cellStyle name="40% - Ênfase2 2 2 4 2 4 2" xfId="36920" xr:uid="{ABA588DF-E655-4F08-AD5E-D1CD22AE5D47}"/>
    <cellStyle name="40% - Ênfase2 2 2 4 2 4 3" xfId="25937" xr:uid="{F725B69E-A10A-4026-89D8-11BA6D050D69}"/>
    <cellStyle name="40% - Ênfase2 2 2 4 2 5" xfId="27887" xr:uid="{99B5A69D-30BC-4ED7-ADD3-79076A34BF88}"/>
    <cellStyle name="40% - Ênfase2 2 2 4 2 5 2" xfId="38870" xr:uid="{9C4BD99C-D330-4BA1-906B-6799EA93CC64}"/>
    <cellStyle name="40% - Ênfase2 2 2 4 2 6" xfId="29835" xr:uid="{99E7CE62-B5B0-4C5B-BCE1-11194FC0D4CC}"/>
    <cellStyle name="40% - Ênfase2 2 2 4 2 7" xfId="40818" xr:uid="{B4515DED-BD62-4290-A84B-B68DFA849915}"/>
    <cellStyle name="40% - Ênfase2 2 2 4 2 8" xfId="42765" xr:uid="{7E6C9123-9997-4CAB-B5D3-1400521DAFA7}"/>
    <cellStyle name="40% - Ênfase2 2 2 4 2 9" xfId="44725" xr:uid="{934410B4-867D-455B-83FC-62FCF2431376}"/>
    <cellStyle name="40% - Ênfase2 2 2 4 3" xfId="8200" xr:uid="{AA9C44A6-4ECD-40B1-944C-769172280788}"/>
    <cellStyle name="40% - Ênfase2 2 2 4 3 2" xfId="11559" xr:uid="{E80BB819-D9C0-4A72-9DAB-4F6BCC1AF684}"/>
    <cellStyle name="40% - Ênfase2 2 2 4 3 2 2" xfId="33622" xr:uid="{3C608F26-FE05-454A-818A-602B9D47CBE3}"/>
    <cellStyle name="40% - Ênfase2 2 2 4 3 2 3" xfId="22639" xr:uid="{2ECEF932-89F5-4118-99D9-A8437556EE06}"/>
    <cellStyle name="40% - Ênfase2 2 2 4 3 3" xfId="30687" xr:uid="{7713A298-1F22-4A2E-99D5-076DA9037DAA}"/>
    <cellStyle name="40% - Ênfase2 2 2 4 3 4" xfId="19704" xr:uid="{FFAB71B4-8610-4014-BD3F-1F198B63222F}"/>
    <cellStyle name="40% - Ênfase2 2 2 4 4" xfId="10563" xr:uid="{95BE940E-EA05-4FA8-A433-D96283F168F9}"/>
    <cellStyle name="40% - Ênfase2 2 2 4 4 2" xfId="32690" xr:uid="{20B19048-B7E9-436C-AF9A-9415F3DF88DC}"/>
    <cellStyle name="40% - Ênfase2 2 2 4 4 3" xfId="21707" xr:uid="{73BC754D-D7DE-4BC0-93F1-23805BB222F9}"/>
    <cellStyle name="40% - Ênfase2 2 2 4 5" xfId="13960" xr:uid="{6EE985C0-44D7-479A-898B-86B8F07C0AC8}"/>
    <cellStyle name="40% - Ênfase2 2 2 4 5 2" xfId="35824" xr:uid="{3EFCED99-7F3C-4EDB-AB9D-173C2D7153BC}"/>
    <cellStyle name="40% - Ênfase2 2 2 4 5 3" xfId="24841" xr:uid="{74BC1A4F-AA38-4B64-B975-5D30796407A7}"/>
    <cellStyle name="40% - Ênfase2 2 2 4 6" xfId="26791" xr:uid="{66DAF9BF-A748-4A17-AA90-F2DEEFDF7B28}"/>
    <cellStyle name="40% - Ênfase2 2 2 4 6 2" xfId="37774" xr:uid="{718630C2-FC70-4FE2-BD0C-D48197F19270}"/>
    <cellStyle name="40% - Ênfase2 2 2 4 7" xfId="28739" xr:uid="{A9970E17-F148-47B6-809E-596FB02DDF8C}"/>
    <cellStyle name="40% - Ênfase2 2 2 4 8" xfId="39722" xr:uid="{5B7907EF-3149-49A4-9608-40040938FF04}"/>
    <cellStyle name="40% - Ênfase2 2 2 4 9" xfId="41669" xr:uid="{6F0024C3-F24E-49E5-AD88-9055BC6F546B}"/>
    <cellStyle name="40% - Ênfase2 2 2 5" xfId="5345" xr:uid="{0547A827-56D2-4E49-9411-9435B17A2289}"/>
    <cellStyle name="40% - Ênfase2 2 2 5 10" xfId="43630" xr:uid="{3FB5B669-1AB3-4A7A-BB1D-3410DA453076}"/>
    <cellStyle name="40% - Ênfase2 2 2 5 11" xfId="17756" xr:uid="{BB6A624E-F0D8-440A-99B3-036A1AD5673C}"/>
    <cellStyle name="40% - Ênfase2 2 2 5 2" xfId="7592" xr:uid="{585AF54D-30D0-468D-9B22-FF5C7D400DA9}"/>
    <cellStyle name="40% - Ênfase2 2 2 5 2 10" xfId="19134" xr:uid="{70F8FA4B-CCA4-42C8-9896-FF95D250312C}"/>
    <cellStyle name="40% - Ênfase2 2 2 5 2 2" xfId="9579" xr:uid="{801FFBCF-E750-45EC-9233-80613DE0815F}"/>
    <cellStyle name="40% - Ênfase2 2 2 5 2 2 2" xfId="32066" xr:uid="{261BA38C-2C27-4C6C-ADDE-68B337AE2397}"/>
    <cellStyle name="40% - Ênfase2 2 2 5 2 2 3" xfId="21083" xr:uid="{7B8E74BA-AFB5-4771-9997-13840E2EDD82}"/>
    <cellStyle name="40% - Ênfase2 2 2 5 2 3" xfId="12978" xr:uid="{DF36DC8C-F591-430B-8E82-9071DE9A911C}"/>
    <cellStyle name="40% - Ênfase2 2 2 5 2 3 2" xfId="35039" xr:uid="{38197C3E-6DBB-4FE1-BA49-04B35645AC69}"/>
    <cellStyle name="40% - Ênfase2 2 2 5 2 3 3" xfId="24056" xr:uid="{7E3D9A95-E56D-4BC1-AC58-A9068CDF87E2}"/>
    <cellStyle name="40% - Ênfase2 2 2 5 2 4" xfId="15420" xr:uid="{867C9821-C74E-4C0C-8237-7028993FBE3C}"/>
    <cellStyle name="40% - Ênfase2 2 2 5 2 4 2" xfId="37202" xr:uid="{2B1D1061-FF3D-4B2A-A8FC-B955195FC752}"/>
    <cellStyle name="40% - Ênfase2 2 2 5 2 4 3" xfId="26219" xr:uid="{FB496683-952E-4C10-AB8D-B5497132AC37}"/>
    <cellStyle name="40% - Ênfase2 2 2 5 2 5" xfId="28169" xr:uid="{EC00C159-0E53-4A02-AA25-AD2395650D79}"/>
    <cellStyle name="40% - Ênfase2 2 2 5 2 5 2" xfId="39152" xr:uid="{3EEA29B9-C0A0-4654-960E-1D076C945E18}"/>
    <cellStyle name="40% - Ênfase2 2 2 5 2 6" xfId="30117" xr:uid="{63185EC4-860B-4EF1-B8E3-F879B9A586B6}"/>
    <cellStyle name="40% - Ênfase2 2 2 5 2 7" xfId="41100" xr:uid="{4F5A1EDB-5788-4A97-BD85-92B8A7B50A54}"/>
    <cellStyle name="40% - Ênfase2 2 2 5 2 8" xfId="43047" xr:uid="{593CB37F-4B1E-475C-8A92-5F16323B64C6}"/>
    <cellStyle name="40% - Ênfase2 2 2 5 2 9" xfId="45007" xr:uid="{4E09BCF2-D0AC-4C9E-9F96-E9C2DB1D7F57}"/>
    <cellStyle name="40% - Ênfase2 2 2 5 3" xfId="8201" xr:uid="{3D3A6F77-72DA-4562-BCEE-4B849390B2EF}"/>
    <cellStyle name="40% - Ênfase2 2 2 5 3 2" xfId="11841" xr:uid="{F0E01551-6D81-4680-8193-1BFA8FE3AD02}"/>
    <cellStyle name="40% - Ênfase2 2 2 5 3 2 2" xfId="33904" xr:uid="{640AFA14-4983-4C5B-A594-A0530B88EDF4}"/>
    <cellStyle name="40% - Ênfase2 2 2 5 3 2 3" xfId="22921" xr:uid="{6C2C6B0E-6718-4A2C-AF05-BADFBC1D9098}"/>
    <cellStyle name="40% - Ênfase2 2 2 5 3 3" xfId="30688" xr:uid="{F88C1FDF-2A4F-484C-AE69-5D50C35A48FF}"/>
    <cellStyle name="40% - Ênfase2 2 2 5 3 4" xfId="19705" xr:uid="{7B6DA78F-C5F1-4934-BA44-39A35750CD6D}"/>
    <cellStyle name="40% - Ênfase2 2 2 5 4" xfId="10845" xr:uid="{9714C7D6-2ADC-4FE5-A956-07C0B6AE6BE1}"/>
    <cellStyle name="40% - Ênfase2 2 2 5 4 2" xfId="32972" xr:uid="{BCE6E77F-90BE-416F-A54A-830DB10A6401}"/>
    <cellStyle name="40% - Ênfase2 2 2 5 4 3" xfId="21989" xr:uid="{8E230A4F-201D-46CE-9DBB-2680A75764CE}"/>
    <cellStyle name="40% - Ênfase2 2 2 5 5" xfId="13961" xr:uid="{F30A2D9F-C883-476A-AA2E-04C469367C3F}"/>
    <cellStyle name="40% - Ênfase2 2 2 5 5 2" xfId="35825" xr:uid="{043A99CE-1FBD-40FB-8E95-0DEC41F60499}"/>
    <cellStyle name="40% - Ênfase2 2 2 5 5 3" xfId="24842" xr:uid="{925A049E-2125-4155-BA53-1CE2B99F6848}"/>
    <cellStyle name="40% - Ênfase2 2 2 5 6" xfId="26792" xr:uid="{F80CBC49-3BF9-405F-8C27-6D060AA1F59A}"/>
    <cellStyle name="40% - Ênfase2 2 2 5 6 2" xfId="37775" xr:uid="{93B37C4B-D63D-43D8-B12F-BE8D745B8C01}"/>
    <cellStyle name="40% - Ênfase2 2 2 5 7" xfId="28740" xr:uid="{4FEBC60F-CD5E-41D2-9CA2-D8C4195AA7D8}"/>
    <cellStyle name="40% - Ênfase2 2 2 5 8" xfId="39723" xr:uid="{BD1C9C7E-B418-492A-ABD1-625DC8D29948}"/>
    <cellStyle name="40% - Ênfase2 2 2 5 9" xfId="41670" xr:uid="{8E6323C7-CB55-42C2-B963-F9A9A16CD32B}"/>
    <cellStyle name="40% - Ênfase2 2 2 6" xfId="6743" xr:uid="{8D18F5F1-6231-4841-97F4-33B8411046C5}"/>
    <cellStyle name="40% - Ênfase2 2 2 6 10" xfId="18288" xr:uid="{98BE106C-40CD-441E-A4BB-DE2D882FA59D}"/>
    <cellStyle name="40% - Ênfase2 2 2 6 2" xfId="8733" xr:uid="{3D359886-441A-4897-AFC5-F1FB361A5662}"/>
    <cellStyle name="40% - Ênfase2 2 2 6 2 2" xfId="13177" xr:uid="{C9AF52DC-EF19-496F-B0D7-9EC33CCB3367}"/>
    <cellStyle name="40% - Ênfase2 2 2 6 2 2 2" xfId="35186" xr:uid="{9EEE833E-460B-4D92-8D04-3AFA60F3D74B}"/>
    <cellStyle name="40% - Ênfase2 2 2 6 2 2 3" xfId="24203" xr:uid="{E1AC788B-0A34-4B62-81AF-EF3092BC957D}"/>
    <cellStyle name="40% - Ênfase2 2 2 6 2 3" xfId="31220" xr:uid="{BD9C2004-5C48-4880-B822-F157C990D5F6}"/>
    <cellStyle name="40% - Ênfase2 2 2 6 2 4" xfId="20237" xr:uid="{0BEDB19E-9A5F-4788-9466-485FB1F16081}"/>
    <cellStyle name="40% - Ênfase2 2 2 6 3" xfId="11990" xr:uid="{90AF1519-ED67-410A-A3CA-4A65DC00DFC6}"/>
    <cellStyle name="40% - Ênfase2 2 2 6 3 2" xfId="34051" xr:uid="{44E8EC81-DAE2-4E69-B03D-2BEE9BC65EE5}"/>
    <cellStyle name="40% - Ênfase2 2 2 6 3 3" xfId="23068" xr:uid="{617E47B3-686D-4BC4-B851-767DF51753DC}"/>
    <cellStyle name="40% - Ênfase2 2 2 6 4" xfId="14574" xr:uid="{E0987318-993A-4E82-85C9-2A159A0ED144}"/>
    <cellStyle name="40% - Ênfase2 2 2 6 4 2" xfId="36356" xr:uid="{39B484F4-D78A-4296-9CD1-9C434477F3BC}"/>
    <cellStyle name="40% - Ênfase2 2 2 6 4 3" xfId="25373" xr:uid="{51A3FBE2-E6F3-4CAA-95C3-23437ABBFA61}"/>
    <cellStyle name="40% - Ênfase2 2 2 6 5" xfId="27323" xr:uid="{6AAA788D-F75F-4F2F-AAD5-58BA6C343739}"/>
    <cellStyle name="40% - Ênfase2 2 2 6 5 2" xfId="38306" xr:uid="{747C103D-FE62-472C-8DC0-7C298A6EFA1F}"/>
    <cellStyle name="40% - Ênfase2 2 2 6 6" xfId="29271" xr:uid="{A6E5B5C1-A423-4EFC-A423-C43DDA2F8ED6}"/>
    <cellStyle name="40% - Ênfase2 2 2 6 7" xfId="40254" xr:uid="{3D6852E5-C30C-441E-9E1A-35B2A78B3ECE}"/>
    <cellStyle name="40% - Ênfase2 2 2 6 8" xfId="42201" xr:uid="{C7EE33F2-A54F-4B40-8A05-A5994F872B69}"/>
    <cellStyle name="40% - Ênfase2 2 2 6 9" xfId="44161" xr:uid="{27AE1611-EDA2-4790-B6A7-08E155DACCFE}"/>
    <cellStyle name="40% - Ênfase2 2 2 7" xfId="8195" xr:uid="{D67B408D-318D-4BE5-BF3D-4AF383D7D999}"/>
    <cellStyle name="40% - Ênfase2 2 2 7 2" xfId="12114" xr:uid="{443F7EE1-4CDE-4B4F-A370-2530F6B6088C}"/>
    <cellStyle name="40% - Ênfase2 2 2 7 2 2" xfId="34175" xr:uid="{AE89782F-731E-4BF4-A6B0-B525CFD8EBB8}"/>
    <cellStyle name="40% - Ênfase2 2 2 7 2 3" xfId="23192" xr:uid="{58AD0044-B92E-4BC1-B278-73E6C56C1608}"/>
    <cellStyle name="40% - Ênfase2 2 2 7 3" xfId="30682" xr:uid="{0C7F2221-088E-4290-921E-5990B24B888C}"/>
    <cellStyle name="40% - Ênfase2 2 2 7 4" xfId="19699" xr:uid="{A0F9ABAC-054C-4D54-804A-B462689505E9}"/>
    <cellStyle name="40% - Ênfase2 2 2 8" xfId="10975" xr:uid="{2FCC2FE2-9622-462E-B5B0-16D5FA7AE2F8}"/>
    <cellStyle name="40% - Ênfase2 2 2 8 2" xfId="33040" xr:uid="{1A7B0B12-00BE-48E4-9E83-8DC6C4D22307}"/>
    <cellStyle name="40% - Ênfase2 2 2 8 3" xfId="22057" xr:uid="{A6846E9F-F97F-4B0A-AE6B-A4D5BD4CBE82}"/>
    <cellStyle name="40% - Ênfase2 2 2 9" xfId="9918" xr:uid="{E1B3BCAC-6D69-4071-A92A-7E5C890F3FAA}"/>
    <cellStyle name="40% - Ênfase2 2 2 9 2" xfId="32126" xr:uid="{B6E38A84-96BA-45BE-8239-30379C52D2BB}"/>
    <cellStyle name="40% - Ênfase2 2 2 9 3" xfId="21143" xr:uid="{FE6A169B-C654-41D2-8C49-448FF40EB2A9}"/>
    <cellStyle name="40% - Ênfase2 2 3" xfId="5346" xr:uid="{2DDEEE0F-4A81-4295-B18C-1145A7D37AEE}"/>
    <cellStyle name="40% - Ênfase2 2 3 10" xfId="26793" xr:uid="{0E99F0DC-A595-40A9-82F9-51DC67BB1D60}"/>
    <cellStyle name="40% - Ênfase2 2 3 10 2" xfId="37776" xr:uid="{2EFA96AE-C90B-4EC0-92E7-F832D6A2DF05}"/>
    <cellStyle name="40% - Ênfase2 2 3 11" xfId="28741" xr:uid="{52D21448-B964-4407-9BC3-CDBD56F3ACA3}"/>
    <cellStyle name="40% - Ênfase2 2 3 12" xfId="39724" xr:uid="{0CF9D2CE-CAB5-43A5-AF9F-591592D5A518}"/>
    <cellStyle name="40% - Ênfase2 2 3 13" xfId="41671" xr:uid="{9D9F128E-7038-4BCD-90A2-CF0451D07D08}"/>
    <cellStyle name="40% - Ênfase2 2 3 14" xfId="43631" xr:uid="{BB94C1F6-FE60-4F9A-A95C-8CEDC42919D7}"/>
    <cellStyle name="40% - Ênfase2 2 3 15" xfId="17757" xr:uid="{7FF8098C-A9FC-4DDC-9785-1C8BE4034E8A}"/>
    <cellStyle name="40% - Ênfase2 2 3 2" xfId="5347" xr:uid="{74D7E9FB-8DB8-481F-8B68-55EEBE776823}"/>
    <cellStyle name="40% - Ênfase2 2 3 2 10" xfId="39725" xr:uid="{BBD335EC-D2F9-4E16-B706-C10C20CB8F31}"/>
    <cellStyle name="40% - Ênfase2 2 3 2 11" xfId="41672" xr:uid="{EA4BE852-EF2D-4AFE-9C13-189AC80EAA01}"/>
    <cellStyle name="40% - Ênfase2 2 3 2 12" xfId="43632" xr:uid="{7465BA0A-F3D8-4E66-B00C-A8FDA1635D83}"/>
    <cellStyle name="40% - Ênfase2 2 3 2 13" xfId="17758" xr:uid="{7D87C5D4-98A3-442A-8DBA-094DD541A3C6}"/>
    <cellStyle name="40% - Ênfase2 2 3 2 2" xfId="5348" xr:uid="{672F1552-C58D-416F-A448-D119F55BE165}"/>
    <cellStyle name="40% - Ênfase2 2 3 2 2 10" xfId="43633" xr:uid="{A7177B35-EF2D-485E-BF39-18E087B58595}"/>
    <cellStyle name="40% - Ênfase2 2 3 2 2 11" xfId="17759" xr:uid="{69133957-F766-4BC4-A73F-94A4306E4B15}"/>
    <cellStyle name="40% - Ênfase2 2 3 2 2 2" xfId="7253" xr:uid="{F443571A-CEBB-486B-825E-95BE572001FE}"/>
    <cellStyle name="40% - Ênfase2 2 3 2 2 2 10" xfId="18795" xr:uid="{A214353D-BF46-4EA1-8A3B-2AD0CF77E73A}"/>
    <cellStyle name="40% - Ênfase2 2 3 2 2 2 2" xfId="9240" xr:uid="{F02EE168-5A41-43E2-88BE-5808FB991084}"/>
    <cellStyle name="40% - Ênfase2 2 3 2 2 2 2 2" xfId="31727" xr:uid="{4B238884-8EAC-4EB4-B5CD-BC822F228765}"/>
    <cellStyle name="40% - Ênfase2 2 3 2 2 2 2 3" xfId="20744" xr:uid="{B2656E55-FD11-4301-84AE-9E809A5B775D}"/>
    <cellStyle name="40% - Ênfase2 2 3 2 2 2 3" xfId="12639" xr:uid="{F4D54DAE-7CFB-4B72-9743-D68218841352}"/>
    <cellStyle name="40% - Ênfase2 2 3 2 2 2 3 2" xfId="34700" xr:uid="{703ECEAE-CD3C-4DC6-9298-56676FF74A3A}"/>
    <cellStyle name="40% - Ênfase2 2 3 2 2 2 3 3" xfId="23717" xr:uid="{74AF2C3E-332B-42C8-BD98-3CFCD3B68437}"/>
    <cellStyle name="40% - Ênfase2 2 3 2 2 2 4" xfId="15081" xr:uid="{0318D5B6-A797-4EF5-95FC-0A01AEAAB6A5}"/>
    <cellStyle name="40% - Ênfase2 2 3 2 2 2 4 2" xfId="36863" xr:uid="{5080EC87-7860-4DA1-9F8E-C6CA61421AD6}"/>
    <cellStyle name="40% - Ênfase2 2 3 2 2 2 4 3" xfId="25880" xr:uid="{DDB998BE-96B1-408E-AAA4-EF986BC3B3A9}"/>
    <cellStyle name="40% - Ênfase2 2 3 2 2 2 5" xfId="27830" xr:uid="{3321872B-5A5E-48DF-B818-51D25B147EF2}"/>
    <cellStyle name="40% - Ênfase2 2 3 2 2 2 5 2" xfId="38813" xr:uid="{C9D3EC55-F711-4FF0-AF42-D84ABCA10C81}"/>
    <cellStyle name="40% - Ênfase2 2 3 2 2 2 6" xfId="29778" xr:uid="{5E93CA0C-3BCC-4FBB-83E2-1F1F40752BBB}"/>
    <cellStyle name="40% - Ênfase2 2 3 2 2 2 7" xfId="40761" xr:uid="{10B87034-DA3A-4DC0-B162-7AE60236C068}"/>
    <cellStyle name="40% - Ênfase2 2 3 2 2 2 8" xfId="42708" xr:uid="{19371C8A-4EDF-422C-A454-8ED8F5062680}"/>
    <cellStyle name="40% - Ênfase2 2 3 2 2 2 9" xfId="44668" xr:uid="{D7C19119-DFAE-4944-ABD8-2E7D35A4CCF0}"/>
    <cellStyle name="40% - Ênfase2 2 3 2 2 3" xfId="8204" xr:uid="{7B29234B-DC75-47BA-9649-70CAE385045B}"/>
    <cellStyle name="40% - Ênfase2 2 3 2 2 3 2" xfId="11502" xr:uid="{033B0A2C-D064-4FAA-B278-8A68E0129A08}"/>
    <cellStyle name="40% - Ênfase2 2 3 2 2 3 2 2" xfId="33565" xr:uid="{5FEFC400-ABFF-42D4-8DD9-2D94E6B56277}"/>
    <cellStyle name="40% - Ênfase2 2 3 2 2 3 2 3" xfId="22582" xr:uid="{E12747E2-41BB-45CD-9D18-14C17F659D7C}"/>
    <cellStyle name="40% - Ênfase2 2 3 2 2 3 3" xfId="30691" xr:uid="{4A09BB83-E44F-4E73-8E68-490CAD2A567D}"/>
    <cellStyle name="40% - Ênfase2 2 3 2 2 3 4" xfId="19708" xr:uid="{D520DFE2-F5E3-4200-A0CA-A23CC7E034C5}"/>
    <cellStyle name="40% - Ênfase2 2 3 2 2 4" xfId="10506" xr:uid="{6C61D95C-5AC5-40B4-87CD-BEB37BC797D4}"/>
    <cellStyle name="40% - Ênfase2 2 3 2 2 4 2" xfId="32633" xr:uid="{916B4506-BEF0-491C-B22D-8508261D69D5}"/>
    <cellStyle name="40% - Ênfase2 2 3 2 2 4 3" xfId="21650" xr:uid="{20D65888-2AA0-4AD5-A1FF-B9A987B15D1C}"/>
    <cellStyle name="40% - Ênfase2 2 3 2 2 5" xfId="13964" xr:uid="{DD03F4BF-4CAE-482D-8604-225BDCC8BA33}"/>
    <cellStyle name="40% - Ênfase2 2 3 2 2 5 2" xfId="35828" xr:uid="{52EB9827-A9EC-45A1-B8B2-DCBFAC3CAEBB}"/>
    <cellStyle name="40% - Ênfase2 2 3 2 2 5 3" xfId="24845" xr:uid="{3EE7359E-E585-47AD-B879-6147C990689D}"/>
    <cellStyle name="40% - Ênfase2 2 3 2 2 6" xfId="26795" xr:uid="{FAAE1B3D-E947-4ADF-B13D-16BA86C4F98A}"/>
    <cellStyle name="40% - Ênfase2 2 3 2 2 6 2" xfId="37778" xr:uid="{2A5F75CE-97B0-485C-8E81-2BD6296EBE40}"/>
    <cellStyle name="40% - Ênfase2 2 3 2 2 7" xfId="28743" xr:uid="{C7253432-F782-4C95-86B6-0AA335F21190}"/>
    <cellStyle name="40% - Ênfase2 2 3 2 2 8" xfId="39726" xr:uid="{4A8F847C-E038-486C-8C91-CD11448FC471}"/>
    <cellStyle name="40% - Ênfase2 2 3 2 2 9" xfId="41673" xr:uid="{1AADD8D4-2AF0-4E7A-BCC0-D08291FA3082}"/>
    <cellStyle name="40% - Ênfase2 2 3 2 3" xfId="5349" xr:uid="{603913B1-41A9-4FE8-87AD-7F9737D5F1CF}"/>
    <cellStyle name="40% - Ênfase2 2 3 2 3 10" xfId="43634" xr:uid="{67794BEA-3E16-43BE-A9C2-E262179064BD}"/>
    <cellStyle name="40% - Ênfase2 2 3 2 3 11" xfId="17760" xr:uid="{8F37FAD6-3E3F-4893-8A0D-C0CC7FF57ACD}"/>
    <cellStyle name="40% - Ênfase2 2 3 2 3 2" xfId="7535" xr:uid="{9ADC81F0-77EB-4606-AC57-BA973D803648}"/>
    <cellStyle name="40% - Ênfase2 2 3 2 3 2 10" xfId="19077" xr:uid="{3678B382-EEFB-4672-AD58-0071AD33F766}"/>
    <cellStyle name="40% - Ênfase2 2 3 2 3 2 2" xfId="9522" xr:uid="{73DE043B-2A0F-475B-A1C7-2F71ED59DB46}"/>
    <cellStyle name="40% - Ênfase2 2 3 2 3 2 2 2" xfId="32009" xr:uid="{6FEE967A-E672-435A-A864-71E88A097BEC}"/>
    <cellStyle name="40% - Ênfase2 2 3 2 3 2 2 3" xfId="21026" xr:uid="{C80573BE-A447-41B2-8775-30A6D8F004F2}"/>
    <cellStyle name="40% - Ênfase2 2 3 2 3 2 3" xfId="12921" xr:uid="{19145E9B-9806-429A-BAD6-9D12F11F052F}"/>
    <cellStyle name="40% - Ênfase2 2 3 2 3 2 3 2" xfId="34982" xr:uid="{547039DE-AA89-479A-805D-2EDAD01037D8}"/>
    <cellStyle name="40% - Ênfase2 2 3 2 3 2 3 3" xfId="23999" xr:uid="{E042A519-4BE3-458B-9DB3-E7F59BE35406}"/>
    <cellStyle name="40% - Ênfase2 2 3 2 3 2 4" xfId="15363" xr:uid="{49404E04-5C37-450A-BE57-44DC1DC1EFF4}"/>
    <cellStyle name="40% - Ênfase2 2 3 2 3 2 4 2" xfId="37145" xr:uid="{9C8598A1-12DB-4571-8218-EC7C35931D63}"/>
    <cellStyle name="40% - Ênfase2 2 3 2 3 2 4 3" xfId="26162" xr:uid="{81FC33F0-CA91-43CB-82EA-1EEA6AE8E5F9}"/>
    <cellStyle name="40% - Ênfase2 2 3 2 3 2 5" xfId="28112" xr:uid="{2B2DF013-0948-441E-BA54-821CA66BA019}"/>
    <cellStyle name="40% - Ênfase2 2 3 2 3 2 5 2" xfId="39095" xr:uid="{6F51473C-3CD5-4645-BD69-56F583BD739D}"/>
    <cellStyle name="40% - Ênfase2 2 3 2 3 2 6" xfId="30060" xr:uid="{8CC10ADB-A5BF-4290-8E35-962A6E386C22}"/>
    <cellStyle name="40% - Ênfase2 2 3 2 3 2 7" xfId="41043" xr:uid="{2B4AEEDA-6A78-4115-8D32-B9B1DAEE09D1}"/>
    <cellStyle name="40% - Ênfase2 2 3 2 3 2 8" xfId="42990" xr:uid="{7BCDCB68-21A9-4ECA-BD35-31FD30BAE3A2}"/>
    <cellStyle name="40% - Ênfase2 2 3 2 3 2 9" xfId="44950" xr:uid="{C774D722-5197-4311-BD33-041F8C781AA0}"/>
    <cellStyle name="40% - Ênfase2 2 3 2 3 3" xfId="8205" xr:uid="{7932B41E-CD57-4977-94D0-8F2EE5F8C43E}"/>
    <cellStyle name="40% - Ênfase2 2 3 2 3 3 2" xfId="11784" xr:uid="{20AC736B-390B-448C-9F7B-2AAB1FF87309}"/>
    <cellStyle name="40% - Ênfase2 2 3 2 3 3 2 2" xfId="33847" xr:uid="{81A43A63-2D47-43B4-B694-87B4748F49A7}"/>
    <cellStyle name="40% - Ênfase2 2 3 2 3 3 2 3" xfId="22864" xr:uid="{C78227FB-0817-449C-9874-E677B054745E}"/>
    <cellStyle name="40% - Ênfase2 2 3 2 3 3 3" xfId="30692" xr:uid="{F83A9A86-E31F-4E44-A510-03273075D548}"/>
    <cellStyle name="40% - Ênfase2 2 3 2 3 3 4" xfId="19709" xr:uid="{337DD31D-6FAD-4AA8-91CF-F4F26A33504A}"/>
    <cellStyle name="40% - Ênfase2 2 3 2 3 4" xfId="10788" xr:uid="{BB981A71-8426-4738-B2ED-39EBD436F92F}"/>
    <cellStyle name="40% - Ênfase2 2 3 2 3 4 2" xfId="32915" xr:uid="{09102DB8-6EF5-4821-96EA-8ABB5D94D1BE}"/>
    <cellStyle name="40% - Ênfase2 2 3 2 3 4 3" xfId="21932" xr:uid="{C8FCAC25-84CC-4C2C-8CE4-BCB0F2686740}"/>
    <cellStyle name="40% - Ênfase2 2 3 2 3 5" xfId="13965" xr:uid="{06D2042A-E125-43AF-80A2-DB9ACE34D570}"/>
    <cellStyle name="40% - Ênfase2 2 3 2 3 5 2" xfId="35829" xr:uid="{F777B4AE-F10F-4811-B022-80C07971239F}"/>
    <cellStyle name="40% - Ênfase2 2 3 2 3 5 3" xfId="24846" xr:uid="{45D05F47-D508-4A1D-B496-AE39A7831F74}"/>
    <cellStyle name="40% - Ênfase2 2 3 2 3 6" xfId="26796" xr:uid="{D95CB277-782E-46A4-9EC9-40BF458A2A85}"/>
    <cellStyle name="40% - Ênfase2 2 3 2 3 6 2" xfId="37779" xr:uid="{274EE691-1252-4A69-83C8-B3A1827FF524}"/>
    <cellStyle name="40% - Ênfase2 2 3 2 3 7" xfId="28744" xr:uid="{E4521568-8D09-412A-8830-EB01A4C167C6}"/>
    <cellStyle name="40% - Ênfase2 2 3 2 3 8" xfId="39727" xr:uid="{83CD2FDF-294C-4D0D-B917-331BDE9983B4}"/>
    <cellStyle name="40% - Ênfase2 2 3 2 3 9" xfId="41674" xr:uid="{885E412B-5ABD-4FD6-9A87-33B4F4CB0CFB}"/>
    <cellStyle name="40% - Ênfase2 2 3 2 4" xfId="6969" xr:uid="{98887E97-8880-4EE6-9852-60D805AD0C2F}"/>
    <cellStyle name="40% - Ênfase2 2 3 2 4 10" xfId="18513" xr:uid="{37E7F2AC-3361-4DF1-B978-DE614D722D4E}"/>
    <cellStyle name="40% - Ênfase2 2 3 2 4 2" xfId="8958" xr:uid="{BDAA2C44-3CEE-457C-A614-0C551FA1815F}"/>
    <cellStyle name="40% - Ênfase2 2 3 2 4 2 2" xfId="31445" xr:uid="{7DE2C22E-3007-4834-AC51-F250D5D847D4}"/>
    <cellStyle name="40% - Ênfase2 2 3 2 4 2 3" xfId="20462" xr:uid="{4BD90B1F-9ABB-484C-B285-7F2C5592B696}"/>
    <cellStyle name="40% - Ênfase2 2 3 2 4 3" xfId="12343" xr:uid="{8BA9A9BD-CA49-4D0F-96EA-8884286F7E24}"/>
    <cellStyle name="40% - Ênfase2 2 3 2 4 3 2" xfId="34404" xr:uid="{7BCD9987-05A4-43EF-B654-4FE1750B3C91}"/>
    <cellStyle name="40% - Ênfase2 2 3 2 4 3 3" xfId="23421" xr:uid="{B10E8EEA-3536-4B71-87F8-ABA90D6CE60E}"/>
    <cellStyle name="40% - Ênfase2 2 3 2 4 4" xfId="14799" xr:uid="{34C557FB-A3CC-49BE-B99C-D3DF4045CC84}"/>
    <cellStyle name="40% - Ênfase2 2 3 2 4 4 2" xfId="36581" xr:uid="{EC84AC96-32F4-4AA4-A97C-624346EA4A02}"/>
    <cellStyle name="40% - Ênfase2 2 3 2 4 4 3" xfId="25598" xr:uid="{69C65C9C-8168-415F-92AD-8F5E43445090}"/>
    <cellStyle name="40% - Ênfase2 2 3 2 4 5" xfId="27548" xr:uid="{E9EA0BAC-693B-41CD-B342-DDEB0D765C7E}"/>
    <cellStyle name="40% - Ênfase2 2 3 2 4 5 2" xfId="38531" xr:uid="{445658F2-01C3-444D-82E6-B3918C7CBB64}"/>
    <cellStyle name="40% - Ênfase2 2 3 2 4 6" xfId="29496" xr:uid="{9F6790CA-C2F8-47B3-BD91-72823673E3BA}"/>
    <cellStyle name="40% - Ênfase2 2 3 2 4 7" xfId="40479" xr:uid="{80039FE3-C3A3-4888-91D9-D71A2CF3123A}"/>
    <cellStyle name="40% - Ênfase2 2 3 2 4 8" xfId="42426" xr:uid="{9CEF4B88-B06B-4D64-B442-2297D89FC599}"/>
    <cellStyle name="40% - Ênfase2 2 3 2 4 9" xfId="44386" xr:uid="{DCBA4B5F-D256-419A-9552-D6E74AE7EDBB}"/>
    <cellStyle name="40% - Ênfase2 2 3 2 5" xfId="8203" xr:uid="{4DACAE57-DBE8-43BE-B8C5-368117589099}"/>
    <cellStyle name="40% - Ênfase2 2 3 2 5 2" xfId="11206" xr:uid="{7B3B07D3-A52A-4041-B953-5DDC370C4BE5}"/>
    <cellStyle name="40% - Ênfase2 2 3 2 5 2 2" xfId="33269" xr:uid="{5FE5582B-6A46-44A4-900C-F4C30F9D6B90}"/>
    <cellStyle name="40% - Ênfase2 2 3 2 5 2 3" xfId="22286" xr:uid="{BA9B8D70-FB82-47E8-9CCD-29A08C11AF28}"/>
    <cellStyle name="40% - Ênfase2 2 3 2 5 3" xfId="30690" xr:uid="{B1CF1C1F-8FB4-49A7-8489-66E43D5501DF}"/>
    <cellStyle name="40% - Ênfase2 2 3 2 5 4" xfId="19707" xr:uid="{19535F65-0004-492A-8EA9-5AB025C2F6DD}"/>
    <cellStyle name="40% - Ênfase2 2 3 2 6" xfId="10224" xr:uid="{1B1F9319-9F27-441A-AEB8-3340C89F118B}"/>
    <cellStyle name="40% - Ênfase2 2 3 2 6 2" xfId="32351" xr:uid="{2DD998BD-155E-4DCC-BAE8-9DFC17BDD2C0}"/>
    <cellStyle name="40% - Ênfase2 2 3 2 6 3" xfId="21368" xr:uid="{0811E351-6019-45ED-B729-31FCB61D0651}"/>
    <cellStyle name="40% - Ênfase2 2 3 2 7" xfId="13963" xr:uid="{A14AF2A7-0485-4E4B-BB62-11316206D17D}"/>
    <cellStyle name="40% - Ênfase2 2 3 2 7 2" xfId="35827" xr:uid="{BF8FD30E-7420-4E53-BA10-25E346737170}"/>
    <cellStyle name="40% - Ênfase2 2 3 2 7 3" xfId="24844" xr:uid="{030489D1-D105-4B7B-BD73-6F474D92F939}"/>
    <cellStyle name="40% - Ênfase2 2 3 2 8" xfId="26794" xr:uid="{8BB9940C-CB6E-438D-97F7-99D303D7354B}"/>
    <cellStyle name="40% - Ênfase2 2 3 2 8 2" xfId="37777" xr:uid="{8C4C6161-110D-489C-893F-D32980A22632}"/>
    <cellStyle name="40% - Ênfase2 2 3 2 9" xfId="28742" xr:uid="{F06932C2-E1DC-4609-8975-FAF5051BEC14}"/>
    <cellStyle name="40% - Ênfase2 2 3 3" xfId="5350" xr:uid="{107B7489-78FB-4C65-9296-E3207E6675E3}"/>
    <cellStyle name="40% - Ênfase2 2 3 3 10" xfId="43635" xr:uid="{4A995F3B-CD88-413C-9822-C4AF18855EB0}"/>
    <cellStyle name="40% - Ênfase2 2 3 3 11" xfId="17761" xr:uid="{877430C1-E64B-49FC-B295-1DD4CBE6FF5C}"/>
    <cellStyle name="40% - Ênfase2 2 3 3 2" xfId="7084" xr:uid="{C1EE94FD-7685-48A9-AD11-3A489715CA2A}"/>
    <cellStyle name="40% - Ênfase2 2 3 3 2 10" xfId="18626" xr:uid="{C9C3FB2D-5A95-4690-920F-479F5675ABBB}"/>
    <cellStyle name="40% - Ênfase2 2 3 3 2 2" xfId="9071" xr:uid="{EB68F15A-A51E-45F3-8F9D-05E29F848598}"/>
    <cellStyle name="40% - Ênfase2 2 3 3 2 2 2" xfId="31558" xr:uid="{C94FC80D-74D0-4586-AEC6-10F7974A978C}"/>
    <cellStyle name="40% - Ênfase2 2 3 3 2 2 3" xfId="20575" xr:uid="{BCF23EB3-7EAD-46EF-9DAB-F4A650E38B60}"/>
    <cellStyle name="40% - Ênfase2 2 3 3 2 3" xfId="12466" xr:uid="{BDC83A57-F190-4CE5-98E7-F964E2B7BC7A}"/>
    <cellStyle name="40% - Ênfase2 2 3 3 2 3 2" xfId="34527" xr:uid="{D59EAE30-F6A3-4CD2-8F00-9B4A3B9086FF}"/>
    <cellStyle name="40% - Ênfase2 2 3 3 2 3 3" xfId="23544" xr:uid="{964AC895-6857-4401-A394-F110794EE5A1}"/>
    <cellStyle name="40% - Ênfase2 2 3 3 2 4" xfId="14912" xr:uid="{C127DC77-6941-4353-A88D-76A64F19539E}"/>
    <cellStyle name="40% - Ênfase2 2 3 3 2 4 2" xfId="36694" xr:uid="{B5FD311D-5198-4FEE-BDE4-D35979FAC52C}"/>
    <cellStyle name="40% - Ênfase2 2 3 3 2 4 3" xfId="25711" xr:uid="{99DF44F9-DCF8-48C8-9D35-2678EDACC8CC}"/>
    <cellStyle name="40% - Ênfase2 2 3 3 2 5" xfId="27661" xr:uid="{18C3F0FB-1C3A-4196-B2BC-D02623BDECE2}"/>
    <cellStyle name="40% - Ênfase2 2 3 3 2 5 2" xfId="38644" xr:uid="{FE429FDF-E566-476B-BA42-51F87A56397B}"/>
    <cellStyle name="40% - Ênfase2 2 3 3 2 6" xfId="29609" xr:uid="{891036D5-C9C3-4B29-9456-6D3050FEF803}"/>
    <cellStyle name="40% - Ênfase2 2 3 3 2 7" xfId="40592" xr:uid="{C5AF728C-7683-47F1-85CB-6E582C1F3F13}"/>
    <cellStyle name="40% - Ênfase2 2 3 3 2 8" xfId="42539" xr:uid="{A7E4D155-3951-4A5B-B504-D95C08762355}"/>
    <cellStyle name="40% - Ênfase2 2 3 3 2 9" xfId="44499" xr:uid="{06EFBF8A-AE2B-4873-99D9-D41F16985D54}"/>
    <cellStyle name="40% - Ênfase2 2 3 3 3" xfId="8206" xr:uid="{1DD5DA87-37CB-47F6-8F66-7F037D948332}"/>
    <cellStyle name="40% - Ênfase2 2 3 3 3 2" xfId="11329" xr:uid="{CE655B46-3E51-48F3-9B50-2385BC1B6233}"/>
    <cellStyle name="40% - Ênfase2 2 3 3 3 2 2" xfId="33392" xr:uid="{35B19523-60C6-45EE-AAC9-0EED3F11877F}"/>
    <cellStyle name="40% - Ênfase2 2 3 3 3 2 3" xfId="22409" xr:uid="{FE0EE40C-D22D-4F7B-B65D-E649A8A6FE23}"/>
    <cellStyle name="40% - Ênfase2 2 3 3 3 3" xfId="30693" xr:uid="{4E0BF630-20B3-4ABB-8F1D-623BD07E5C6C}"/>
    <cellStyle name="40% - Ênfase2 2 3 3 3 4" xfId="19710" xr:uid="{06599608-665B-43FE-96D0-7B8F64C4459F}"/>
    <cellStyle name="40% - Ênfase2 2 3 3 4" xfId="10337" xr:uid="{9783B267-D1F0-4964-9020-7685B5F0BC33}"/>
    <cellStyle name="40% - Ênfase2 2 3 3 4 2" xfId="32464" xr:uid="{4456E4BD-647E-494D-B1CF-2734730112DD}"/>
    <cellStyle name="40% - Ênfase2 2 3 3 4 3" xfId="21481" xr:uid="{ACFE2C72-E916-4DFC-BDD9-D55B9A507F97}"/>
    <cellStyle name="40% - Ênfase2 2 3 3 5" xfId="13966" xr:uid="{62D6DEBE-6BFE-4BFA-91C1-6B52356F41E9}"/>
    <cellStyle name="40% - Ênfase2 2 3 3 5 2" xfId="35830" xr:uid="{4240B78B-A03A-495D-9484-BBA2B8D7615F}"/>
    <cellStyle name="40% - Ênfase2 2 3 3 5 3" xfId="24847" xr:uid="{A4FE7CF6-D271-4FF2-A232-4732CF92AE2C}"/>
    <cellStyle name="40% - Ênfase2 2 3 3 6" xfId="26797" xr:uid="{46B3B3A3-625A-40EE-9AA3-3AF4E0940075}"/>
    <cellStyle name="40% - Ênfase2 2 3 3 6 2" xfId="37780" xr:uid="{5B655FB8-03AC-4DBF-A784-529288C82AFC}"/>
    <cellStyle name="40% - Ênfase2 2 3 3 7" xfId="28745" xr:uid="{2018CBD7-3369-440C-906A-DD8463F25C3C}"/>
    <cellStyle name="40% - Ênfase2 2 3 3 8" xfId="39728" xr:uid="{114807D7-B9AD-4CC1-9997-0B6FE1C014E8}"/>
    <cellStyle name="40% - Ênfase2 2 3 3 9" xfId="41675" xr:uid="{2A7012B4-68E3-4FB4-8A2B-97AF10C68E87}"/>
    <cellStyle name="40% - Ênfase2 2 3 4" xfId="5351" xr:uid="{384C3EDE-8001-41D6-A814-693B6C7C0C17}"/>
    <cellStyle name="40% - Ênfase2 2 3 4 10" xfId="43636" xr:uid="{5A7AAC61-8104-48A2-98FE-591159928D91}"/>
    <cellStyle name="40% - Ênfase2 2 3 4 11" xfId="17762" xr:uid="{261E4C7C-58C9-42B1-BB8B-EB56CF63A188}"/>
    <cellStyle name="40% - Ênfase2 2 3 4 2" xfId="7366" xr:uid="{AC942E0F-42B6-471F-B6F7-3124FB3043A6}"/>
    <cellStyle name="40% - Ênfase2 2 3 4 2 10" xfId="18908" xr:uid="{168A5B79-887C-4E41-8E1E-E79130AD5169}"/>
    <cellStyle name="40% - Ênfase2 2 3 4 2 2" xfId="9353" xr:uid="{DC9864D9-9CC8-4B97-8DAD-EB5CDC631AA4}"/>
    <cellStyle name="40% - Ênfase2 2 3 4 2 2 2" xfId="31840" xr:uid="{8A5A1925-74FE-47F8-ABE3-36FC79A5074A}"/>
    <cellStyle name="40% - Ênfase2 2 3 4 2 2 3" xfId="20857" xr:uid="{39FF15EA-D4E5-4408-8A6F-9610640C8FBD}"/>
    <cellStyle name="40% - Ênfase2 2 3 4 2 3" xfId="12752" xr:uid="{94B564F2-F776-4778-9F72-F009B06FC98A}"/>
    <cellStyle name="40% - Ênfase2 2 3 4 2 3 2" xfId="34813" xr:uid="{7663EBA0-9F71-4EDF-B994-F760821E6CB9}"/>
    <cellStyle name="40% - Ênfase2 2 3 4 2 3 3" xfId="23830" xr:uid="{948A1156-865D-4DF6-B6E2-A9505606082E}"/>
    <cellStyle name="40% - Ênfase2 2 3 4 2 4" xfId="15194" xr:uid="{7AA824A2-94DF-4B06-A154-7970544CFE41}"/>
    <cellStyle name="40% - Ênfase2 2 3 4 2 4 2" xfId="36976" xr:uid="{7455FFF2-A195-478C-A2E0-7BDCC25ED1DD}"/>
    <cellStyle name="40% - Ênfase2 2 3 4 2 4 3" xfId="25993" xr:uid="{5C80A146-48AC-4E13-8F9A-1A8726121E22}"/>
    <cellStyle name="40% - Ênfase2 2 3 4 2 5" xfId="27943" xr:uid="{1799DFB5-2660-40A9-AA35-F406DE7719EC}"/>
    <cellStyle name="40% - Ênfase2 2 3 4 2 5 2" xfId="38926" xr:uid="{86235C97-A213-4558-BD2C-73B5A34D8963}"/>
    <cellStyle name="40% - Ênfase2 2 3 4 2 6" xfId="29891" xr:uid="{FBB7F8ED-ADEA-402B-9CA1-5A2E5D00AEFC}"/>
    <cellStyle name="40% - Ênfase2 2 3 4 2 7" xfId="40874" xr:uid="{2CAF82CC-AFDD-4B6A-9ABA-73B6D8D6189D}"/>
    <cellStyle name="40% - Ênfase2 2 3 4 2 8" xfId="42821" xr:uid="{F389E8B3-67EB-4422-8F50-E1CD416F39AB}"/>
    <cellStyle name="40% - Ênfase2 2 3 4 2 9" xfId="44781" xr:uid="{02823B2A-CDF7-485B-9813-F98510DDD179}"/>
    <cellStyle name="40% - Ênfase2 2 3 4 3" xfId="8207" xr:uid="{1B1FBAFD-DBF1-41B5-A94E-6220B22D04B8}"/>
    <cellStyle name="40% - Ênfase2 2 3 4 3 2" xfId="11615" xr:uid="{C51DDF8B-AC11-4D12-ABCF-3325739CC15F}"/>
    <cellStyle name="40% - Ênfase2 2 3 4 3 2 2" xfId="33678" xr:uid="{CCA8444E-D1F3-4AB6-96EB-6F9BE54846FB}"/>
    <cellStyle name="40% - Ênfase2 2 3 4 3 2 3" xfId="22695" xr:uid="{3F154BC4-8B83-4A0F-8E4C-0D4910CF7D24}"/>
    <cellStyle name="40% - Ênfase2 2 3 4 3 3" xfId="30694" xr:uid="{567AD8D1-6921-41E4-B017-3ADFBDE5FD44}"/>
    <cellStyle name="40% - Ênfase2 2 3 4 3 4" xfId="19711" xr:uid="{AEF8482C-E60B-4B0F-8C3D-ACF99B33AFBA}"/>
    <cellStyle name="40% - Ênfase2 2 3 4 4" xfId="10619" xr:uid="{D195E94F-BC4E-4B13-A931-C721975F5BB1}"/>
    <cellStyle name="40% - Ênfase2 2 3 4 4 2" xfId="32746" xr:uid="{37618B9C-5401-4200-BE02-20B938EED0F7}"/>
    <cellStyle name="40% - Ênfase2 2 3 4 4 3" xfId="21763" xr:uid="{62D7FE6C-6E87-4FC2-A632-DBE86929A0F7}"/>
    <cellStyle name="40% - Ênfase2 2 3 4 5" xfId="13967" xr:uid="{FBAFE81E-6D50-493D-8070-3FC3C06FBA69}"/>
    <cellStyle name="40% - Ênfase2 2 3 4 5 2" xfId="35831" xr:uid="{98DF149F-1DB2-44B9-A096-D43B6AFA7398}"/>
    <cellStyle name="40% - Ênfase2 2 3 4 5 3" xfId="24848" xr:uid="{8DB34A2E-8F38-4CDB-A090-A1E3AEB9965F}"/>
    <cellStyle name="40% - Ênfase2 2 3 4 6" xfId="26798" xr:uid="{2E03939A-0119-470B-8177-702364703DBF}"/>
    <cellStyle name="40% - Ênfase2 2 3 4 6 2" xfId="37781" xr:uid="{BD72D8D3-4F88-4235-91E2-C5B0D55895FF}"/>
    <cellStyle name="40% - Ênfase2 2 3 4 7" xfId="28746" xr:uid="{30FD5D97-FC3F-4634-872F-AC5462B48AB6}"/>
    <cellStyle name="40% - Ênfase2 2 3 4 8" xfId="39729" xr:uid="{1E791507-65EA-4F5C-B140-D374F5B7EB39}"/>
    <cellStyle name="40% - Ênfase2 2 3 4 9" xfId="41676" xr:uid="{C90EF06C-6556-4E97-98A2-1C6327536E22}"/>
    <cellStyle name="40% - Ênfase2 2 3 5" xfId="6799" xr:uid="{27F4316B-619A-4C80-B391-A7F12604F93E}"/>
    <cellStyle name="40% - Ênfase2 2 3 5 10" xfId="18344" xr:uid="{66C9245B-7A4F-4788-BEEA-24D2BAAB8A2C}"/>
    <cellStyle name="40% - Ênfase2 2 3 5 2" xfId="8789" xr:uid="{08FE1CFE-FEC3-4418-8932-B3FA876A4FE1}"/>
    <cellStyle name="40% - Ênfase2 2 3 5 2 2" xfId="13233" xr:uid="{09E56FA1-591B-4B98-968E-0A486AF48098}"/>
    <cellStyle name="40% - Ênfase2 2 3 5 2 2 2" xfId="35242" xr:uid="{69146984-CAC1-499B-B9F6-541629AAFFD1}"/>
    <cellStyle name="40% - Ênfase2 2 3 5 2 2 3" xfId="24259" xr:uid="{32DA4CB8-6D9A-40C3-9FE0-8CB7FC84244B}"/>
    <cellStyle name="40% - Ênfase2 2 3 5 2 3" xfId="31276" xr:uid="{B54E696E-9CF2-4C73-A539-45628F72DDE7}"/>
    <cellStyle name="40% - Ênfase2 2 3 5 2 4" xfId="20293" xr:uid="{E44E7A0C-6222-40D2-A659-BC68BB0DDA3C}"/>
    <cellStyle name="40% - Ênfase2 2 3 5 3" xfId="12046" xr:uid="{D49096CD-5FE4-4D45-B4A4-2CCD4AFB62C2}"/>
    <cellStyle name="40% - Ênfase2 2 3 5 3 2" xfId="34107" xr:uid="{B878BA47-4451-41F9-B2B1-D5CB4B40CB46}"/>
    <cellStyle name="40% - Ênfase2 2 3 5 3 3" xfId="23124" xr:uid="{FB7CBC46-6D4A-45F0-BFB4-DD6FCB60BFB7}"/>
    <cellStyle name="40% - Ênfase2 2 3 5 4" xfId="14630" xr:uid="{FA750019-3A23-4CCB-89E7-DCE93D427E63}"/>
    <cellStyle name="40% - Ênfase2 2 3 5 4 2" xfId="36412" xr:uid="{B34B971C-C315-4C3D-A535-B37DB5B49DFC}"/>
    <cellStyle name="40% - Ênfase2 2 3 5 4 3" xfId="25429" xr:uid="{09D4F05B-BE0E-4535-BD9C-C208C3067A36}"/>
    <cellStyle name="40% - Ênfase2 2 3 5 5" xfId="27379" xr:uid="{D02C9147-26B9-4C85-81B6-FB057D3E7B8A}"/>
    <cellStyle name="40% - Ênfase2 2 3 5 5 2" xfId="38362" xr:uid="{7754EA61-0986-40C8-A636-AE9AAE2446C4}"/>
    <cellStyle name="40% - Ênfase2 2 3 5 6" xfId="29327" xr:uid="{6E828290-FB9B-4109-9A60-2C72ACC22B59}"/>
    <cellStyle name="40% - Ênfase2 2 3 5 7" xfId="40310" xr:uid="{A0BAB838-A080-4244-A2E4-CCC1F155A29D}"/>
    <cellStyle name="40% - Ênfase2 2 3 5 8" xfId="42257" xr:uid="{95CFDD33-7444-4982-AB5B-ABB6E0F066DD}"/>
    <cellStyle name="40% - Ênfase2 2 3 5 9" xfId="44217" xr:uid="{00AA4FF8-6774-4CED-84DD-C7B11CE8499B}"/>
    <cellStyle name="40% - Ênfase2 2 3 6" xfId="8202" xr:uid="{746EEA17-28D5-49B2-B463-12E75477DD57}"/>
    <cellStyle name="40% - Ênfase2 2 3 6 2" xfId="12170" xr:uid="{C612B1C3-8372-4AE3-B852-DCB38FE59E1D}"/>
    <cellStyle name="40% - Ênfase2 2 3 6 2 2" xfId="34231" xr:uid="{8106CD69-1824-4650-9C84-E61BACA39092}"/>
    <cellStyle name="40% - Ênfase2 2 3 6 2 3" xfId="23248" xr:uid="{FCBA775C-BA44-4BA8-A816-10083E3F2B13}"/>
    <cellStyle name="40% - Ênfase2 2 3 6 3" xfId="30689" xr:uid="{57400075-9170-4365-924E-74DFFBE0A08D}"/>
    <cellStyle name="40% - Ênfase2 2 3 6 4" xfId="19706" xr:uid="{4AAEC19B-AFB7-4E8A-88EB-2AFF41292F20}"/>
    <cellStyle name="40% - Ênfase2 2 3 7" xfId="11032" xr:uid="{B7FD1497-FD4D-4CA6-9FE7-8F6666BFB216}"/>
    <cellStyle name="40% - Ênfase2 2 3 7 2" xfId="33096" xr:uid="{FED6033D-BCC7-4A24-BF47-2620A1993D47}"/>
    <cellStyle name="40% - Ênfase2 2 3 7 3" xfId="22113" xr:uid="{4A9ECE86-F059-4673-8BF5-42EBD00A0CF5}"/>
    <cellStyle name="40% - Ênfase2 2 3 8" xfId="9995" xr:uid="{05D5ED0E-C726-422A-B94F-17443CF323F1}"/>
    <cellStyle name="40% - Ênfase2 2 3 8 2" xfId="32182" xr:uid="{816A5EFD-68A1-456A-BEFE-C990CA213027}"/>
    <cellStyle name="40% - Ênfase2 2 3 8 3" xfId="21199" xr:uid="{FD232E64-D7E6-4A6D-B2C4-0BC2C7C3074C}"/>
    <cellStyle name="40% - Ênfase2 2 3 9" xfId="13962" xr:uid="{59CD14CF-A13B-4F4F-BFDF-E96EF58B0403}"/>
    <cellStyle name="40% - Ênfase2 2 3 9 2" xfId="35826" xr:uid="{8F66FAB7-C543-46BB-B370-E8BC19E0C26B}"/>
    <cellStyle name="40% - Ênfase2 2 3 9 3" xfId="24843" xr:uid="{AD338E5D-B21E-4BED-8700-44FC09959781}"/>
    <cellStyle name="40% - Ênfase2 2 4" xfId="5352" xr:uid="{D8AE86D1-94B7-42D1-AD77-DDB26F19BED5}"/>
    <cellStyle name="40% - Ênfase2 2 5" xfId="5353" xr:uid="{11CFCCDB-B368-4600-8F69-89DCA296BDBF}"/>
    <cellStyle name="40% - Ênfase2 2 5 10" xfId="39730" xr:uid="{7999FB2B-C5AA-4DFC-9320-96F4B399410D}"/>
    <cellStyle name="40% - Ênfase2 2 5 11" xfId="41677" xr:uid="{2915A69D-A9F5-4EF6-A9DA-945197C3A2D1}"/>
    <cellStyle name="40% - Ênfase2 2 5 12" xfId="43637" xr:uid="{64C9FEE0-54AD-4CB3-9037-1B341617553A}"/>
    <cellStyle name="40% - Ênfase2 2 5 13" xfId="17763" xr:uid="{FE701FFF-8D3A-4BA1-9B21-DADB02A12A5B}"/>
    <cellStyle name="40% - Ênfase2 2 5 2" xfId="5354" xr:uid="{1D39A056-ABD3-47D7-8EF6-642913954CF3}"/>
    <cellStyle name="40% - Ênfase2 2 5 2 10" xfId="43638" xr:uid="{24257692-F7BE-4A00-8765-E39CDA43471A}"/>
    <cellStyle name="40% - Ênfase2 2 5 2 11" xfId="17764" xr:uid="{61757611-0741-4DA0-A4F0-C9DE50A60883}"/>
    <cellStyle name="40% - Ênfase2 2 5 2 2" xfId="7140" xr:uid="{A4E01F8C-A5CA-4400-9BD4-4E1225576897}"/>
    <cellStyle name="40% - Ênfase2 2 5 2 2 10" xfId="18682" xr:uid="{3D2CA4A1-A277-4882-B0C9-B59A64551E05}"/>
    <cellStyle name="40% - Ênfase2 2 5 2 2 2" xfId="9127" xr:uid="{DD0C5F7A-45C8-41F6-80F1-E6E2202A55EA}"/>
    <cellStyle name="40% - Ênfase2 2 5 2 2 2 2" xfId="31614" xr:uid="{5803CD15-4C24-4B05-B730-3CA0D1546751}"/>
    <cellStyle name="40% - Ênfase2 2 5 2 2 2 3" xfId="20631" xr:uid="{AF3EDA1A-7DB5-4969-BA58-5E1F65A094C5}"/>
    <cellStyle name="40% - Ênfase2 2 5 2 2 3" xfId="12522" xr:uid="{67A66E2D-ABE1-4631-9DDD-4399FA3AB53E}"/>
    <cellStyle name="40% - Ênfase2 2 5 2 2 3 2" xfId="34583" xr:uid="{333AE6E1-7235-4DE7-9A95-9228615CAF3B}"/>
    <cellStyle name="40% - Ênfase2 2 5 2 2 3 3" xfId="23600" xr:uid="{27321618-0CC7-42CB-B661-4BCFEDDA1657}"/>
    <cellStyle name="40% - Ênfase2 2 5 2 2 4" xfId="14968" xr:uid="{B92FE974-670F-42B5-B171-AF9098E9B38D}"/>
    <cellStyle name="40% - Ênfase2 2 5 2 2 4 2" xfId="36750" xr:uid="{12936CBE-0C3C-4A35-AD41-E50433511B25}"/>
    <cellStyle name="40% - Ênfase2 2 5 2 2 4 3" xfId="25767" xr:uid="{E5FA47A4-D1D4-4775-B77A-413FA2F57D66}"/>
    <cellStyle name="40% - Ênfase2 2 5 2 2 5" xfId="27717" xr:uid="{D2DB7E2A-7F82-4528-B110-A87AF77FAF7A}"/>
    <cellStyle name="40% - Ênfase2 2 5 2 2 5 2" xfId="38700" xr:uid="{8C7E22DC-F362-42B8-9878-3125FA354070}"/>
    <cellStyle name="40% - Ênfase2 2 5 2 2 6" xfId="29665" xr:uid="{B8EB069E-8D56-4FA5-89D9-3FAD22BD92D0}"/>
    <cellStyle name="40% - Ênfase2 2 5 2 2 7" xfId="40648" xr:uid="{2A47B0FC-708D-4094-B5DB-DF2BF3E732E2}"/>
    <cellStyle name="40% - Ênfase2 2 5 2 2 8" xfId="42595" xr:uid="{9C67C0AA-FD6A-4F81-9374-7FDA7084ABCE}"/>
    <cellStyle name="40% - Ênfase2 2 5 2 2 9" xfId="44555" xr:uid="{575C8344-CE37-4F4F-8656-6EFB107B0BC5}"/>
    <cellStyle name="40% - Ênfase2 2 5 2 3" xfId="8209" xr:uid="{8812ACBA-2AB8-4889-80F9-2498F6819E95}"/>
    <cellStyle name="40% - Ênfase2 2 5 2 3 2" xfId="11385" xr:uid="{5D697256-0377-486A-A9CE-F447EE09BBBB}"/>
    <cellStyle name="40% - Ênfase2 2 5 2 3 2 2" xfId="33448" xr:uid="{808A59C6-5EC0-4C8F-BF39-6EDCFE42515D}"/>
    <cellStyle name="40% - Ênfase2 2 5 2 3 2 3" xfId="22465" xr:uid="{010E10F1-FDC0-43FD-B344-0C76FE4E415C}"/>
    <cellStyle name="40% - Ênfase2 2 5 2 3 3" xfId="30696" xr:uid="{2E290594-0112-4310-B853-9F2884FB5EEA}"/>
    <cellStyle name="40% - Ênfase2 2 5 2 3 4" xfId="19713" xr:uid="{C4EF6CEF-C456-455A-9039-F5519723BFB8}"/>
    <cellStyle name="40% - Ênfase2 2 5 2 4" xfId="10393" xr:uid="{96F86615-542D-4F9F-AFD8-4EEBAF7A31A4}"/>
    <cellStyle name="40% - Ênfase2 2 5 2 4 2" xfId="32520" xr:uid="{64F299D3-667C-4E97-9637-9B81936B671A}"/>
    <cellStyle name="40% - Ênfase2 2 5 2 4 3" xfId="21537" xr:uid="{E833E67A-F13A-407F-90C8-7DB2E59D5D13}"/>
    <cellStyle name="40% - Ênfase2 2 5 2 5" xfId="13969" xr:uid="{A47B4B45-BE0E-4E44-86AC-DBD7FA2FAC95}"/>
    <cellStyle name="40% - Ênfase2 2 5 2 5 2" xfId="35833" xr:uid="{706D9CD3-6961-44A7-A58F-578FDA590C49}"/>
    <cellStyle name="40% - Ênfase2 2 5 2 5 3" xfId="24850" xr:uid="{DE1DEA2C-AAEE-4655-8825-862384BEADFE}"/>
    <cellStyle name="40% - Ênfase2 2 5 2 6" xfId="26800" xr:uid="{895D85EE-A8B6-4E11-99B4-95E070F36558}"/>
    <cellStyle name="40% - Ênfase2 2 5 2 6 2" xfId="37783" xr:uid="{DF0495E4-3D3B-4432-B411-C75A45DF6928}"/>
    <cellStyle name="40% - Ênfase2 2 5 2 7" xfId="28748" xr:uid="{EDC76DCF-E21C-4E10-8C02-5D98552371B9}"/>
    <cellStyle name="40% - Ênfase2 2 5 2 8" xfId="39731" xr:uid="{2F14C2AA-C3E2-403A-BC4D-EC59106A8FD0}"/>
    <cellStyle name="40% - Ênfase2 2 5 2 9" xfId="41678" xr:uid="{5CDA13C9-A9DB-45FF-943B-0EECFCAFC034}"/>
    <cellStyle name="40% - Ênfase2 2 5 3" xfId="5355" xr:uid="{367F703A-7C93-45F5-8D88-AAB975AC2E28}"/>
    <cellStyle name="40% - Ênfase2 2 5 3 10" xfId="43639" xr:uid="{734E783A-B2C1-4D64-83F4-48678D696818}"/>
    <cellStyle name="40% - Ênfase2 2 5 3 11" xfId="17765" xr:uid="{53BC8054-A478-4C43-9911-F817828F8CBF}"/>
    <cellStyle name="40% - Ênfase2 2 5 3 2" xfId="7422" xr:uid="{E4E1D6BF-3BD8-4329-9229-F61C0593A5DC}"/>
    <cellStyle name="40% - Ênfase2 2 5 3 2 10" xfId="18964" xr:uid="{246401FA-7EDD-4B3D-BA65-6D92828D6626}"/>
    <cellStyle name="40% - Ênfase2 2 5 3 2 2" xfId="9409" xr:uid="{B6278A7D-12CC-439F-BDC7-A3A233BC97AB}"/>
    <cellStyle name="40% - Ênfase2 2 5 3 2 2 2" xfId="31896" xr:uid="{3C7B4BEC-F3CD-4AF6-BDC3-CD966A79C604}"/>
    <cellStyle name="40% - Ênfase2 2 5 3 2 2 3" xfId="20913" xr:uid="{45C8F7B8-2945-4213-B1C0-61C17BB350EE}"/>
    <cellStyle name="40% - Ênfase2 2 5 3 2 3" xfId="12808" xr:uid="{18AB1466-BCD1-4022-88FF-75196518F93D}"/>
    <cellStyle name="40% - Ênfase2 2 5 3 2 3 2" xfId="34869" xr:uid="{3629C110-320E-4A1F-9757-224DF69D3162}"/>
    <cellStyle name="40% - Ênfase2 2 5 3 2 3 3" xfId="23886" xr:uid="{F655935C-A308-4E76-AEB7-27A43D7A8916}"/>
    <cellStyle name="40% - Ênfase2 2 5 3 2 4" xfId="15250" xr:uid="{C0343292-AE80-4896-9C24-4F8125356739}"/>
    <cellStyle name="40% - Ênfase2 2 5 3 2 4 2" xfId="37032" xr:uid="{BC4B4D1D-D66E-48A4-8A3B-D34DDB0BDC9A}"/>
    <cellStyle name="40% - Ênfase2 2 5 3 2 4 3" xfId="26049" xr:uid="{6CFAE67B-B8BC-462B-8BCC-7810070C9677}"/>
    <cellStyle name="40% - Ênfase2 2 5 3 2 5" xfId="27999" xr:uid="{E1496BDD-0603-4190-8E87-CC2F8257FC6E}"/>
    <cellStyle name="40% - Ênfase2 2 5 3 2 5 2" xfId="38982" xr:uid="{2F6F18FB-C237-4970-8619-D5F6193C87EE}"/>
    <cellStyle name="40% - Ênfase2 2 5 3 2 6" xfId="29947" xr:uid="{33D04A56-F1D2-4EA1-A13C-CB12A389EBE1}"/>
    <cellStyle name="40% - Ênfase2 2 5 3 2 7" xfId="40930" xr:uid="{67CA1001-B5D0-499C-8F1B-586E7F40BC56}"/>
    <cellStyle name="40% - Ênfase2 2 5 3 2 8" xfId="42877" xr:uid="{254D5C38-924C-4BBA-B021-589EB689B8E8}"/>
    <cellStyle name="40% - Ênfase2 2 5 3 2 9" xfId="44837" xr:uid="{7235D437-9F92-40D4-B7F8-F02467A69564}"/>
    <cellStyle name="40% - Ênfase2 2 5 3 3" xfId="8210" xr:uid="{FD38CA74-BE63-4ADE-83B3-12E9308054E9}"/>
    <cellStyle name="40% - Ênfase2 2 5 3 3 2" xfId="11671" xr:uid="{1AB53521-7006-4F2C-9C99-FEE240E61224}"/>
    <cellStyle name="40% - Ênfase2 2 5 3 3 2 2" xfId="33734" xr:uid="{BD8C4DD5-AE4A-453E-9259-BA081C19E74A}"/>
    <cellStyle name="40% - Ênfase2 2 5 3 3 2 3" xfId="22751" xr:uid="{07A9F6B6-5708-4346-87D4-6C3948D91FD3}"/>
    <cellStyle name="40% - Ênfase2 2 5 3 3 3" xfId="30697" xr:uid="{12685834-B189-455A-9326-88C5072D5061}"/>
    <cellStyle name="40% - Ênfase2 2 5 3 3 4" xfId="19714" xr:uid="{E365CEE1-6E47-4A60-900B-6C759F0A14C6}"/>
    <cellStyle name="40% - Ênfase2 2 5 3 4" xfId="10675" xr:uid="{588E5031-4216-48E5-9839-6E7FF8954FD1}"/>
    <cellStyle name="40% - Ênfase2 2 5 3 4 2" xfId="32802" xr:uid="{DB0932C7-AE28-4A59-A4D0-34CF9C5BE4A0}"/>
    <cellStyle name="40% - Ênfase2 2 5 3 4 3" xfId="21819" xr:uid="{5370ED72-636F-4ACA-A8C9-140C36468B5A}"/>
    <cellStyle name="40% - Ênfase2 2 5 3 5" xfId="13970" xr:uid="{4274C383-F7FD-4383-8C6F-9494A9807BA6}"/>
    <cellStyle name="40% - Ênfase2 2 5 3 5 2" xfId="35834" xr:uid="{9D7843C9-A9E9-459B-935B-7A5B01747B8E}"/>
    <cellStyle name="40% - Ênfase2 2 5 3 5 3" xfId="24851" xr:uid="{321C8226-F991-4564-82E3-AE50375DA703}"/>
    <cellStyle name="40% - Ênfase2 2 5 3 6" xfId="26801" xr:uid="{A7BBF968-6A7D-49C8-A300-B78565F147E7}"/>
    <cellStyle name="40% - Ênfase2 2 5 3 6 2" xfId="37784" xr:uid="{7AED1D6E-8730-4F88-BB26-06597A6094A0}"/>
    <cellStyle name="40% - Ênfase2 2 5 3 7" xfId="28749" xr:uid="{950C2337-5048-440B-90C1-29B2A80423E3}"/>
    <cellStyle name="40% - Ênfase2 2 5 3 8" xfId="39732" xr:uid="{579E7BD6-ECEC-4A23-9E30-68352DB6E5C1}"/>
    <cellStyle name="40% - Ênfase2 2 5 3 9" xfId="41679" xr:uid="{557B9937-AA93-49FC-9876-AAB27F7EC54B}"/>
    <cellStyle name="40% - Ênfase2 2 5 4" xfId="6855" xr:uid="{59A503AE-5C01-42DC-AC80-BD270DF45D81}"/>
    <cellStyle name="40% - Ênfase2 2 5 4 10" xfId="18400" xr:uid="{507A6C30-CCAA-40B6-9343-8D19E844E0C8}"/>
    <cellStyle name="40% - Ênfase2 2 5 4 2" xfId="8845" xr:uid="{842524BE-A712-4DBB-91D8-724683FB2C57}"/>
    <cellStyle name="40% - Ênfase2 2 5 4 2 2" xfId="31332" xr:uid="{A7E25CAF-E20D-4D59-8E72-D6BE89F9CE8E}"/>
    <cellStyle name="40% - Ênfase2 2 5 4 2 3" xfId="20349" xr:uid="{4D924B35-E8A7-4B34-855A-3228610AFC80}"/>
    <cellStyle name="40% - Ênfase2 2 5 4 3" xfId="12226" xr:uid="{F91C0446-56D9-4CBF-A047-FEE46B66DD92}"/>
    <cellStyle name="40% - Ênfase2 2 5 4 3 2" xfId="34287" xr:uid="{8948FDDA-DDA5-4780-A05E-CB7D3523F965}"/>
    <cellStyle name="40% - Ênfase2 2 5 4 3 3" xfId="23304" xr:uid="{170520E8-A6F3-47BA-BF01-1663D5271874}"/>
    <cellStyle name="40% - Ênfase2 2 5 4 4" xfId="14686" xr:uid="{EA89C67E-FB21-4097-A63C-9A827FA1F44B}"/>
    <cellStyle name="40% - Ênfase2 2 5 4 4 2" xfId="36468" xr:uid="{161CEE6A-FC07-4488-9E75-ED45928A9A06}"/>
    <cellStyle name="40% - Ênfase2 2 5 4 4 3" xfId="25485" xr:uid="{E4338AF2-CC5B-4D1D-A37E-5E52E79C9C34}"/>
    <cellStyle name="40% - Ênfase2 2 5 4 5" xfId="27435" xr:uid="{6C281463-8A1C-4699-A14E-01C2E6A48ED4}"/>
    <cellStyle name="40% - Ênfase2 2 5 4 5 2" xfId="38418" xr:uid="{A098C83F-FC42-4DE4-AB07-F6D5703767A3}"/>
    <cellStyle name="40% - Ênfase2 2 5 4 6" xfId="29383" xr:uid="{8B47A7B3-3C79-473E-A9F9-AF8891676E9F}"/>
    <cellStyle name="40% - Ênfase2 2 5 4 7" xfId="40366" xr:uid="{5DABDF49-6E1C-4477-ACB1-A9717EFD24B0}"/>
    <cellStyle name="40% - Ênfase2 2 5 4 8" xfId="42313" xr:uid="{A8734A08-FA0B-4145-8579-120DE8850C36}"/>
    <cellStyle name="40% - Ênfase2 2 5 4 9" xfId="44273" xr:uid="{F608E5DC-D753-4CEA-A2C4-BD0DF592AFE1}"/>
    <cellStyle name="40% - Ênfase2 2 5 5" xfId="8208" xr:uid="{727388DE-52FB-4BB2-9CD1-A409FE3F2239}"/>
    <cellStyle name="40% - Ênfase2 2 5 5 2" xfId="11088" xr:uid="{1A277563-B4CA-4BFA-AB32-76823D9FA61D}"/>
    <cellStyle name="40% - Ênfase2 2 5 5 2 2" xfId="33152" xr:uid="{A3DB8DAA-7839-4565-830E-B21B23ED85E2}"/>
    <cellStyle name="40% - Ênfase2 2 5 5 2 3" xfId="22169" xr:uid="{EA2978E9-4D4E-4821-A140-0387C8928E64}"/>
    <cellStyle name="40% - Ênfase2 2 5 5 3" xfId="30695" xr:uid="{B73666A4-5778-425E-BD40-427103B94AE5}"/>
    <cellStyle name="40% - Ênfase2 2 5 5 4" xfId="19712" xr:uid="{D3871533-10F2-4D0A-9C98-5C1F1B7D8445}"/>
    <cellStyle name="40% - Ênfase2 2 5 6" xfId="10051" xr:uid="{266D9AAF-A025-4B61-BC31-F3E7DD025815}"/>
    <cellStyle name="40% - Ênfase2 2 5 6 2" xfId="32238" xr:uid="{54947F45-4E6D-40F6-9F12-C4DB14C5F25B}"/>
    <cellStyle name="40% - Ênfase2 2 5 6 3" xfId="21255" xr:uid="{278D963A-A748-4198-9FA7-8B744ECA7AA5}"/>
    <cellStyle name="40% - Ênfase2 2 5 7" xfId="13968" xr:uid="{184BED91-00F4-4379-9464-583471DE4A74}"/>
    <cellStyle name="40% - Ênfase2 2 5 7 2" xfId="35832" xr:uid="{76099B08-177D-4592-A7F5-7DE9DA3C6FED}"/>
    <cellStyle name="40% - Ênfase2 2 5 7 3" xfId="24849" xr:uid="{90E3B2AC-AA3E-4D84-841B-5F68CED1A73E}"/>
    <cellStyle name="40% - Ênfase2 2 5 8" xfId="26799" xr:uid="{89F3E099-DCE7-449B-8943-E0B06BC4D017}"/>
    <cellStyle name="40% - Ênfase2 2 5 8 2" xfId="37782" xr:uid="{9B9E51BA-72CA-4EBB-91CD-72CCB32978C9}"/>
    <cellStyle name="40% - Ênfase2 2 5 9" xfId="28747" xr:uid="{24E47AD9-7F99-4172-A640-34C6873D3306}"/>
    <cellStyle name="40% - Ênfase2 2 6" xfId="11922" xr:uid="{D2B12507-C512-4E38-BB21-63588ABBA04E}"/>
    <cellStyle name="40% - Ênfase2 2 6 2" xfId="13108" xr:uid="{A015DBF0-B9DD-4E21-B5BE-C3D6CB8E3988}"/>
    <cellStyle name="40% - Ênfase2 2 6 2 2" xfId="35118" xr:uid="{826F7348-9212-4358-8363-66451F4B7BD0}"/>
    <cellStyle name="40% - Ênfase2 2 6 2 3" xfId="24135" xr:uid="{0506EF64-7523-49EA-8574-58FED761E330}"/>
    <cellStyle name="40% - Ênfase2 2 6 3" xfId="33983" xr:uid="{3FC9137B-329E-4D34-8275-3C4594E7B3BA}"/>
    <cellStyle name="40% - Ênfase2 2 6 4" xfId="23000" xr:uid="{9FF5F3BD-FFEE-4FCD-98B6-BCBA83703012}"/>
    <cellStyle name="40% - Ênfase2 3" xfId="5356" xr:uid="{ABAE16DB-C270-4D5A-8B58-88029FDEF7A9}"/>
    <cellStyle name="40% - Ênfase2 3 10" xfId="10990" xr:uid="{D806352F-2D59-44A5-B863-561F33BCED3B}"/>
    <cellStyle name="40% - Ênfase2 3 10 2" xfId="33054" xr:uid="{C4D75586-0871-4BAD-92A6-0C3992D55908}"/>
    <cellStyle name="40% - Ênfase2 3 10 3" xfId="22071" xr:uid="{AF969BA2-45A1-45D9-9DF8-C108EFEB6BB8}"/>
    <cellStyle name="40% - Ênfase2 3 11" xfId="9953" xr:uid="{19BFF4D3-7CF9-41FC-9A17-F7CB24B101C5}"/>
    <cellStyle name="40% - Ênfase2 3 11 2" xfId="32140" xr:uid="{6F3CF7A5-C9F1-4488-BEFD-3DD32FF84AB5}"/>
    <cellStyle name="40% - Ênfase2 3 11 3" xfId="21157" xr:uid="{2EEEB547-A9C1-4B0F-89A0-2EEF0F84823F}"/>
    <cellStyle name="40% - Ênfase2 3 12" xfId="13971" xr:uid="{86AA00F2-1DED-4A25-82C7-859994521F2A}"/>
    <cellStyle name="40% - Ênfase2 3 12 2" xfId="35835" xr:uid="{38014FDA-AD0A-41B1-8125-EB1DAD813EE4}"/>
    <cellStyle name="40% - Ênfase2 3 12 3" xfId="24852" xr:uid="{024FE807-955E-4383-8101-BD00F588781D}"/>
    <cellStyle name="40% - Ênfase2 3 13" xfId="26802" xr:uid="{86FF34B1-2257-44C0-8E62-8DC40BA7831C}"/>
    <cellStyle name="40% - Ênfase2 3 13 2" xfId="37785" xr:uid="{4EC47A5C-8DA1-4F15-9FBD-34942895D55C}"/>
    <cellStyle name="40% - Ênfase2 3 14" xfId="28750" xr:uid="{50B27F89-7E36-47F0-BAEF-FDAEC0F49015}"/>
    <cellStyle name="40% - Ênfase2 3 15" xfId="39733" xr:uid="{C85B0B9A-1D6D-4F15-824F-FAE86596A3AF}"/>
    <cellStyle name="40% - Ênfase2 3 16" xfId="41680" xr:uid="{62721A52-1BAE-4AFC-9D5E-6870924D731A}"/>
    <cellStyle name="40% - Ênfase2 3 17" xfId="43640" xr:uid="{B2A1BC9B-F96B-4CED-A025-35CABBEDFE29}"/>
    <cellStyle name="40% - Ênfase2 3 18" xfId="17766" xr:uid="{26EC40CD-74CA-4A08-A030-A0AD126AE507}"/>
    <cellStyle name="40% - Ênfase2 3 2" xfId="5357" xr:uid="{00342BC4-2E73-4F36-94B8-24BECE37AEBD}"/>
    <cellStyle name="40% - Ênfase2 3 2 10" xfId="26803" xr:uid="{526DD519-1F8B-4A3E-B9D7-70E88A1C0397}"/>
    <cellStyle name="40% - Ênfase2 3 2 10 2" xfId="37786" xr:uid="{987320B8-B8F2-4555-B7FC-468976D21528}"/>
    <cellStyle name="40% - Ênfase2 3 2 11" xfId="28751" xr:uid="{66797A02-83FA-40FB-B6DA-970B5965CA1B}"/>
    <cellStyle name="40% - Ênfase2 3 2 12" xfId="39734" xr:uid="{B9CD7876-0133-4B8A-827B-568C53ED7006}"/>
    <cellStyle name="40% - Ênfase2 3 2 13" xfId="41681" xr:uid="{8B23A4AE-342B-477E-A393-73122FEE8AE8}"/>
    <cellStyle name="40% - Ênfase2 3 2 14" xfId="43641" xr:uid="{698C46C2-D698-48C4-A592-A874D964AEE2}"/>
    <cellStyle name="40% - Ênfase2 3 2 15" xfId="17767" xr:uid="{01A28337-AE19-4D00-8E7C-C56A4932D1BC}"/>
    <cellStyle name="40% - Ênfase2 3 2 2" xfId="5358" xr:uid="{F02FB838-32C6-46D3-BDF4-4A5E8ED32A52}"/>
    <cellStyle name="40% - Ênfase2 3 2 2 10" xfId="39735" xr:uid="{4A3E3922-DE1D-4D3E-80CE-84B9FC68DEB9}"/>
    <cellStyle name="40% - Ênfase2 3 2 2 11" xfId="41682" xr:uid="{A9940F89-4194-4C54-93BD-F997AE301D1A}"/>
    <cellStyle name="40% - Ênfase2 3 2 2 12" xfId="43642" xr:uid="{D757B462-93C7-421A-A7FC-172BFF3AF3B0}"/>
    <cellStyle name="40% - Ênfase2 3 2 2 13" xfId="17768" xr:uid="{B742DCB5-E2C5-4205-911C-4BDA038361AB}"/>
    <cellStyle name="40% - Ênfase2 3 2 2 2" xfId="5359" xr:uid="{242C3A7A-16C7-4C0B-B15A-C630BDCE3655}"/>
    <cellStyle name="40% - Ênfase2 3 2 2 2 10" xfId="43643" xr:uid="{6DE24E1D-0E10-4788-A498-CF2DB694A864}"/>
    <cellStyle name="40% - Ênfase2 3 2 2 2 11" xfId="17769" xr:uid="{C5D8C747-33FF-4D9E-BFF4-48A4213FDDD9}"/>
    <cellStyle name="40% - Ênfase2 3 2 2 2 2" xfId="7267" xr:uid="{94A882C9-426C-4EDF-A6FC-B0FAB681299B}"/>
    <cellStyle name="40% - Ênfase2 3 2 2 2 2 10" xfId="18809" xr:uid="{C03925F5-6E5B-4C09-B14A-9014470D9A9C}"/>
    <cellStyle name="40% - Ênfase2 3 2 2 2 2 2" xfId="9254" xr:uid="{16903AE6-6964-47EA-8DF1-54F3C2074F0B}"/>
    <cellStyle name="40% - Ênfase2 3 2 2 2 2 2 2" xfId="31741" xr:uid="{C1A226B4-C2B5-4BDB-B71A-9C2440DDA41B}"/>
    <cellStyle name="40% - Ênfase2 3 2 2 2 2 2 3" xfId="20758" xr:uid="{0674AE50-3FFC-42FB-8AB7-6C2F6DE0138F}"/>
    <cellStyle name="40% - Ênfase2 3 2 2 2 2 3" xfId="12653" xr:uid="{CAB2B3D6-41F6-4563-A964-B2870120BF1F}"/>
    <cellStyle name="40% - Ênfase2 3 2 2 2 2 3 2" xfId="34714" xr:uid="{4F42A1D1-41F2-4788-9C67-2DA0186102A4}"/>
    <cellStyle name="40% - Ênfase2 3 2 2 2 2 3 3" xfId="23731" xr:uid="{C6A3D85D-26F8-40B0-AB11-D7A17E67E4D6}"/>
    <cellStyle name="40% - Ênfase2 3 2 2 2 2 4" xfId="15095" xr:uid="{0FA3CFF1-3208-475F-8B60-6F623BA804FF}"/>
    <cellStyle name="40% - Ênfase2 3 2 2 2 2 4 2" xfId="36877" xr:uid="{A6CF45EB-8F82-42E1-AF86-C03FB856E5C0}"/>
    <cellStyle name="40% - Ênfase2 3 2 2 2 2 4 3" xfId="25894" xr:uid="{28057A3B-6D95-4728-97CA-AB57DC24D2C7}"/>
    <cellStyle name="40% - Ênfase2 3 2 2 2 2 5" xfId="27844" xr:uid="{67A852B5-5E18-4624-B479-E26279C009C3}"/>
    <cellStyle name="40% - Ênfase2 3 2 2 2 2 5 2" xfId="38827" xr:uid="{79AD587B-5894-43C6-9190-C2A5CA118831}"/>
    <cellStyle name="40% - Ênfase2 3 2 2 2 2 6" xfId="29792" xr:uid="{5A2825D0-6F64-48B6-A297-E23A4536C717}"/>
    <cellStyle name="40% - Ênfase2 3 2 2 2 2 7" xfId="40775" xr:uid="{10C1B3E6-559B-40D5-90B0-7C5751AB044D}"/>
    <cellStyle name="40% - Ênfase2 3 2 2 2 2 8" xfId="42722" xr:uid="{7FEB3C80-172F-4C34-AEA5-596365CCB953}"/>
    <cellStyle name="40% - Ênfase2 3 2 2 2 2 9" xfId="44682" xr:uid="{13747EA5-09E2-46D7-B271-7C83CA9DFD95}"/>
    <cellStyle name="40% - Ênfase2 3 2 2 2 3" xfId="8214" xr:uid="{6F0B12BF-10A8-4EA9-9EB2-FD0A218BBCB8}"/>
    <cellStyle name="40% - Ênfase2 3 2 2 2 3 2" xfId="11516" xr:uid="{75085F31-58F6-4D4B-ABE7-5F9806E5EDC3}"/>
    <cellStyle name="40% - Ênfase2 3 2 2 2 3 2 2" xfId="33579" xr:uid="{06722E9C-3BB0-4E1B-874A-0B193F7C94CF}"/>
    <cellStyle name="40% - Ênfase2 3 2 2 2 3 2 3" xfId="22596" xr:uid="{E63D1618-09E3-4003-8FDE-89CEB029EF79}"/>
    <cellStyle name="40% - Ênfase2 3 2 2 2 3 3" xfId="30701" xr:uid="{2D58B57A-6993-479F-B0AB-00BA9C0B25D8}"/>
    <cellStyle name="40% - Ênfase2 3 2 2 2 3 4" xfId="19718" xr:uid="{BDCBAD03-7F43-4144-8368-C3255B04FE20}"/>
    <cellStyle name="40% - Ênfase2 3 2 2 2 4" xfId="10520" xr:uid="{6554176B-E207-46A5-A8AF-EA9CB9C386FC}"/>
    <cellStyle name="40% - Ênfase2 3 2 2 2 4 2" xfId="32647" xr:uid="{D8F30DD3-2D60-41EF-B926-F1C3D6EB614A}"/>
    <cellStyle name="40% - Ênfase2 3 2 2 2 4 3" xfId="21664" xr:uid="{30D8AF01-DB68-4975-B6CC-46C153D9B231}"/>
    <cellStyle name="40% - Ênfase2 3 2 2 2 5" xfId="13974" xr:uid="{FE439C5B-4EEF-4BC7-9981-888C7529F874}"/>
    <cellStyle name="40% - Ênfase2 3 2 2 2 5 2" xfId="35838" xr:uid="{579F3C49-281F-49A8-A249-DC17F6285065}"/>
    <cellStyle name="40% - Ênfase2 3 2 2 2 5 3" xfId="24855" xr:uid="{43271844-583F-498E-B5DB-64E9A1299C09}"/>
    <cellStyle name="40% - Ênfase2 3 2 2 2 6" xfId="26805" xr:uid="{DC1908FC-A79E-4C92-AF31-1F87F12D3C46}"/>
    <cellStyle name="40% - Ênfase2 3 2 2 2 6 2" xfId="37788" xr:uid="{0CAB1DCA-ED0C-4688-A467-2E0A31E532AA}"/>
    <cellStyle name="40% - Ênfase2 3 2 2 2 7" xfId="28753" xr:uid="{7262043B-B5BE-4090-B492-C91C2C95FD0F}"/>
    <cellStyle name="40% - Ênfase2 3 2 2 2 8" xfId="39736" xr:uid="{A6605EC3-BC56-4E44-9677-A7175BF202E3}"/>
    <cellStyle name="40% - Ênfase2 3 2 2 2 9" xfId="41683" xr:uid="{7343EA83-D3DA-4A56-B371-FE84EF9639DC}"/>
    <cellStyle name="40% - Ênfase2 3 2 2 3" xfId="5360" xr:uid="{DAC2E722-04A5-422B-A1A8-A03CA170592F}"/>
    <cellStyle name="40% - Ênfase2 3 2 2 3 10" xfId="43644" xr:uid="{CDBF147B-A47F-4011-993E-E1A70CD7B088}"/>
    <cellStyle name="40% - Ênfase2 3 2 2 3 11" xfId="17770" xr:uid="{C478795F-0D2F-4069-BD63-C93E58933948}"/>
    <cellStyle name="40% - Ênfase2 3 2 2 3 2" xfId="7549" xr:uid="{9A410120-949D-4FA7-BA8A-C57DF4B25C1C}"/>
    <cellStyle name="40% - Ênfase2 3 2 2 3 2 10" xfId="19091" xr:uid="{3ACE99CE-713E-4948-A5BA-A4292AABB2C5}"/>
    <cellStyle name="40% - Ênfase2 3 2 2 3 2 2" xfId="9536" xr:uid="{B9A4FC81-8B6D-484F-A1C6-3394B7CAB7DB}"/>
    <cellStyle name="40% - Ênfase2 3 2 2 3 2 2 2" xfId="32023" xr:uid="{D386BA36-C8B5-4640-8401-6C15E9258E91}"/>
    <cellStyle name="40% - Ênfase2 3 2 2 3 2 2 3" xfId="21040" xr:uid="{BA5CFED0-4992-4926-9D3E-BBA77D5276AC}"/>
    <cellStyle name="40% - Ênfase2 3 2 2 3 2 3" xfId="12935" xr:uid="{E7CF5041-B8E9-4119-9D27-CCCE3A6DF466}"/>
    <cellStyle name="40% - Ênfase2 3 2 2 3 2 3 2" xfId="34996" xr:uid="{683A2A22-BD1E-4F77-9735-93DE49F3D08F}"/>
    <cellStyle name="40% - Ênfase2 3 2 2 3 2 3 3" xfId="24013" xr:uid="{2FA50D2A-1230-4450-8EB8-C30C8B4BF9ED}"/>
    <cellStyle name="40% - Ênfase2 3 2 2 3 2 4" xfId="15377" xr:uid="{59E02927-8EBC-4849-966E-95BC7D1288D5}"/>
    <cellStyle name="40% - Ênfase2 3 2 2 3 2 4 2" xfId="37159" xr:uid="{221706AC-D4D3-4534-925D-9B1CF3069667}"/>
    <cellStyle name="40% - Ênfase2 3 2 2 3 2 4 3" xfId="26176" xr:uid="{E255B7C5-7BAC-4C74-A259-454140ABBE8F}"/>
    <cellStyle name="40% - Ênfase2 3 2 2 3 2 5" xfId="28126" xr:uid="{447044E2-AC78-407F-BEFB-5F80D1DAC4A5}"/>
    <cellStyle name="40% - Ênfase2 3 2 2 3 2 5 2" xfId="39109" xr:uid="{A498D4D3-A1CB-4F7B-B649-19019D7DDA81}"/>
    <cellStyle name="40% - Ênfase2 3 2 2 3 2 6" xfId="30074" xr:uid="{FB6F37A3-3E69-448B-BB1F-47293104C92F}"/>
    <cellStyle name="40% - Ênfase2 3 2 2 3 2 7" xfId="41057" xr:uid="{6A426051-823D-404D-8ECD-9BE0AFC548C4}"/>
    <cellStyle name="40% - Ênfase2 3 2 2 3 2 8" xfId="43004" xr:uid="{BCB0502F-918A-40CD-ACAD-66BB2C9C0EC5}"/>
    <cellStyle name="40% - Ênfase2 3 2 2 3 2 9" xfId="44964" xr:uid="{E3ACB2C2-4F65-4F3E-B907-8AE79E4F265B}"/>
    <cellStyle name="40% - Ênfase2 3 2 2 3 3" xfId="8215" xr:uid="{7FD91661-D81F-44AE-8596-13871C7E1B45}"/>
    <cellStyle name="40% - Ênfase2 3 2 2 3 3 2" xfId="11798" xr:uid="{A1C6DA8D-C9FF-4FEB-AD72-0E15958804F4}"/>
    <cellStyle name="40% - Ênfase2 3 2 2 3 3 2 2" xfId="33861" xr:uid="{A2184307-D789-4D11-A802-DDDDFED1DCDA}"/>
    <cellStyle name="40% - Ênfase2 3 2 2 3 3 2 3" xfId="22878" xr:uid="{A3FFD7A0-1689-4AE9-9933-7456FF653351}"/>
    <cellStyle name="40% - Ênfase2 3 2 2 3 3 3" xfId="30702" xr:uid="{55D9CCAA-ABF7-44FB-881A-E7E4E10A114F}"/>
    <cellStyle name="40% - Ênfase2 3 2 2 3 3 4" xfId="19719" xr:uid="{6D64ED6E-8B54-4724-862F-58F70E61F169}"/>
    <cellStyle name="40% - Ênfase2 3 2 2 3 4" xfId="10802" xr:uid="{82A33761-2E3E-4B3A-A0FA-704F2F189827}"/>
    <cellStyle name="40% - Ênfase2 3 2 2 3 4 2" xfId="32929" xr:uid="{87271D4A-D4C3-40A4-B43D-BC13F269F266}"/>
    <cellStyle name="40% - Ênfase2 3 2 2 3 4 3" xfId="21946" xr:uid="{FBAC8370-3F6A-4200-80B8-D397652B03DC}"/>
    <cellStyle name="40% - Ênfase2 3 2 2 3 5" xfId="13975" xr:uid="{F64CCC1B-B45C-4539-8327-91E7B2D7575B}"/>
    <cellStyle name="40% - Ênfase2 3 2 2 3 5 2" xfId="35839" xr:uid="{453459A3-0C4B-4F24-95D4-353F10CBB969}"/>
    <cellStyle name="40% - Ênfase2 3 2 2 3 5 3" xfId="24856" xr:uid="{CAA31A51-A124-4D9A-9015-45EEB28B42A8}"/>
    <cellStyle name="40% - Ênfase2 3 2 2 3 6" xfId="26806" xr:uid="{468090FE-07C3-407B-AC5F-6B83A7A8126A}"/>
    <cellStyle name="40% - Ênfase2 3 2 2 3 6 2" xfId="37789" xr:uid="{71CF6256-100C-4D43-A799-749F3642AE46}"/>
    <cellStyle name="40% - Ênfase2 3 2 2 3 7" xfId="28754" xr:uid="{3638C64B-E653-4E8B-B3AA-61B4D51F5791}"/>
    <cellStyle name="40% - Ênfase2 3 2 2 3 8" xfId="39737" xr:uid="{D93C41F0-E859-451D-81A8-FBBA47143333}"/>
    <cellStyle name="40% - Ênfase2 3 2 2 3 9" xfId="41684" xr:uid="{24C08E57-B3BD-4CDB-A2E0-F07E77CA0668}"/>
    <cellStyle name="40% - Ênfase2 3 2 2 4" xfId="6983" xr:uid="{A438BA33-3496-4214-B122-D61C137696CB}"/>
    <cellStyle name="40% - Ênfase2 3 2 2 4 10" xfId="18527" xr:uid="{BAD12803-FF81-4735-AFAA-7126F635CCF9}"/>
    <cellStyle name="40% - Ênfase2 3 2 2 4 2" xfId="8972" xr:uid="{558AFEA9-A1E9-4F90-9D51-366755A5D1A5}"/>
    <cellStyle name="40% - Ênfase2 3 2 2 4 2 2" xfId="31459" xr:uid="{71A57801-738B-4F07-9129-54456A981968}"/>
    <cellStyle name="40% - Ênfase2 3 2 2 4 2 3" xfId="20476" xr:uid="{7B75A10E-6F21-46FF-B3DC-41237CD2C964}"/>
    <cellStyle name="40% - Ênfase2 3 2 2 4 3" xfId="12357" xr:uid="{BC6EA6CE-7CC5-4174-ACEB-ECE677450890}"/>
    <cellStyle name="40% - Ênfase2 3 2 2 4 3 2" xfId="34418" xr:uid="{F9FEA993-30CD-41C4-BC8F-87D985DBBBE9}"/>
    <cellStyle name="40% - Ênfase2 3 2 2 4 3 3" xfId="23435" xr:uid="{85DBD540-D505-4C82-A63C-7242B058F536}"/>
    <cellStyle name="40% - Ênfase2 3 2 2 4 4" xfId="14813" xr:uid="{10F5BC6A-02F4-4EE1-82D7-170C4C6A51F0}"/>
    <cellStyle name="40% - Ênfase2 3 2 2 4 4 2" xfId="36595" xr:uid="{3A4824EA-43AE-40AB-845A-2C6BAE92BD93}"/>
    <cellStyle name="40% - Ênfase2 3 2 2 4 4 3" xfId="25612" xr:uid="{C9DE40BE-5FB9-4305-9E8C-DD221BDC57B1}"/>
    <cellStyle name="40% - Ênfase2 3 2 2 4 5" xfId="27562" xr:uid="{327A8AEC-C86D-466E-8E6D-685942954AEE}"/>
    <cellStyle name="40% - Ênfase2 3 2 2 4 5 2" xfId="38545" xr:uid="{955B7331-024C-465A-BB86-1BE6BBCC337E}"/>
    <cellStyle name="40% - Ênfase2 3 2 2 4 6" xfId="29510" xr:uid="{04D23743-6C07-48A2-8784-90F502E53D68}"/>
    <cellStyle name="40% - Ênfase2 3 2 2 4 7" xfId="40493" xr:uid="{FC2F52AF-C5CD-49BF-812E-5402C3408123}"/>
    <cellStyle name="40% - Ênfase2 3 2 2 4 8" xfId="42440" xr:uid="{D3585C3D-5887-4177-AAEB-5B9C8E741EBD}"/>
    <cellStyle name="40% - Ênfase2 3 2 2 4 9" xfId="44400" xr:uid="{B699FF78-B22F-42A7-AB6F-AAAD094A320B}"/>
    <cellStyle name="40% - Ênfase2 3 2 2 5" xfId="8213" xr:uid="{E07E0671-837A-4667-A564-5AB6665C09F2}"/>
    <cellStyle name="40% - Ênfase2 3 2 2 5 2" xfId="11220" xr:uid="{33EE8D57-2B96-48F7-850D-80E170A90AC1}"/>
    <cellStyle name="40% - Ênfase2 3 2 2 5 2 2" xfId="33283" xr:uid="{2FDABA1C-929B-4A8C-BF58-4A68EEF4AF77}"/>
    <cellStyle name="40% - Ênfase2 3 2 2 5 2 3" xfId="22300" xr:uid="{88879D53-4DA5-47B7-81E8-2FD6DD1CD620}"/>
    <cellStyle name="40% - Ênfase2 3 2 2 5 3" xfId="30700" xr:uid="{57CA138F-AD73-4F10-A787-4AE8FE75519B}"/>
    <cellStyle name="40% - Ênfase2 3 2 2 5 4" xfId="19717" xr:uid="{2FA4D183-57B6-48B2-B247-E778E304EAD1}"/>
    <cellStyle name="40% - Ênfase2 3 2 2 6" xfId="10238" xr:uid="{55EDB0D6-5D54-4CE0-A792-16E9CB7C15D6}"/>
    <cellStyle name="40% - Ênfase2 3 2 2 6 2" xfId="32365" xr:uid="{E2163C2D-B5BF-46A9-BBBF-B766E49C298B}"/>
    <cellStyle name="40% - Ênfase2 3 2 2 6 3" xfId="21382" xr:uid="{FBE95AFC-65D0-40B5-8F1A-618B0C7F28B6}"/>
    <cellStyle name="40% - Ênfase2 3 2 2 7" xfId="13973" xr:uid="{6DF4C4EA-05A8-4184-8546-3E0A47407F09}"/>
    <cellStyle name="40% - Ênfase2 3 2 2 7 2" xfId="35837" xr:uid="{97C65F2D-EAA0-4D7C-9CA6-8F69CCE243F3}"/>
    <cellStyle name="40% - Ênfase2 3 2 2 7 3" xfId="24854" xr:uid="{498D66F2-E467-4268-A855-866F5D354167}"/>
    <cellStyle name="40% - Ênfase2 3 2 2 8" xfId="26804" xr:uid="{7118FD9E-D520-445B-B705-8A4E5577BF86}"/>
    <cellStyle name="40% - Ênfase2 3 2 2 8 2" xfId="37787" xr:uid="{5898EF2C-9C44-4FDD-AC21-850163DA3CB8}"/>
    <cellStyle name="40% - Ênfase2 3 2 2 9" xfId="28752" xr:uid="{8F89DB33-8B38-4B2F-822F-CDD173DB2B60}"/>
    <cellStyle name="40% - Ênfase2 3 2 3" xfId="5361" xr:uid="{84709E0C-C4B4-4498-B42C-3506EF9F0B8D}"/>
    <cellStyle name="40% - Ênfase2 3 2 3 10" xfId="43645" xr:uid="{D08AEF18-5B1C-404B-BDA7-4E6D76D3F838}"/>
    <cellStyle name="40% - Ênfase2 3 2 3 11" xfId="17771" xr:uid="{2F84CD52-40A2-4F46-B1E4-DD6B3E1B7521}"/>
    <cellStyle name="40% - Ênfase2 3 2 3 2" xfId="7098" xr:uid="{E4E9E76D-39A5-4D87-A90B-56FE3A0F18CD}"/>
    <cellStyle name="40% - Ênfase2 3 2 3 2 10" xfId="18640" xr:uid="{41960513-78AC-4828-A989-EEDBB24883E3}"/>
    <cellStyle name="40% - Ênfase2 3 2 3 2 2" xfId="9085" xr:uid="{810DCE4E-9DEA-4720-BAFB-DDF168133702}"/>
    <cellStyle name="40% - Ênfase2 3 2 3 2 2 2" xfId="31572" xr:uid="{56AEA10C-3B12-4034-A1C0-E10781139CD6}"/>
    <cellStyle name="40% - Ênfase2 3 2 3 2 2 3" xfId="20589" xr:uid="{36CFEC48-5AFE-424B-984E-DD71868128B0}"/>
    <cellStyle name="40% - Ênfase2 3 2 3 2 3" xfId="12480" xr:uid="{5FDDD4FE-9FAE-4A45-8163-BB8C5E1B77E9}"/>
    <cellStyle name="40% - Ênfase2 3 2 3 2 3 2" xfId="34541" xr:uid="{6C368856-A6CE-4AA2-B799-88382C20DFC6}"/>
    <cellStyle name="40% - Ênfase2 3 2 3 2 3 3" xfId="23558" xr:uid="{E69F2CA0-8209-45A1-AB67-6FB69E97990E}"/>
    <cellStyle name="40% - Ênfase2 3 2 3 2 4" xfId="14926" xr:uid="{4082D914-F8F9-4FB3-8070-B01E8C581D46}"/>
    <cellStyle name="40% - Ênfase2 3 2 3 2 4 2" xfId="36708" xr:uid="{9B5F626C-C900-4EE8-8A17-C1F2D1C923AF}"/>
    <cellStyle name="40% - Ênfase2 3 2 3 2 4 3" xfId="25725" xr:uid="{4D5E147C-C694-49FB-A81A-63AA38A10FF5}"/>
    <cellStyle name="40% - Ênfase2 3 2 3 2 5" xfId="27675" xr:uid="{5C5F3FAD-1478-47C1-8D17-26FEA43C20F9}"/>
    <cellStyle name="40% - Ênfase2 3 2 3 2 5 2" xfId="38658" xr:uid="{3BFA7750-BE28-42CB-BBB5-079A0782A7FA}"/>
    <cellStyle name="40% - Ênfase2 3 2 3 2 6" xfId="29623" xr:uid="{E06FEEE8-91D3-47E3-AB52-8CF6CD80CA42}"/>
    <cellStyle name="40% - Ênfase2 3 2 3 2 7" xfId="40606" xr:uid="{86DD2C76-161C-413D-B77A-78FF498533A9}"/>
    <cellStyle name="40% - Ênfase2 3 2 3 2 8" xfId="42553" xr:uid="{3E108485-C14A-480D-A4E3-BB60DAC3656B}"/>
    <cellStyle name="40% - Ênfase2 3 2 3 2 9" xfId="44513" xr:uid="{6B8EB3E2-BD2A-441C-B0DA-221003042109}"/>
    <cellStyle name="40% - Ênfase2 3 2 3 3" xfId="8216" xr:uid="{92710C52-2608-42D7-B925-BBDA7FC1D3B1}"/>
    <cellStyle name="40% - Ênfase2 3 2 3 3 2" xfId="11343" xr:uid="{76705D88-79FA-4A69-B174-1D3DEEDDBB05}"/>
    <cellStyle name="40% - Ênfase2 3 2 3 3 2 2" xfId="33406" xr:uid="{1569BC10-8657-4AEC-A061-EA24B1793B55}"/>
    <cellStyle name="40% - Ênfase2 3 2 3 3 2 3" xfId="22423" xr:uid="{D37A9273-C83C-49A3-8A2F-7D00CAF4AD85}"/>
    <cellStyle name="40% - Ênfase2 3 2 3 3 3" xfId="30703" xr:uid="{EE55E2EA-3C76-47E5-8A10-2F3C35FF276A}"/>
    <cellStyle name="40% - Ênfase2 3 2 3 3 4" xfId="19720" xr:uid="{090C5862-46A8-4919-885C-EF38566012AC}"/>
    <cellStyle name="40% - Ênfase2 3 2 3 4" xfId="10351" xr:uid="{454534A1-1F63-4612-B0A2-E7FEEACB15D2}"/>
    <cellStyle name="40% - Ênfase2 3 2 3 4 2" xfId="32478" xr:uid="{ACD977BC-135D-4DB3-879D-9F20E76B896D}"/>
    <cellStyle name="40% - Ênfase2 3 2 3 4 3" xfId="21495" xr:uid="{6BD0EC6D-3EC0-4917-A53C-145FAA5AFE5D}"/>
    <cellStyle name="40% - Ênfase2 3 2 3 5" xfId="13976" xr:uid="{AA631E42-4C9E-4B59-ABF8-88D17FA64CCF}"/>
    <cellStyle name="40% - Ênfase2 3 2 3 5 2" xfId="35840" xr:uid="{6B3B5ED0-3464-46E2-A663-E55A09D9D05C}"/>
    <cellStyle name="40% - Ênfase2 3 2 3 5 3" xfId="24857" xr:uid="{B8358F46-ADC3-4144-A03E-4ECDA55FF667}"/>
    <cellStyle name="40% - Ênfase2 3 2 3 6" xfId="26807" xr:uid="{04C3DF10-0F9B-4E82-BD09-981C11C853CD}"/>
    <cellStyle name="40% - Ênfase2 3 2 3 6 2" xfId="37790" xr:uid="{E43609A8-96D4-4C64-A90F-C6C34731A6FD}"/>
    <cellStyle name="40% - Ênfase2 3 2 3 7" xfId="28755" xr:uid="{3F4A2C7E-2630-493E-9F46-2D41FD4757D2}"/>
    <cellStyle name="40% - Ênfase2 3 2 3 8" xfId="39738" xr:uid="{FBF8C1F7-B534-4230-83DA-CDDFA2303253}"/>
    <cellStyle name="40% - Ênfase2 3 2 3 9" xfId="41685" xr:uid="{0BF82069-0BEA-44E2-B5AD-3249D3A2616E}"/>
    <cellStyle name="40% - Ênfase2 3 2 4" xfId="5362" xr:uid="{DAEB86E0-2DC9-48D3-97A1-70E794E39B0A}"/>
    <cellStyle name="40% - Ênfase2 3 2 4 10" xfId="43646" xr:uid="{8F076A45-5E40-49F4-A4D4-66536E7C75D0}"/>
    <cellStyle name="40% - Ênfase2 3 2 4 11" xfId="17772" xr:uid="{92558D8F-7DD2-4858-B214-7089241A32AC}"/>
    <cellStyle name="40% - Ênfase2 3 2 4 2" xfId="7380" xr:uid="{6ACE1299-D070-4B77-90BD-11B2808DE1F6}"/>
    <cellStyle name="40% - Ênfase2 3 2 4 2 10" xfId="18922" xr:uid="{09512A75-C0D7-490B-8760-62A5018B32FF}"/>
    <cellStyle name="40% - Ênfase2 3 2 4 2 2" xfId="9367" xr:uid="{0C754B60-37DB-4394-9DD3-9B6DE3638416}"/>
    <cellStyle name="40% - Ênfase2 3 2 4 2 2 2" xfId="31854" xr:uid="{4D59B967-886D-4C22-8C10-48E9ED3FCAA7}"/>
    <cellStyle name="40% - Ênfase2 3 2 4 2 2 3" xfId="20871" xr:uid="{B854CE72-FE4D-4471-B44F-99E5D4EE283F}"/>
    <cellStyle name="40% - Ênfase2 3 2 4 2 3" xfId="12766" xr:uid="{0B955933-DF14-4559-BE7A-9697E13D5A04}"/>
    <cellStyle name="40% - Ênfase2 3 2 4 2 3 2" xfId="34827" xr:uid="{B0CB40F5-A057-4A30-BE19-5549CEB49C20}"/>
    <cellStyle name="40% - Ênfase2 3 2 4 2 3 3" xfId="23844" xr:uid="{506CF464-DB75-491D-A3A2-77B483F5943C}"/>
    <cellStyle name="40% - Ênfase2 3 2 4 2 4" xfId="15208" xr:uid="{5FECB6EB-C45A-4C82-A026-35658B0B4888}"/>
    <cellStyle name="40% - Ênfase2 3 2 4 2 4 2" xfId="36990" xr:uid="{3CA4917C-0A83-4E13-9C91-9AE2262BECD3}"/>
    <cellStyle name="40% - Ênfase2 3 2 4 2 4 3" xfId="26007" xr:uid="{123929CB-1F18-4A04-8497-C07CC26BD87E}"/>
    <cellStyle name="40% - Ênfase2 3 2 4 2 5" xfId="27957" xr:uid="{A5CE30D3-1A54-4776-9618-55AC7DD758C5}"/>
    <cellStyle name="40% - Ênfase2 3 2 4 2 5 2" xfId="38940" xr:uid="{CDB2F6D7-156A-4088-AA2A-36312E4D70EE}"/>
    <cellStyle name="40% - Ênfase2 3 2 4 2 6" xfId="29905" xr:uid="{A067E9CE-05F4-4244-846F-6CD7A5EDE2C1}"/>
    <cellStyle name="40% - Ênfase2 3 2 4 2 7" xfId="40888" xr:uid="{94D5ED61-3B62-47F4-8C35-829F4698DE11}"/>
    <cellStyle name="40% - Ênfase2 3 2 4 2 8" xfId="42835" xr:uid="{A4A1F01C-DAA5-4A87-A078-3A9FFFC9BBB0}"/>
    <cellStyle name="40% - Ênfase2 3 2 4 2 9" xfId="44795" xr:uid="{B2D0BA17-3CA0-4B20-B7CA-7B34F7DA2D11}"/>
    <cellStyle name="40% - Ênfase2 3 2 4 3" xfId="8217" xr:uid="{68D186F7-3D64-448B-A613-54B41B526B93}"/>
    <cellStyle name="40% - Ênfase2 3 2 4 3 2" xfId="11629" xr:uid="{535C06AF-877A-4AE1-94AC-4D3422EE2BC9}"/>
    <cellStyle name="40% - Ênfase2 3 2 4 3 2 2" xfId="33692" xr:uid="{6DE94F4B-A200-4566-AB2B-627B91D9DAFE}"/>
    <cellStyle name="40% - Ênfase2 3 2 4 3 2 3" xfId="22709" xr:uid="{B09CCF7C-4316-49E3-A262-90C73A134BA4}"/>
    <cellStyle name="40% - Ênfase2 3 2 4 3 3" xfId="30704" xr:uid="{61C85EBD-EF89-4DAF-BDB6-FBDAC5FE8FCA}"/>
    <cellStyle name="40% - Ênfase2 3 2 4 3 4" xfId="19721" xr:uid="{FB7D14A2-F07F-4ABA-AA81-F6FF157CE244}"/>
    <cellStyle name="40% - Ênfase2 3 2 4 4" xfId="10633" xr:uid="{561A0634-0111-44D5-9585-024681FD37AF}"/>
    <cellStyle name="40% - Ênfase2 3 2 4 4 2" xfId="32760" xr:uid="{CE6881A3-A147-4BCE-9FD0-AC35CB0717D3}"/>
    <cellStyle name="40% - Ênfase2 3 2 4 4 3" xfId="21777" xr:uid="{9B9F614C-3A33-4BFC-B785-E41C985E30A3}"/>
    <cellStyle name="40% - Ênfase2 3 2 4 5" xfId="13977" xr:uid="{BFF0BF12-371D-43F0-B683-4B676BBEC3C9}"/>
    <cellStyle name="40% - Ênfase2 3 2 4 5 2" xfId="35841" xr:uid="{0B221607-32A4-417C-B290-FD381A8B4459}"/>
    <cellStyle name="40% - Ênfase2 3 2 4 5 3" xfId="24858" xr:uid="{6428CF56-1AF1-4752-9423-2397793B92C0}"/>
    <cellStyle name="40% - Ênfase2 3 2 4 6" xfId="26808" xr:uid="{A5CA4B72-41A7-4C5F-BDED-28379DE4D0DB}"/>
    <cellStyle name="40% - Ênfase2 3 2 4 6 2" xfId="37791" xr:uid="{4581EBCF-ACDB-41AA-BFB5-4C960EC83F9B}"/>
    <cellStyle name="40% - Ênfase2 3 2 4 7" xfId="28756" xr:uid="{A0BAE4D5-2686-4D2C-AF30-2C434A6882F3}"/>
    <cellStyle name="40% - Ênfase2 3 2 4 8" xfId="39739" xr:uid="{A54092C2-19C6-4EF9-98D5-B92F17F2F08F}"/>
    <cellStyle name="40% - Ênfase2 3 2 4 9" xfId="41686" xr:uid="{234F8AC4-93FB-43A3-93F7-E1ABB7244934}"/>
    <cellStyle name="40% - Ênfase2 3 2 5" xfId="6813" xr:uid="{A6223A96-36A2-4790-B2F3-50AF6CF8393C}"/>
    <cellStyle name="40% - Ênfase2 3 2 5 10" xfId="18358" xr:uid="{A6FA2A34-19C3-4EF9-9824-9FE60FB79CE4}"/>
    <cellStyle name="40% - Ênfase2 3 2 5 2" xfId="8803" xr:uid="{D2C44013-1EE4-4B5F-9BD5-EC7BFC1D05E1}"/>
    <cellStyle name="40% - Ênfase2 3 2 5 2 2" xfId="13247" xr:uid="{C185A221-722D-4C3F-A5A8-C97004878567}"/>
    <cellStyle name="40% - Ênfase2 3 2 5 2 2 2" xfId="35256" xr:uid="{F6A20248-9E02-4A44-B349-CFE029BF48C6}"/>
    <cellStyle name="40% - Ênfase2 3 2 5 2 2 3" xfId="24273" xr:uid="{D2731ED3-4281-4B53-B6C9-69B59F43E79B}"/>
    <cellStyle name="40% - Ênfase2 3 2 5 2 3" xfId="31290" xr:uid="{EA2F14A6-8F32-4E86-AA7D-D64B9EDA7C0B}"/>
    <cellStyle name="40% - Ênfase2 3 2 5 2 4" xfId="20307" xr:uid="{FBD7DD5B-E0C7-4DE6-9E15-3C935F0F9B30}"/>
    <cellStyle name="40% - Ênfase2 3 2 5 3" xfId="12060" xr:uid="{BB56CB95-928A-4977-AD3D-1D8247EADAB9}"/>
    <cellStyle name="40% - Ênfase2 3 2 5 3 2" xfId="34121" xr:uid="{26337EF5-F618-4A97-A1BA-232E714050BB}"/>
    <cellStyle name="40% - Ênfase2 3 2 5 3 3" xfId="23138" xr:uid="{9AEB68A2-9C50-49A8-B177-F8910F0A4C17}"/>
    <cellStyle name="40% - Ênfase2 3 2 5 4" xfId="14644" xr:uid="{B38967B6-E8CC-49D8-B44D-BE899BD361EF}"/>
    <cellStyle name="40% - Ênfase2 3 2 5 4 2" xfId="36426" xr:uid="{8DF8EA57-618A-4144-881D-6E3BF54966B0}"/>
    <cellStyle name="40% - Ênfase2 3 2 5 4 3" xfId="25443" xr:uid="{32E16E8C-7011-4765-AD58-8F3449D5CFD1}"/>
    <cellStyle name="40% - Ênfase2 3 2 5 5" xfId="27393" xr:uid="{307777DF-9A2B-4939-965C-88336F15F4FF}"/>
    <cellStyle name="40% - Ênfase2 3 2 5 5 2" xfId="38376" xr:uid="{CCAAE421-19ED-4FAF-A373-B815F361F556}"/>
    <cellStyle name="40% - Ênfase2 3 2 5 6" xfId="29341" xr:uid="{C7B88FAB-FDA2-42CE-8A05-FAA2C88EF47C}"/>
    <cellStyle name="40% - Ênfase2 3 2 5 7" xfId="40324" xr:uid="{ACA946E3-31AF-4E30-96AE-E6620D2383AF}"/>
    <cellStyle name="40% - Ênfase2 3 2 5 8" xfId="42271" xr:uid="{9AC3117A-D9BF-43AD-9721-62353322155B}"/>
    <cellStyle name="40% - Ênfase2 3 2 5 9" xfId="44231" xr:uid="{8C3F52D7-E591-465E-BC53-11BEC3551C2E}"/>
    <cellStyle name="40% - Ênfase2 3 2 6" xfId="8212" xr:uid="{ADDB5446-305B-43F5-B900-D3F51E2634F9}"/>
    <cellStyle name="40% - Ênfase2 3 2 6 2" xfId="12184" xr:uid="{79538AA6-708E-40A9-9836-3DC3CE8265A9}"/>
    <cellStyle name="40% - Ênfase2 3 2 6 2 2" xfId="34245" xr:uid="{4023C573-E35D-4112-B2CF-622E8B8C1ABF}"/>
    <cellStyle name="40% - Ênfase2 3 2 6 2 3" xfId="23262" xr:uid="{BE2E288D-8EFA-4CD8-9E2F-84848C1E25D6}"/>
    <cellStyle name="40% - Ênfase2 3 2 6 3" xfId="30699" xr:uid="{E7D60EC9-EEA1-4D7F-9BD4-E0DCCF8526FF}"/>
    <cellStyle name="40% - Ênfase2 3 2 6 4" xfId="19716" xr:uid="{294D9A7F-D3A8-4C98-9165-C0A118534EA1}"/>
    <cellStyle name="40% - Ênfase2 3 2 7" xfId="11046" xr:uid="{794B9CAD-7BA3-49DB-B1BB-0A1F36A23F70}"/>
    <cellStyle name="40% - Ênfase2 3 2 7 2" xfId="33110" xr:uid="{599B9C36-140D-4CF7-ADF2-C2B29F0AD5B7}"/>
    <cellStyle name="40% - Ênfase2 3 2 7 3" xfId="22127" xr:uid="{0B269348-E585-4AAA-BB27-A897E5F78341}"/>
    <cellStyle name="40% - Ênfase2 3 2 8" xfId="10009" xr:uid="{FE6A01AE-06D5-4BE8-BF8E-64E869F1837B}"/>
    <cellStyle name="40% - Ênfase2 3 2 8 2" xfId="32196" xr:uid="{B6B31AF8-123A-4E31-BB21-40C81AEAD56F}"/>
    <cellStyle name="40% - Ênfase2 3 2 8 3" xfId="21213" xr:uid="{CE25C3C5-B241-4D7E-819F-723A20392B22}"/>
    <cellStyle name="40% - Ênfase2 3 2 9" xfId="13972" xr:uid="{C2064290-F943-48E3-B0B8-F2484687E08B}"/>
    <cellStyle name="40% - Ênfase2 3 2 9 2" xfId="35836" xr:uid="{2AC7E8DF-A01C-47A3-A07C-F8517948633A}"/>
    <cellStyle name="40% - Ênfase2 3 2 9 3" xfId="24853" xr:uid="{B723A86A-3539-4DE9-9BDA-B6FDCDDACD70}"/>
    <cellStyle name="40% - Ênfase2 3 3" xfId="5363" xr:uid="{7BCB3BA9-3FBD-4D7B-9256-79233874D394}"/>
    <cellStyle name="40% - Ênfase2 3 3 10" xfId="28757" xr:uid="{63EE82E5-410E-4826-AB19-AFCBADA5D209}"/>
    <cellStyle name="40% - Ênfase2 3 3 11" xfId="39740" xr:uid="{E1A18893-ADAF-4D78-A8DB-0E325C9B0BDC}"/>
    <cellStyle name="40% - Ênfase2 3 3 12" xfId="41687" xr:uid="{E36A35A1-70A0-4C02-BFBC-B0B87918EED7}"/>
    <cellStyle name="40% - Ênfase2 3 3 13" xfId="43647" xr:uid="{4852E7D5-9535-46D0-8F79-42E2688A8E58}"/>
    <cellStyle name="40% - Ênfase2 3 3 14" xfId="17773" xr:uid="{7A2DBE82-64DA-4604-9D52-D4E19142A5B4}"/>
    <cellStyle name="40% - Ênfase2 3 3 2" xfId="5364" xr:uid="{5293C0E9-F5D7-40F6-93AD-3064ED9B099F}"/>
    <cellStyle name="40% - Ênfase2 3 3 2 10" xfId="43648" xr:uid="{113DC5D6-877A-4FAB-8371-E588E231BB82}"/>
    <cellStyle name="40% - Ênfase2 3 3 2 11" xfId="17774" xr:uid="{1F9108F5-F04C-4277-9DB4-93516C07DD62}"/>
    <cellStyle name="40% - Ênfase2 3 3 2 2" xfId="7211" xr:uid="{9B467B51-753A-4F79-A559-D14C5B388C7C}"/>
    <cellStyle name="40% - Ênfase2 3 3 2 2 10" xfId="18753" xr:uid="{BCEFBE8F-C2AE-4965-B53F-62BF047115B4}"/>
    <cellStyle name="40% - Ênfase2 3 3 2 2 2" xfId="9198" xr:uid="{49D1B082-3F12-4C57-B8A3-E1BC3A40C7C6}"/>
    <cellStyle name="40% - Ênfase2 3 3 2 2 2 2" xfId="31685" xr:uid="{6BAC8BAE-37FD-4BFA-B2C7-F19B029DE3B0}"/>
    <cellStyle name="40% - Ênfase2 3 3 2 2 2 3" xfId="20702" xr:uid="{B1CB91D6-EEE8-4465-AD65-EB4CCCF431FA}"/>
    <cellStyle name="40% - Ênfase2 3 3 2 2 3" xfId="12597" xr:uid="{36BDF556-61FC-4204-80E2-EC239D0F9303}"/>
    <cellStyle name="40% - Ênfase2 3 3 2 2 3 2" xfId="34658" xr:uid="{2ED4C18C-CED2-4B6C-9E50-3783A8D659A6}"/>
    <cellStyle name="40% - Ênfase2 3 3 2 2 3 3" xfId="23675" xr:uid="{B52C35DD-0612-44FD-ACC6-2560114F20A4}"/>
    <cellStyle name="40% - Ênfase2 3 3 2 2 4" xfId="15039" xr:uid="{898590BA-059F-44BC-83A2-19D45C218C3B}"/>
    <cellStyle name="40% - Ênfase2 3 3 2 2 4 2" xfId="36821" xr:uid="{507B6886-E3AC-4D5E-B31F-024649EDBF4A}"/>
    <cellStyle name="40% - Ênfase2 3 3 2 2 4 3" xfId="25838" xr:uid="{D420DDC0-135F-465E-A468-8D7C91899201}"/>
    <cellStyle name="40% - Ênfase2 3 3 2 2 5" xfId="27788" xr:uid="{BFC21017-EE43-4660-8CE0-E22D05C12F8A}"/>
    <cellStyle name="40% - Ênfase2 3 3 2 2 5 2" xfId="38771" xr:uid="{99BD9F79-BCAB-44D1-87BC-122D3B2CDF62}"/>
    <cellStyle name="40% - Ênfase2 3 3 2 2 6" xfId="29736" xr:uid="{984CAE8A-3689-4E73-92EE-1C5194FA64C6}"/>
    <cellStyle name="40% - Ênfase2 3 3 2 2 7" xfId="40719" xr:uid="{1117E230-4CF5-4868-AEA8-F7CE5A41915E}"/>
    <cellStyle name="40% - Ênfase2 3 3 2 2 8" xfId="42666" xr:uid="{4D44A9C0-40FC-4137-BB1F-362114A3988F}"/>
    <cellStyle name="40% - Ênfase2 3 3 2 2 9" xfId="44626" xr:uid="{9D8E4DC5-BEA9-4140-8BDC-214CCA596CD5}"/>
    <cellStyle name="40% - Ênfase2 3 3 2 3" xfId="8219" xr:uid="{2F09DC49-0F5C-45BE-990B-7C4D48423592}"/>
    <cellStyle name="40% - Ênfase2 3 3 2 3 2" xfId="11460" xr:uid="{019F5DD1-0206-4E8A-989D-F1065CEA066E}"/>
    <cellStyle name="40% - Ênfase2 3 3 2 3 2 2" xfId="33523" xr:uid="{0B997168-2454-4D75-ACF8-80AE903390A6}"/>
    <cellStyle name="40% - Ênfase2 3 3 2 3 2 3" xfId="22540" xr:uid="{0C5C500D-32C0-470C-BD2D-41D46B4134F6}"/>
    <cellStyle name="40% - Ênfase2 3 3 2 3 3" xfId="30706" xr:uid="{CB3803A0-9130-46EC-84D1-2D302D3E826C}"/>
    <cellStyle name="40% - Ênfase2 3 3 2 3 4" xfId="19723" xr:uid="{373562AD-43EE-4BA4-973D-B35A30BED6D8}"/>
    <cellStyle name="40% - Ênfase2 3 3 2 4" xfId="10464" xr:uid="{3121A7E0-3253-4387-852A-E282DCCCCA4D}"/>
    <cellStyle name="40% - Ênfase2 3 3 2 4 2" xfId="32591" xr:uid="{BF05C2F8-6C11-4652-A464-47F7140CEFC2}"/>
    <cellStyle name="40% - Ênfase2 3 3 2 4 3" xfId="21608" xr:uid="{3FF8923D-BB10-4781-8E95-2169B5D70F6D}"/>
    <cellStyle name="40% - Ênfase2 3 3 2 5" xfId="13979" xr:uid="{1E553F72-D5D1-4B1E-9212-2335C607A461}"/>
    <cellStyle name="40% - Ênfase2 3 3 2 5 2" xfId="35843" xr:uid="{C1F8B992-3431-4A8A-A29D-21E709E85086}"/>
    <cellStyle name="40% - Ênfase2 3 3 2 5 3" xfId="24860" xr:uid="{C02ECDC7-C4FA-4843-98F1-6B1C7DFD5215}"/>
    <cellStyle name="40% - Ênfase2 3 3 2 6" xfId="26810" xr:uid="{F668625B-CEE3-445D-873D-982869E96AB1}"/>
    <cellStyle name="40% - Ênfase2 3 3 2 6 2" xfId="37793" xr:uid="{A6101C10-A2AA-48D1-B1CE-6B47201FB065}"/>
    <cellStyle name="40% - Ênfase2 3 3 2 7" xfId="28758" xr:uid="{60AD0642-8032-40EC-BD2F-DC47DD806FBD}"/>
    <cellStyle name="40% - Ênfase2 3 3 2 8" xfId="39741" xr:uid="{47B9E820-5237-47BA-95ED-2FB2C6B27D56}"/>
    <cellStyle name="40% - Ênfase2 3 3 2 9" xfId="41688" xr:uid="{68CEABD1-A508-4DF0-B4F4-554AEAE8CCAE}"/>
    <cellStyle name="40% - Ênfase2 3 3 3" xfId="5365" xr:uid="{193E9A47-0A86-4BDB-989D-1E2E178B08DF}"/>
    <cellStyle name="40% - Ênfase2 3 3 3 10" xfId="43649" xr:uid="{5D5FD156-36E6-4810-81CF-154579D71B55}"/>
    <cellStyle name="40% - Ênfase2 3 3 3 11" xfId="17775" xr:uid="{6D5EE3B5-1D14-451D-8966-110E32125B33}"/>
    <cellStyle name="40% - Ênfase2 3 3 3 2" xfId="7493" xr:uid="{48116EE4-8CAF-444E-A6C3-BFB1C1543540}"/>
    <cellStyle name="40% - Ênfase2 3 3 3 2 10" xfId="19035" xr:uid="{1C29EA8F-BB8C-43DD-8288-A5DA403289BA}"/>
    <cellStyle name="40% - Ênfase2 3 3 3 2 2" xfId="9480" xr:uid="{FF7021A2-3AA8-43CF-AB67-F4C1788142B2}"/>
    <cellStyle name="40% - Ênfase2 3 3 3 2 2 2" xfId="31967" xr:uid="{5203380D-9218-4102-A81E-C7EC168ACCE1}"/>
    <cellStyle name="40% - Ênfase2 3 3 3 2 2 3" xfId="20984" xr:uid="{62C3B0DD-240F-42E5-A37F-AA2C3F9B7ADC}"/>
    <cellStyle name="40% - Ênfase2 3 3 3 2 3" xfId="12879" xr:uid="{862C1C56-B591-4515-B93B-8698BBA8C422}"/>
    <cellStyle name="40% - Ênfase2 3 3 3 2 3 2" xfId="34940" xr:uid="{2B6E4707-09E2-4B00-83F0-CB9ECCB4ABEC}"/>
    <cellStyle name="40% - Ênfase2 3 3 3 2 3 3" xfId="23957" xr:uid="{9266E466-1C50-418A-86A5-04820F40C3BA}"/>
    <cellStyle name="40% - Ênfase2 3 3 3 2 4" xfId="15321" xr:uid="{6C14BD47-2AA5-4F44-8AAB-34718A1ADE26}"/>
    <cellStyle name="40% - Ênfase2 3 3 3 2 4 2" xfId="37103" xr:uid="{C61F37D8-7287-4FFB-B382-0B9B5DB3652B}"/>
    <cellStyle name="40% - Ênfase2 3 3 3 2 4 3" xfId="26120" xr:uid="{622F8F8D-BE81-414F-8AF4-A048430573AD}"/>
    <cellStyle name="40% - Ênfase2 3 3 3 2 5" xfId="28070" xr:uid="{7F7DCE58-E782-43F0-944D-A06E84500B12}"/>
    <cellStyle name="40% - Ênfase2 3 3 3 2 5 2" xfId="39053" xr:uid="{30379F9B-6C0E-48AA-8593-0ACE59DCAD08}"/>
    <cellStyle name="40% - Ênfase2 3 3 3 2 6" xfId="30018" xr:uid="{AED18BB8-E6A7-45A0-B9D6-9193B1FFB0C5}"/>
    <cellStyle name="40% - Ênfase2 3 3 3 2 7" xfId="41001" xr:uid="{6AD5D8D7-BDC3-4EA9-A0FD-BEB4889D280E}"/>
    <cellStyle name="40% - Ênfase2 3 3 3 2 8" xfId="42948" xr:uid="{C3C79293-A7EA-4C80-B40D-1BFDDC9084E1}"/>
    <cellStyle name="40% - Ênfase2 3 3 3 2 9" xfId="44908" xr:uid="{A8A43A6C-7DE5-4E26-8402-401736D23A92}"/>
    <cellStyle name="40% - Ênfase2 3 3 3 3" xfId="8220" xr:uid="{A3B576C0-FAC3-40AF-B5BA-FC37B6BDFC3C}"/>
    <cellStyle name="40% - Ênfase2 3 3 3 3 2" xfId="11742" xr:uid="{FCC814E2-A8AE-4DA2-AD3E-FF0E9E682005}"/>
    <cellStyle name="40% - Ênfase2 3 3 3 3 2 2" xfId="33805" xr:uid="{5E3B02AD-9952-4E23-AF5B-0B70850D87F8}"/>
    <cellStyle name="40% - Ênfase2 3 3 3 3 2 3" xfId="22822" xr:uid="{727125C6-D0B6-4640-88BE-C1467EA119D0}"/>
    <cellStyle name="40% - Ênfase2 3 3 3 3 3" xfId="30707" xr:uid="{79F6C99B-D5F4-49D6-9955-A11DE03494C9}"/>
    <cellStyle name="40% - Ênfase2 3 3 3 3 4" xfId="19724" xr:uid="{1FDCB4E0-3165-41CE-BF92-7E8EEC238273}"/>
    <cellStyle name="40% - Ênfase2 3 3 3 4" xfId="10746" xr:uid="{B0591940-7087-474D-9673-97B5515B9D5C}"/>
    <cellStyle name="40% - Ênfase2 3 3 3 4 2" xfId="32873" xr:uid="{CB65C190-955D-4AE8-8A49-78B09E3E17A7}"/>
    <cellStyle name="40% - Ênfase2 3 3 3 4 3" xfId="21890" xr:uid="{498BA3DF-6AD4-48C3-9B15-FF42758EC09A}"/>
    <cellStyle name="40% - Ênfase2 3 3 3 5" xfId="13980" xr:uid="{CCE84571-5E5F-4A9E-8D40-385781DFC5FE}"/>
    <cellStyle name="40% - Ênfase2 3 3 3 5 2" xfId="35844" xr:uid="{5FA1AAB7-1E8D-4EBB-8474-6EAD2081ECFD}"/>
    <cellStyle name="40% - Ênfase2 3 3 3 5 3" xfId="24861" xr:uid="{E9E378DA-C1AC-4F45-8AB7-6B3EE32E7AD6}"/>
    <cellStyle name="40% - Ênfase2 3 3 3 6" xfId="26811" xr:uid="{293B0797-6C93-4B13-9809-35DC4A043C46}"/>
    <cellStyle name="40% - Ênfase2 3 3 3 6 2" xfId="37794" xr:uid="{322135F1-F328-43D1-A63E-38640486D586}"/>
    <cellStyle name="40% - Ênfase2 3 3 3 7" xfId="28759" xr:uid="{F4BBD628-EEE9-402B-8EF6-40CD3F7BBBA4}"/>
    <cellStyle name="40% - Ênfase2 3 3 3 8" xfId="39742" xr:uid="{AEF0D92F-24F2-4DC2-9229-FD410FB7F184}"/>
    <cellStyle name="40% - Ênfase2 3 3 3 9" xfId="41689" xr:uid="{9CF32B55-DDC8-4F05-BE64-BA31CCC9563C}"/>
    <cellStyle name="40% - Ênfase2 3 3 4" xfId="6927" xr:uid="{CCFC7F4F-EE0A-4E18-A026-CEC1F63572EC}"/>
    <cellStyle name="40% - Ênfase2 3 3 4 10" xfId="18471" xr:uid="{B1739675-9514-4E20-BF6F-37C54DD2DF16}"/>
    <cellStyle name="40% - Ênfase2 3 3 4 2" xfId="8916" xr:uid="{FF8308FA-99EC-4D5F-A143-C687329C85FB}"/>
    <cellStyle name="40% - Ênfase2 3 3 4 2 2" xfId="13191" xr:uid="{C2E0E133-E49B-4001-BFD7-946B6DE4B7DD}"/>
    <cellStyle name="40% - Ênfase2 3 3 4 2 2 2" xfId="35200" xr:uid="{E93520E2-833E-4962-97C3-2925055D3ECB}"/>
    <cellStyle name="40% - Ênfase2 3 3 4 2 2 3" xfId="24217" xr:uid="{57E447EE-2B0C-4013-A43D-AAB2C0FFB9B2}"/>
    <cellStyle name="40% - Ênfase2 3 3 4 2 3" xfId="31403" xr:uid="{510DBDF8-F842-47A9-8911-A2869251A80A}"/>
    <cellStyle name="40% - Ênfase2 3 3 4 2 4" xfId="20420" xr:uid="{2A2088D6-4A18-4DC1-B57F-7F386EEC200F}"/>
    <cellStyle name="40% - Ênfase2 3 3 4 3" xfId="12004" xr:uid="{003CD212-D3AE-4C53-BC3C-4B13CC372213}"/>
    <cellStyle name="40% - Ênfase2 3 3 4 3 2" xfId="34065" xr:uid="{8AF0A028-07B3-4BCA-A655-B3D6F9D42DCB}"/>
    <cellStyle name="40% - Ênfase2 3 3 4 3 3" xfId="23082" xr:uid="{B2FA4158-BD52-49A7-BD80-6CB7F174AD90}"/>
    <cellStyle name="40% - Ênfase2 3 3 4 4" xfId="14757" xr:uid="{B407BDFC-7AE6-4B62-8AE4-8CE3FE90D570}"/>
    <cellStyle name="40% - Ênfase2 3 3 4 4 2" xfId="36539" xr:uid="{F2B1021A-F355-4B91-B450-988971125DA6}"/>
    <cellStyle name="40% - Ênfase2 3 3 4 4 3" xfId="25556" xr:uid="{047F30F7-0FBA-4AE1-97A0-1D1C3AE0A7D1}"/>
    <cellStyle name="40% - Ênfase2 3 3 4 5" xfId="27506" xr:uid="{C1C7AE42-FF7A-4C95-872E-E109D3A8044A}"/>
    <cellStyle name="40% - Ênfase2 3 3 4 5 2" xfId="38489" xr:uid="{F6FB934D-F266-45C8-9ED2-8DBC67955050}"/>
    <cellStyle name="40% - Ênfase2 3 3 4 6" xfId="29454" xr:uid="{EA335625-A793-4EFB-85A8-D0287C248B42}"/>
    <cellStyle name="40% - Ênfase2 3 3 4 7" xfId="40437" xr:uid="{8827613E-85FD-4D07-AAF1-C55C15679848}"/>
    <cellStyle name="40% - Ênfase2 3 3 4 8" xfId="42384" xr:uid="{D3722627-F6CF-4DCD-A2F8-E24CC5C0B878}"/>
    <cellStyle name="40% - Ênfase2 3 3 4 9" xfId="44344" xr:uid="{74514504-9F15-4A81-BBF5-F67D010B069E}"/>
    <cellStyle name="40% - Ênfase2 3 3 5" xfId="8218" xr:uid="{0A9EB2AB-43EF-41B5-B6D7-203E91D55986}"/>
    <cellStyle name="40% - Ênfase2 3 3 5 2" xfId="12301" xr:uid="{7089CF45-60F4-4882-B43C-E393BE620AB8}"/>
    <cellStyle name="40% - Ênfase2 3 3 5 2 2" xfId="34362" xr:uid="{2955C625-1E3A-4912-85D8-5D5A52DEB8EA}"/>
    <cellStyle name="40% - Ênfase2 3 3 5 2 3" xfId="23379" xr:uid="{A930A4C4-9DC2-4573-90B7-68B69D80066E}"/>
    <cellStyle name="40% - Ênfase2 3 3 5 3" xfId="30705" xr:uid="{3A0DFDD9-D645-43AC-9742-F4D1AACB33CE}"/>
    <cellStyle name="40% - Ênfase2 3 3 5 4" xfId="19722" xr:uid="{8D6032F4-77AD-4E19-AC1E-DB5BD4AC122E}"/>
    <cellStyle name="40% - Ênfase2 3 3 6" xfId="11164" xr:uid="{028F2BA4-B76D-4D60-8343-F3CE7AB82506}"/>
    <cellStyle name="40% - Ênfase2 3 3 6 2" xfId="33227" xr:uid="{9D9A8E93-5CA5-46C4-BF7B-D3C046B4DF53}"/>
    <cellStyle name="40% - Ênfase2 3 3 6 3" xfId="22244" xr:uid="{F2D53850-3199-4D7B-858F-6F9579F11895}"/>
    <cellStyle name="40% - Ênfase2 3 3 7" xfId="10182" xr:uid="{11709070-37B1-4884-8262-635EF92583E6}"/>
    <cellStyle name="40% - Ênfase2 3 3 7 2" xfId="32309" xr:uid="{2890D700-0002-447F-9A3C-2B136081ADAC}"/>
    <cellStyle name="40% - Ênfase2 3 3 7 3" xfId="21326" xr:uid="{91380497-87B6-4953-BD3D-8C0A989CD711}"/>
    <cellStyle name="40% - Ênfase2 3 3 8" xfId="13978" xr:uid="{73C6160A-A9B3-4BBB-B2F1-6D0B2E526A35}"/>
    <cellStyle name="40% - Ênfase2 3 3 8 2" xfId="35842" xr:uid="{6697A187-C6C2-4605-8DA8-DB2F0B77454A}"/>
    <cellStyle name="40% - Ênfase2 3 3 8 3" xfId="24859" xr:uid="{75D4F3EC-C30C-4F41-8C21-B53EB352DF3B}"/>
    <cellStyle name="40% - Ênfase2 3 3 9" xfId="26809" xr:uid="{90726FE2-0B20-4D0E-B0DD-61D193B2D7C2}"/>
    <cellStyle name="40% - Ênfase2 3 3 9 2" xfId="37792" xr:uid="{84A77203-C1E1-42F8-81BD-789265EAC1B6}"/>
    <cellStyle name="40% - Ênfase2 3 4" xfId="5366" xr:uid="{079ADADB-85C9-477A-8A7B-CACF045EC8B7}"/>
    <cellStyle name="40% - Ênfase2 3 4 10" xfId="39743" xr:uid="{04B6FB6C-6B0A-40B7-B9FD-602DB1A6CD82}"/>
    <cellStyle name="40% - Ênfase2 3 4 11" xfId="41690" xr:uid="{15B2D541-1ADB-4676-9833-1B73B7FC39C5}"/>
    <cellStyle name="40% - Ênfase2 3 4 12" xfId="43650" xr:uid="{1C892D0C-F84C-4AB5-905F-02B22210AEE8}"/>
    <cellStyle name="40% - Ênfase2 3 4 13" xfId="17776" xr:uid="{B7366592-3F1D-4988-89E9-DCCDFD44E165}"/>
    <cellStyle name="40% - Ênfase2 3 4 2" xfId="5367" xr:uid="{5B7649BD-6749-4B30-9667-B1DBCE6F18E2}"/>
    <cellStyle name="40% - Ênfase2 3 4 2 10" xfId="43651" xr:uid="{905CFF03-7ED8-441A-B970-AA6745660076}"/>
    <cellStyle name="40% - Ênfase2 3 4 2 11" xfId="17777" xr:uid="{261C6D6E-4EBC-4CBA-A129-D7D5B1EAE964}"/>
    <cellStyle name="40% - Ênfase2 3 4 2 2" xfId="7154" xr:uid="{FC0CE5F1-4D68-4254-ADC4-D1A636A6C84B}"/>
    <cellStyle name="40% - Ênfase2 3 4 2 2 10" xfId="18696" xr:uid="{F1A57256-5766-4271-9EF0-C002B2993306}"/>
    <cellStyle name="40% - Ênfase2 3 4 2 2 2" xfId="9141" xr:uid="{CEC540EA-C757-40B0-8285-DC0CDB952784}"/>
    <cellStyle name="40% - Ênfase2 3 4 2 2 2 2" xfId="31628" xr:uid="{08826C47-CA57-4DB1-B003-661919F3D2CB}"/>
    <cellStyle name="40% - Ênfase2 3 4 2 2 2 3" xfId="20645" xr:uid="{2CCBAD5B-7222-4861-B9E6-48A72CC67877}"/>
    <cellStyle name="40% - Ênfase2 3 4 2 2 3" xfId="12536" xr:uid="{8C4392F7-755D-47B8-9B65-A8EA1468C854}"/>
    <cellStyle name="40% - Ênfase2 3 4 2 2 3 2" xfId="34597" xr:uid="{30D08106-C023-4269-9908-EC115690A821}"/>
    <cellStyle name="40% - Ênfase2 3 4 2 2 3 3" xfId="23614" xr:uid="{48C7C11B-EECD-4739-8CD3-E5BFCAB210B3}"/>
    <cellStyle name="40% - Ênfase2 3 4 2 2 4" xfId="14982" xr:uid="{85950275-CD4B-4494-8E5B-68A85EC7B310}"/>
    <cellStyle name="40% - Ênfase2 3 4 2 2 4 2" xfId="36764" xr:uid="{EA7B86CA-00AE-484F-ACC5-F4990E41C273}"/>
    <cellStyle name="40% - Ênfase2 3 4 2 2 4 3" xfId="25781" xr:uid="{AC8179F0-7A55-4F46-96A6-9BA22E3B9266}"/>
    <cellStyle name="40% - Ênfase2 3 4 2 2 5" xfId="27731" xr:uid="{49E6BB14-B89A-4BC1-A2E3-C70261ED4F90}"/>
    <cellStyle name="40% - Ênfase2 3 4 2 2 5 2" xfId="38714" xr:uid="{BBBBACF9-E1B4-4D5D-829A-CBA70471FE8A}"/>
    <cellStyle name="40% - Ênfase2 3 4 2 2 6" xfId="29679" xr:uid="{DCBDDC31-1A33-4FC6-8922-5C3392D83139}"/>
    <cellStyle name="40% - Ênfase2 3 4 2 2 7" xfId="40662" xr:uid="{1A7EDD07-1485-44E1-93FB-01AF86C66B52}"/>
    <cellStyle name="40% - Ênfase2 3 4 2 2 8" xfId="42609" xr:uid="{3B7EA1DF-36CF-41C9-AE6D-669F587B7554}"/>
    <cellStyle name="40% - Ênfase2 3 4 2 2 9" xfId="44569" xr:uid="{12F0DF1B-960D-4DC5-95B9-FAB535D7A3F2}"/>
    <cellStyle name="40% - Ênfase2 3 4 2 3" xfId="8222" xr:uid="{F397059A-B1E9-4EB9-83DA-B7F3B1271288}"/>
    <cellStyle name="40% - Ênfase2 3 4 2 3 2" xfId="11399" xr:uid="{E1DF3819-4800-4BFD-BE12-7510AF4CCE1C}"/>
    <cellStyle name="40% - Ênfase2 3 4 2 3 2 2" xfId="33462" xr:uid="{969076D0-91E1-48A5-8962-83643919031B}"/>
    <cellStyle name="40% - Ênfase2 3 4 2 3 2 3" xfId="22479" xr:uid="{79CA4D6C-E077-4EBC-9229-47C6FBE93502}"/>
    <cellStyle name="40% - Ênfase2 3 4 2 3 3" xfId="30709" xr:uid="{AF152039-AB63-4F83-B6E3-BDA5D5B8B1E6}"/>
    <cellStyle name="40% - Ênfase2 3 4 2 3 4" xfId="19726" xr:uid="{4031BBE6-F910-406F-8C13-A3AB62E56EF7}"/>
    <cellStyle name="40% - Ênfase2 3 4 2 4" xfId="10407" xr:uid="{EBFECA64-7C51-4708-9A9F-0E5952037F8B}"/>
    <cellStyle name="40% - Ênfase2 3 4 2 4 2" xfId="32534" xr:uid="{FDA08583-6845-4D17-BA9F-2E3E734D6FBE}"/>
    <cellStyle name="40% - Ênfase2 3 4 2 4 3" xfId="21551" xr:uid="{F6B8C47E-D9E0-414C-BEB1-8477126ED61F}"/>
    <cellStyle name="40% - Ênfase2 3 4 2 5" xfId="13982" xr:uid="{2B0538E0-B6A6-4BD2-AEEB-85526CBEE7F9}"/>
    <cellStyle name="40% - Ênfase2 3 4 2 5 2" xfId="35846" xr:uid="{0F81FFA1-1F09-4FBF-8466-C1265407F191}"/>
    <cellStyle name="40% - Ênfase2 3 4 2 5 3" xfId="24863" xr:uid="{9D07E550-E7F3-4867-B039-727C03128F37}"/>
    <cellStyle name="40% - Ênfase2 3 4 2 6" xfId="26813" xr:uid="{3AF29AE1-AB29-4327-97A1-3CE6D5B93FD5}"/>
    <cellStyle name="40% - Ênfase2 3 4 2 6 2" xfId="37796" xr:uid="{8FE2F47E-E3AE-41E8-AF26-6B9A9D148CEB}"/>
    <cellStyle name="40% - Ênfase2 3 4 2 7" xfId="28761" xr:uid="{7312360C-786A-44BE-8C24-05BBCAD06609}"/>
    <cellStyle name="40% - Ênfase2 3 4 2 8" xfId="39744" xr:uid="{4B77BF35-88B3-4C93-B4BC-4105B3D7D361}"/>
    <cellStyle name="40% - Ênfase2 3 4 2 9" xfId="41691" xr:uid="{7D2C1CEE-08B4-436A-87C5-320A632C5003}"/>
    <cellStyle name="40% - Ênfase2 3 4 3" xfId="5368" xr:uid="{B9F3F57E-F5AB-402E-835B-9CA2D14CD64B}"/>
    <cellStyle name="40% - Ênfase2 3 4 3 10" xfId="43652" xr:uid="{EC422A5C-EE8F-494A-BC2B-44C0D35DDB33}"/>
    <cellStyle name="40% - Ênfase2 3 4 3 11" xfId="17778" xr:uid="{57774642-FD2F-4E7B-B53B-A70AEB386D4A}"/>
    <cellStyle name="40% - Ênfase2 3 4 3 2" xfId="7436" xr:uid="{F5A6635C-4A33-4676-8E90-761DE83CFC6C}"/>
    <cellStyle name="40% - Ênfase2 3 4 3 2 10" xfId="18978" xr:uid="{40098BF8-502E-4136-8307-C4594F7D72E1}"/>
    <cellStyle name="40% - Ênfase2 3 4 3 2 2" xfId="9423" xr:uid="{C1D89487-EF29-486F-9E76-F55C24708A52}"/>
    <cellStyle name="40% - Ênfase2 3 4 3 2 2 2" xfId="31910" xr:uid="{4DF64C06-921B-41F5-B5FB-7511F4A21D72}"/>
    <cellStyle name="40% - Ênfase2 3 4 3 2 2 3" xfId="20927" xr:uid="{162F4C1F-5DB7-4771-A6EC-A0352C70E235}"/>
    <cellStyle name="40% - Ênfase2 3 4 3 2 3" xfId="12822" xr:uid="{636985FF-AC21-44BA-9BB3-72D23B0CE4A6}"/>
    <cellStyle name="40% - Ênfase2 3 4 3 2 3 2" xfId="34883" xr:uid="{1C3FA851-E22F-4429-BF2E-7C019CBCAB03}"/>
    <cellStyle name="40% - Ênfase2 3 4 3 2 3 3" xfId="23900" xr:uid="{8B973647-2F85-4799-BD97-8B7E796EECA3}"/>
    <cellStyle name="40% - Ênfase2 3 4 3 2 4" xfId="15264" xr:uid="{40214F86-8C1D-4DAD-9564-C9D2F3370702}"/>
    <cellStyle name="40% - Ênfase2 3 4 3 2 4 2" xfId="37046" xr:uid="{FCF2C737-9794-4E56-A84F-573EE44DC376}"/>
    <cellStyle name="40% - Ênfase2 3 4 3 2 4 3" xfId="26063" xr:uid="{F80735C9-CB06-4D5D-BAD3-7524D0BA0C2E}"/>
    <cellStyle name="40% - Ênfase2 3 4 3 2 5" xfId="28013" xr:uid="{52830A88-3BEC-4CE2-AB9D-CEC078462007}"/>
    <cellStyle name="40% - Ênfase2 3 4 3 2 5 2" xfId="38996" xr:uid="{2685C17D-3DFB-44D0-8523-132B8E61E7B7}"/>
    <cellStyle name="40% - Ênfase2 3 4 3 2 6" xfId="29961" xr:uid="{D9117D39-D62D-46E3-952A-2CB4DD45E23E}"/>
    <cellStyle name="40% - Ênfase2 3 4 3 2 7" xfId="40944" xr:uid="{CB3E45EC-0F28-4E33-AB64-85F2797F0831}"/>
    <cellStyle name="40% - Ênfase2 3 4 3 2 8" xfId="42891" xr:uid="{B719EA81-3441-4E89-A4E6-DC476532DADF}"/>
    <cellStyle name="40% - Ênfase2 3 4 3 2 9" xfId="44851" xr:uid="{5734EFFD-9E4A-414A-97EF-F063C3EC480F}"/>
    <cellStyle name="40% - Ênfase2 3 4 3 3" xfId="8223" xr:uid="{CF2B6FC4-A1FA-496F-B8E2-0175281DFFB8}"/>
    <cellStyle name="40% - Ênfase2 3 4 3 3 2" xfId="11685" xr:uid="{EC9E94C0-C753-4084-9127-4F9ABB91701A}"/>
    <cellStyle name="40% - Ênfase2 3 4 3 3 2 2" xfId="33748" xr:uid="{1181E905-82CC-4FB6-B956-AB360D309B54}"/>
    <cellStyle name="40% - Ênfase2 3 4 3 3 2 3" xfId="22765" xr:uid="{C426CC4A-4075-4D5B-9AFB-EB55B5738F13}"/>
    <cellStyle name="40% - Ênfase2 3 4 3 3 3" xfId="30710" xr:uid="{44988F7F-37B4-4EDB-89D7-9F47DD5B038D}"/>
    <cellStyle name="40% - Ênfase2 3 4 3 3 4" xfId="19727" xr:uid="{39AFCC54-7504-4645-9A7B-DB965B4AA4AE}"/>
    <cellStyle name="40% - Ênfase2 3 4 3 4" xfId="10689" xr:uid="{9EAE9B31-64B0-4982-81F3-25321C3C5427}"/>
    <cellStyle name="40% - Ênfase2 3 4 3 4 2" xfId="32816" xr:uid="{DD15124C-F2F5-423C-8665-2CD77DA543B3}"/>
    <cellStyle name="40% - Ênfase2 3 4 3 4 3" xfId="21833" xr:uid="{5621FECD-76A2-4937-B3E1-CF5034D0362C}"/>
    <cellStyle name="40% - Ênfase2 3 4 3 5" xfId="13983" xr:uid="{F0ACC973-AB35-4631-948D-D85BD6C25828}"/>
    <cellStyle name="40% - Ênfase2 3 4 3 5 2" xfId="35847" xr:uid="{29504D14-AC1B-48F7-9608-638FFB458A1C}"/>
    <cellStyle name="40% - Ênfase2 3 4 3 5 3" xfId="24864" xr:uid="{C974979F-6B96-4A44-8D9D-9D20ABC34632}"/>
    <cellStyle name="40% - Ênfase2 3 4 3 6" xfId="26814" xr:uid="{C1E9955E-76D1-4CD5-AD71-F78265E9087A}"/>
    <cellStyle name="40% - Ênfase2 3 4 3 6 2" xfId="37797" xr:uid="{FC1BF836-4F28-46B1-A048-6DFA5FC55610}"/>
    <cellStyle name="40% - Ênfase2 3 4 3 7" xfId="28762" xr:uid="{60006853-0E2E-4367-8110-D4AA7B0C655F}"/>
    <cellStyle name="40% - Ênfase2 3 4 3 8" xfId="39745" xr:uid="{6C5E52CC-37AE-4404-9C93-9425A7506B54}"/>
    <cellStyle name="40% - Ênfase2 3 4 3 9" xfId="41692" xr:uid="{91C72D9B-6BC4-492D-AF64-0902CF906DBD}"/>
    <cellStyle name="40% - Ênfase2 3 4 4" xfId="6869" xr:uid="{B81A358B-5AA6-4D6A-8C49-6158CBF296D8}"/>
    <cellStyle name="40% - Ênfase2 3 4 4 10" xfId="18414" xr:uid="{32694F1C-18CE-4A8D-B6EF-06638B72BA84}"/>
    <cellStyle name="40% - Ênfase2 3 4 4 2" xfId="8859" xr:uid="{87CE7328-AD2B-48BF-A3FD-A5870E13DA0B}"/>
    <cellStyle name="40% - Ênfase2 3 4 4 2 2" xfId="31346" xr:uid="{5A7A7C49-F77B-421B-BF18-5F4BC15712FC}"/>
    <cellStyle name="40% - Ênfase2 3 4 4 2 3" xfId="20363" xr:uid="{E454D908-86AF-4C1C-9812-D9767606C783}"/>
    <cellStyle name="40% - Ênfase2 3 4 4 3" xfId="12240" xr:uid="{A608CFD4-5907-4B87-B83D-E3522ACABAC0}"/>
    <cellStyle name="40% - Ênfase2 3 4 4 3 2" xfId="34301" xr:uid="{49FB61AA-FF80-409F-8A9F-964680FAD721}"/>
    <cellStyle name="40% - Ênfase2 3 4 4 3 3" xfId="23318" xr:uid="{2DA2F679-8978-44A5-B54E-B34CA23025FB}"/>
    <cellStyle name="40% - Ênfase2 3 4 4 4" xfId="14700" xr:uid="{BE6842B3-C174-454F-B2A8-159DC0F08360}"/>
    <cellStyle name="40% - Ênfase2 3 4 4 4 2" xfId="36482" xr:uid="{301BAA1B-99CE-46A5-B0E9-AF9226C1D5F1}"/>
    <cellStyle name="40% - Ênfase2 3 4 4 4 3" xfId="25499" xr:uid="{57ACA285-BB6A-48DC-89D9-1D55979DF74E}"/>
    <cellStyle name="40% - Ênfase2 3 4 4 5" xfId="27449" xr:uid="{C8B6B31D-EC66-4580-A9C8-B7B471AC5195}"/>
    <cellStyle name="40% - Ênfase2 3 4 4 5 2" xfId="38432" xr:uid="{CDFD06D2-CCE1-442A-99D9-310ED96E3851}"/>
    <cellStyle name="40% - Ênfase2 3 4 4 6" xfId="29397" xr:uid="{B483A7A0-327D-4E67-9CD3-D0491B3DD2D6}"/>
    <cellStyle name="40% - Ênfase2 3 4 4 7" xfId="40380" xr:uid="{98CFB1D9-2A3A-4669-A4BB-79B79632891D}"/>
    <cellStyle name="40% - Ênfase2 3 4 4 8" xfId="42327" xr:uid="{60CB82EF-DD77-40E6-BD26-7853AD5A1924}"/>
    <cellStyle name="40% - Ênfase2 3 4 4 9" xfId="44287" xr:uid="{F046B328-7C32-4299-A697-AF335ED09BB7}"/>
    <cellStyle name="40% - Ênfase2 3 4 5" xfId="8221" xr:uid="{7876D783-0D66-4180-A317-D40AE85C6FF4}"/>
    <cellStyle name="40% - Ênfase2 3 4 5 2" xfId="11102" xr:uid="{0A11AB1A-C9A7-4F10-B18B-EF7C9D12852E}"/>
    <cellStyle name="40% - Ênfase2 3 4 5 2 2" xfId="33166" xr:uid="{88035D05-4082-41D9-B15D-CA79409F63C6}"/>
    <cellStyle name="40% - Ênfase2 3 4 5 2 3" xfId="22183" xr:uid="{6402D02B-237D-44C2-89B2-04739C59131A}"/>
    <cellStyle name="40% - Ênfase2 3 4 5 3" xfId="30708" xr:uid="{7ED129CC-019D-4768-9BF4-B118AE780358}"/>
    <cellStyle name="40% - Ênfase2 3 4 5 4" xfId="19725" xr:uid="{87DC6E02-4DD0-4B16-B6D3-6DA58421536A}"/>
    <cellStyle name="40% - Ênfase2 3 4 6" xfId="10065" xr:uid="{B9F38768-A413-4C85-B5B8-485F20D87924}"/>
    <cellStyle name="40% - Ênfase2 3 4 6 2" xfId="32252" xr:uid="{9DD27249-1751-4CED-8079-1A963477F626}"/>
    <cellStyle name="40% - Ênfase2 3 4 6 3" xfId="21269" xr:uid="{9B2AF38F-4CA4-45E0-862F-0A7A30D1811C}"/>
    <cellStyle name="40% - Ênfase2 3 4 7" xfId="13981" xr:uid="{66C4B139-3440-4E79-954A-5259882478F5}"/>
    <cellStyle name="40% - Ênfase2 3 4 7 2" xfId="35845" xr:uid="{6CDF3F7B-B51D-4401-A678-E3DC26338A45}"/>
    <cellStyle name="40% - Ênfase2 3 4 7 3" xfId="24862" xr:uid="{B1D3C6FE-58A4-4992-A248-5600D31329EE}"/>
    <cellStyle name="40% - Ênfase2 3 4 8" xfId="26812" xr:uid="{338B6246-C272-472E-9DFB-491047804B43}"/>
    <cellStyle name="40% - Ênfase2 3 4 8 2" xfId="37795" xr:uid="{FAEF61B2-7E29-4DDE-8E8E-7D670E508BDA}"/>
    <cellStyle name="40% - Ênfase2 3 4 9" xfId="28760" xr:uid="{5C1416F5-392A-44BF-AE20-8D385C3A8788}"/>
    <cellStyle name="40% - Ênfase2 3 5" xfId="5369" xr:uid="{9AF302D6-57B3-4DB8-8823-E3563D2520B5}"/>
    <cellStyle name="40% - Ênfase2 3 5 10" xfId="43653" xr:uid="{3354BB90-160F-4049-94B1-09BD3DD71AEF}"/>
    <cellStyle name="40% - Ênfase2 3 5 11" xfId="17779" xr:uid="{02E67DF8-B50A-4F7A-A389-D7BC161E4E80}"/>
    <cellStyle name="40% - Ênfase2 3 5 2" xfId="7042" xr:uid="{7B6C823D-057E-45E8-A9DF-651DFEA3BCEE}"/>
    <cellStyle name="40% - Ênfase2 3 5 2 10" xfId="18584" xr:uid="{FCE3646D-F0A4-41A8-B719-F89C631FB397}"/>
    <cellStyle name="40% - Ênfase2 3 5 2 2" xfId="9029" xr:uid="{3CECEE93-147F-4E72-9BCE-FEA5E9D0F8F8}"/>
    <cellStyle name="40% - Ênfase2 3 5 2 2 2" xfId="31516" xr:uid="{11A81AFC-1D85-4AE3-A3FD-98E2F5CB6C04}"/>
    <cellStyle name="40% - Ênfase2 3 5 2 2 3" xfId="20533" xr:uid="{68521204-F0A3-4FF8-9C66-EB6EC167ED81}"/>
    <cellStyle name="40% - Ênfase2 3 5 2 3" xfId="12424" xr:uid="{A72E0D07-8CCA-41FF-8624-89016F33A5C5}"/>
    <cellStyle name="40% - Ênfase2 3 5 2 3 2" xfId="34485" xr:uid="{D9E180AF-E9E7-4F89-B409-ECF4EB6E9D13}"/>
    <cellStyle name="40% - Ênfase2 3 5 2 3 3" xfId="23502" xr:uid="{9541F494-13B9-4069-B621-D5F0954590F1}"/>
    <cellStyle name="40% - Ênfase2 3 5 2 4" xfId="14870" xr:uid="{BC186537-4E01-457D-9740-0DC5105BF04A}"/>
    <cellStyle name="40% - Ênfase2 3 5 2 4 2" xfId="36652" xr:uid="{76A0DF24-6B57-4389-99C3-DAF7DF7E5CB1}"/>
    <cellStyle name="40% - Ênfase2 3 5 2 4 3" xfId="25669" xr:uid="{345F9AAE-3341-403C-BB70-7702F999F93F}"/>
    <cellStyle name="40% - Ênfase2 3 5 2 5" xfId="27619" xr:uid="{51A66002-FE50-4851-87A8-CCBC6FB40FB8}"/>
    <cellStyle name="40% - Ênfase2 3 5 2 5 2" xfId="38602" xr:uid="{6FDD0A6C-60B1-4D9E-9A7B-D5864D0CC6DF}"/>
    <cellStyle name="40% - Ênfase2 3 5 2 6" xfId="29567" xr:uid="{8D3E8326-6012-4E40-9940-6D13CFB143CE}"/>
    <cellStyle name="40% - Ênfase2 3 5 2 7" xfId="40550" xr:uid="{3070A8A0-7731-441A-934D-D86CCBB5A95D}"/>
    <cellStyle name="40% - Ênfase2 3 5 2 8" xfId="42497" xr:uid="{C515C995-DDB1-486A-8BB1-25C06AF79577}"/>
    <cellStyle name="40% - Ênfase2 3 5 2 9" xfId="44457" xr:uid="{6EC504F0-2FBE-46EB-A575-DFE2B4EE7DD3}"/>
    <cellStyle name="40% - Ênfase2 3 5 3" xfId="8224" xr:uid="{950BA3B0-8D64-4B8A-B2E5-E041B21EF853}"/>
    <cellStyle name="40% - Ênfase2 3 5 3 2" xfId="11287" xr:uid="{696958BA-66D4-4405-8CC9-AB3056A31A20}"/>
    <cellStyle name="40% - Ênfase2 3 5 3 2 2" xfId="33350" xr:uid="{F70316A8-916F-4E70-B0E8-54857ED9390D}"/>
    <cellStyle name="40% - Ênfase2 3 5 3 2 3" xfId="22367" xr:uid="{F00BDC27-2764-4AFE-9C1F-7DCD45AE6845}"/>
    <cellStyle name="40% - Ênfase2 3 5 3 3" xfId="30711" xr:uid="{C5CF3F14-A35B-45B8-A427-99563AA0AF6B}"/>
    <cellStyle name="40% - Ênfase2 3 5 3 4" xfId="19728" xr:uid="{793F8E70-FE13-4EF5-A1C6-8505BE32616D}"/>
    <cellStyle name="40% - Ênfase2 3 5 4" xfId="10295" xr:uid="{E2A728D9-C085-4003-BE4E-A26E4C5D62B0}"/>
    <cellStyle name="40% - Ênfase2 3 5 4 2" xfId="32422" xr:uid="{8D134819-75A1-484D-95EC-5586A9AD57D4}"/>
    <cellStyle name="40% - Ênfase2 3 5 4 3" xfId="21439" xr:uid="{3D700A6B-F6F2-4D4E-A05B-0E2FD1E33A38}"/>
    <cellStyle name="40% - Ênfase2 3 5 5" xfId="13984" xr:uid="{3BBC051E-C344-4EE2-B7E9-51CAC490A814}"/>
    <cellStyle name="40% - Ênfase2 3 5 5 2" xfId="35848" xr:uid="{3A36D557-CAA3-46B3-A882-5D2F9C2806C4}"/>
    <cellStyle name="40% - Ênfase2 3 5 5 3" xfId="24865" xr:uid="{4CEE838E-73C6-4EB9-8CEF-886340D8DCA2}"/>
    <cellStyle name="40% - Ênfase2 3 5 6" xfId="26815" xr:uid="{B9BE561C-BA88-4ECD-986D-77442E0F4084}"/>
    <cellStyle name="40% - Ênfase2 3 5 6 2" xfId="37798" xr:uid="{03F1CC0E-AD6B-4F5D-B936-7868F9CA0D27}"/>
    <cellStyle name="40% - Ênfase2 3 5 7" xfId="28763" xr:uid="{DC0B49E2-A686-4861-807B-590AA821802D}"/>
    <cellStyle name="40% - Ênfase2 3 5 8" xfId="39746" xr:uid="{A411A63F-743C-44AE-8734-7C21BE70CDC7}"/>
    <cellStyle name="40% - Ênfase2 3 5 9" xfId="41693" xr:uid="{28EEC7E4-A149-4055-B5E7-C0CD6FF4C3CA}"/>
    <cellStyle name="40% - Ênfase2 3 6" xfId="5370" xr:uid="{0B1B7F05-EA0D-4EFD-B60D-62D35DA6663F}"/>
    <cellStyle name="40% - Ênfase2 3 6 10" xfId="43654" xr:uid="{101F2C35-E8C0-477A-B3E3-DB46F2F64976}"/>
    <cellStyle name="40% - Ênfase2 3 6 11" xfId="17780" xr:uid="{9864C8A0-43E0-4093-B326-75D2DBBF3040}"/>
    <cellStyle name="40% - Ênfase2 3 6 2" xfId="7324" xr:uid="{B04D52BC-BF3B-494E-A919-ABA467B03F8F}"/>
    <cellStyle name="40% - Ênfase2 3 6 2 10" xfId="18866" xr:uid="{1C8D2477-6C64-4AF7-9B88-772CB2E36668}"/>
    <cellStyle name="40% - Ênfase2 3 6 2 2" xfId="9311" xr:uid="{F87BB94C-C0C9-4627-9198-6B95F4A3BE65}"/>
    <cellStyle name="40% - Ênfase2 3 6 2 2 2" xfId="31798" xr:uid="{17ADEA63-2C76-4366-A9B5-9A34716B5917}"/>
    <cellStyle name="40% - Ênfase2 3 6 2 2 3" xfId="20815" xr:uid="{9030F554-CC07-4429-8EC0-158E38D694A6}"/>
    <cellStyle name="40% - Ênfase2 3 6 2 3" xfId="12710" xr:uid="{7A8D9CC0-C61F-4B2D-A078-855A55BF7BB4}"/>
    <cellStyle name="40% - Ênfase2 3 6 2 3 2" xfId="34771" xr:uid="{E4251DCB-C384-4F38-BEA0-A4F686EE3EF4}"/>
    <cellStyle name="40% - Ênfase2 3 6 2 3 3" xfId="23788" xr:uid="{EE1D7FC1-BDF3-4727-A3FB-420E7D7DCF00}"/>
    <cellStyle name="40% - Ênfase2 3 6 2 4" xfId="15152" xr:uid="{825778BE-F8E9-49AA-9F33-3FBEAD0C9156}"/>
    <cellStyle name="40% - Ênfase2 3 6 2 4 2" xfId="36934" xr:uid="{0784A910-916A-4FC9-A237-03EAD63388F7}"/>
    <cellStyle name="40% - Ênfase2 3 6 2 4 3" xfId="25951" xr:uid="{94231B2F-6A42-440B-BB4C-FD56D8B83BEB}"/>
    <cellStyle name="40% - Ênfase2 3 6 2 5" xfId="27901" xr:uid="{21DD58AC-64AC-4E84-ABC3-01C20241A515}"/>
    <cellStyle name="40% - Ênfase2 3 6 2 5 2" xfId="38884" xr:uid="{6EAB8701-5D60-46A5-BC92-5DE521E12349}"/>
    <cellStyle name="40% - Ênfase2 3 6 2 6" xfId="29849" xr:uid="{5F892E81-BAFD-4A29-B75E-C7343707FBE0}"/>
    <cellStyle name="40% - Ênfase2 3 6 2 7" xfId="40832" xr:uid="{7F580A72-8FDB-485E-BC91-E216B928F603}"/>
    <cellStyle name="40% - Ênfase2 3 6 2 8" xfId="42779" xr:uid="{1AC49911-339A-4500-AA93-7CF649D478BC}"/>
    <cellStyle name="40% - Ênfase2 3 6 2 9" xfId="44739" xr:uid="{5D3BD55C-CB4F-4FB6-8520-46EF73806DEF}"/>
    <cellStyle name="40% - Ênfase2 3 6 3" xfId="8225" xr:uid="{3720F5FE-2237-443B-A4CA-7215D8427043}"/>
    <cellStyle name="40% - Ênfase2 3 6 3 2" xfId="11573" xr:uid="{C05E744E-895D-4402-8405-CE274A26C6D1}"/>
    <cellStyle name="40% - Ênfase2 3 6 3 2 2" xfId="33636" xr:uid="{8369A4D1-A08B-4758-8F39-CFC5338495CB}"/>
    <cellStyle name="40% - Ênfase2 3 6 3 2 3" xfId="22653" xr:uid="{3B241C43-22BC-4854-984E-E2E95DB24376}"/>
    <cellStyle name="40% - Ênfase2 3 6 3 3" xfId="30712" xr:uid="{FF1241FA-43B9-4B49-A8E8-C10679320F42}"/>
    <cellStyle name="40% - Ênfase2 3 6 3 4" xfId="19729" xr:uid="{50BF12E5-49F2-4920-867D-6FC3AA26A614}"/>
    <cellStyle name="40% - Ênfase2 3 6 4" xfId="10577" xr:uid="{844A9287-043D-4E0A-94A2-CC5B93CF7F14}"/>
    <cellStyle name="40% - Ênfase2 3 6 4 2" xfId="32704" xr:uid="{3A6DEFEA-AAFD-42E7-BB9D-34186753D195}"/>
    <cellStyle name="40% - Ênfase2 3 6 4 3" xfId="21721" xr:uid="{397F35A8-3683-4B41-A475-D69E1033AF06}"/>
    <cellStyle name="40% - Ênfase2 3 6 5" xfId="13985" xr:uid="{35E15F59-C06B-415B-94B6-3D104B35B384}"/>
    <cellStyle name="40% - Ênfase2 3 6 5 2" xfId="35849" xr:uid="{FEADD0B1-0FC8-467E-954D-67D22C31B4D6}"/>
    <cellStyle name="40% - Ênfase2 3 6 5 3" xfId="24866" xr:uid="{1FA0CD83-7A16-4655-82E1-BC6EDACC7C3B}"/>
    <cellStyle name="40% - Ênfase2 3 6 6" xfId="26816" xr:uid="{A247BE84-B397-4EB8-AC9B-A10CECA27855}"/>
    <cellStyle name="40% - Ênfase2 3 6 6 2" xfId="37799" xr:uid="{3D01F1A6-4172-441D-B16C-AF8B8C34D20F}"/>
    <cellStyle name="40% - Ênfase2 3 6 7" xfId="28764" xr:uid="{7D3FB9CF-5AC0-44F3-9FDD-EB26DE1C0013}"/>
    <cellStyle name="40% - Ênfase2 3 6 8" xfId="39747" xr:uid="{0E031543-6584-4338-B85E-69284BF660B4}"/>
    <cellStyle name="40% - Ênfase2 3 6 9" xfId="41694" xr:uid="{1225F443-A0A8-4BC0-8FAF-DA0A2DB2178E}"/>
    <cellStyle name="40% - Ênfase2 3 7" xfId="5371" xr:uid="{72754041-9F3C-4247-9CB0-FC5F1BE150B8}"/>
    <cellStyle name="40% - Ênfase2 3 7 10" xfId="43655" xr:uid="{728D31D5-E90A-4425-AA47-53577CC3E412}"/>
    <cellStyle name="40% - Ênfase2 3 7 11" xfId="17781" xr:uid="{5DEE4776-6BFB-46A5-AFF9-C4141B65E1B0}"/>
    <cellStyle name="40% - Ênfase2 3 7 2" xfId="7606" xr:uid="{17000800-4AD9-4375-B012-5A2B9D4A50DF}"/>
    <cellStyle name="40% - Ênfase2 3 7 2 10" xfId="19148" xr:uid="{09FFBE9E-F70F-4A79-BB5F-BE3E8199FD14}"/>
    <cellStyle name="40% - Ênfase2 3 7 2 2" xfId="9593" xr:uid="{D5DB2225-89B1-4E5C-88B9-A5371E8AB723}"/>
    <cellStyle name="40% - Ênfase2 3 7 2 2 2" xfId="32080" xr:uid="{0F169ADD-45CE-403C-AD05-3271E4BA7CD6}"/>
    <cellStyle name="40% - Ênfase2 3 7 2 2 3" xfId="21097" xr:uid="{FD3EE4DD-F7DC-44F3-A3CE-E5AA89FBA6E7}"/>
    <cellStyle name="40% - Ênfase2 3 7 2 3" xfId="12992" xr:uid="{87035B24-16DF-4289-9772-11FF4688A8B8}"/>
    <cellStyle name="40% - Ênfase2 3 7 2 3 2" xfId="35053" xr:uid="{FC848983-6FB7-4FF0-A0AA-E191FD62326F}"/>
    <cellStyle name="40% - Ênfase2 3 7 2 3 3" xfId="24070" xr:uid="{F5382939-DE2C-4753-994C-5AC66BC22C0C}"/>
    <cellStyle name="40% - Ênfase2 3 7 2 4" xfId="15434" xr:uid="{064CF09C-0033-4FA2-9C2E-95A4CD2792BB}"/>
    <cellStyle name="40% - Ênfase2 3 7 2 4 2" xfId="37216" xr:uid="{6B9A21CE-6056-47E1-B613-6142178194F3}"/>
    <cellStyle name="40% - Ênfase2 3 7 2 4 3" xfId="26233" xr:uid="{2DE9CC0C-8042-471D-B291-A104B19053B9}"/>
    <cellStyle name="40% - Ênfase2 3 7 2 5" xfId="28183" xr:uid="{EA9D9751-ED55-4E31-A624-90A9BC5A048A}"/>
    <cellStyle name="40% - Ênfase2 3 7 2 5 2" xfId="39166" xr:uid="{F9545EFE-EF53-4521-9C9E-93F326F96E7A}"/>
    <cellStyle name="40% - Ênfase2 3 7 2 6" xfId="30131" xr:uid="{F1DD38D8-9ACA-4E58-AE75-D37AED8835E5}"/>
    <cellStyle name="40% - Ênfase2 3 7 2 7" xfId="41114" xr:uid="{C0AB2826-BB64-46DD-885E-CCD72911E2DD}"/>
    <cellStyle name="40% - Ênfase2 3 7 2 8" xfId="43061" xr:uid="{3F067DD7-AF4B-497C-BE33-152006CA16A9}"/>
    <cellStyle name="40% - Ênfase2 3 7 2 9" xfId="45021" xr:uid="{F4E49CB1-F7BA-442E-AC22-75B2C9F986A6}"/>
    <cellStyle name="40% - Ênfase2 3 7 3" xfId="8226" xr:uid="{8DB10B14-46C1-4CC5-B969-1F0FFE0B99CB}"/>
    <cellStyle name="40% - Ênfase2 3 7 3 2" xfId="11855" xr:uid="{B1D01EA7-61F9-49A4-86B6-05F9353CC293}"/>
    <cellStyle name="40% - Ênfase2 3 7 3 2 2" xfId="33918" xr:uid="{85BF21EC-A206-4EC5-9FEF-2F450D4843B8}"/>
    <cellStyle name="40% - Ênfase2 3 7 3 2 3" xfId="22935" xr:uid="{A16D9B2D-635D-4C6E-8186-BB8749B91267}"/>
    <cellStyle name="40% - Ênfase2 3 7 3 3" xfId="30713" xr:uid="{2E4AE43D-11E3-43FC-B47E-0F4B4394C9B4}"/>
    <cellStyle name="40% - Ênfase2 3 7 3 4" xfId="19730" xr:uid="{0CD63173-47E3-42B5-9E8C-1F751392A98D}"/>
    <cellStyle name="40% - Ênfase2 3 7 4" xfId="10859" xr:uid="{19025948-8EB8-4281-923D-B8E154684740}"/>
    <cellStyle name="40% - Ênfase2 3 7 4 2" xfId="32986" xr:uid="{7B95F9E1-B64B-4312-9AE0-5769885D83CF}"/>
    <cellStyle name="40% - Ênfase2 3 7 4 3" xfId="22003" xr:uid="{D731CFAE-8704-4E53-93F8-416ACA678872}"/>
    <cellStyle name="40% - Ênfase2 3 7 5" xfId="13986" xr:uid="{F4796A8F-8E87-4BB4-93AD-9C1F589FB484}"/>
    <cellStyle name="40% - Ênfase2 3 7 5 2" xfId="35850" xr:uid="{834B80AC-78A3-4FC8-BE7D-97A4AB2051A1}"/>
    <cellStyle name="40% - Ênfase2 3 7 5 3" xfId="24867" xr:uid="{AC67EB56-963A-48BC-842F-120EF7C68AAE}"/>
    <cellStyle name="40% - Ênfase2 3 7 6" xfId="26817" xr:uid="{C6001E63-4194-4BE2-9B22-7C10E2DF295C}"/>
    <cellStyle name="40% - Ênfase2 3 7 6 2" xfId="37800" xr:uid="{A59D1084-B7E5-498C-BC85-1D30498B3AE4}"/>
    <cellStyle name="40% - Ênfase2 3 7 7" xfId="28765" xr:uid="{B058C64D-1F2A-4D8F-825F-C1AA86A2E0AA}"/>
    <cellStyle name="40% - Ênfase2 3 7 8" xfId="39748" xr:uid="{D9F72375-954B-475F-AE4E-F942DBDF7486}"/>
    <cellStyle name="40% - Ênfase2 3 7 9" xfId="41695" xr:uid="{5D53E8EC-0B16-4D8A-960D-BE51766DAD98}"/>
    <cellStyle name="40% - Ênfase2 3 8" xfId="6757" xr:uid="{D8D307B5-A1E3-48A9-A8E5-A241EF40284E}"/>
    <cellStyle name="40% - Ênfase2 3 8 10" xfId="18302" xr:uid="{08DB5B0D-D5B5-4D1B-AF0B-68176027C792}"/>
    <cellStyle name="40% - Ênfase2 3 8 2" xfId="8747" xr:uid="{91E1F7DA-DA12-4EDE-97FA-F9AA4910458F}"/>
    <cellStyle name="40% - Ênfase2 3 8 2 2" xfId="13123" xr:uid="{08BE5235-4A7F-488B-B51A-F08E89058CDC}"/>
    <cellStyle name="40% - Ênfase2 3 8 2 2 2" xfId="35133" xr:uid="{6BDE62E1-E680-43A9-B0D2-A3F294BFBABF}"/>
    <cellStyle name="40% - Ênfase2 3 8 2 2 3" xfId="24150" xr:uid="{9432850D-1CDC-4E30-8787-F06860E25FAF}"/>
    <cellStyle name="40% - Ênfase2 3 8 2 3" xfId="31234" xr:uid="{87908F0F-E075-4EA3-83BE-4CD51C4E2E46}"/>
    <cellStyle name="40% - Ênfase2 3 8 2 4" xfId="20251" xr:uid="{DBAE5917-D295-4765-9234-4F735D83DF17}"/>
    <cellStyle name="40% - Ênfase2 3 8 3" xfId="11937" xr:uid="{4292D0AE-01E3-4526-BF0E-7CB3E1846899}"/>
    <cellStyle name="40% - Ênfase2 3 8 3 2" xfId="33998" xr:uid="{9D2D50BD-0DF3-4B42-9424-F7DA838BA710}"/>
    <cellStyle name="40% - Ênfase2 3 8 3 3" xfId="23015" xr:uid="{47159628-CB49-4199-B841-645AC0E72177}"/>
    <cellStyle name="40% - Ênfase2 3 8 4" xfId="14588" xr:uid="{DF536A89-09C7-4FF9-A43A-F8C4FB04224E}"/>
    <cellStyle name="40% - Ênfase2 3 8 4 2" xfId="36370" xr:uid="{EA6B9CFF-46A1-4800-8DE9-5C9D590EB20D}"/>
    <cellStyle name="40% - Ênfase2 3 8 4 3" xfId="25387" xr:uid="{D5A6A460-229E-454C-8F4E-5740BD59D2C1}"/>
    <cellStyle name="40% - Ênfase2 3 8 5" xfId="27337" xr:uid="{FBE923AD-F76A-4C63-BA18-C81E40C48676}"/>
    <cellStyle name="40% - Ênfase2 3 8 5 2" xfId="38320" xr:uid="{D9F59E7C-2362-408D-8B85-647D5912856D}"/>
    <cellStyle name="40% - Ênfase2 3 8 6" xfId="29285" xr:uid="{5A08EC81-D88B-485E-833C-354375A36AA8}"/>
    <cellStyle name="40% - Ênfase2 3 8 7" xfId="40268" xr:uid="{C6A2D1BD-F326-48E7-ACD7-8A3AF333466E}"/>
    <cellStyle name="40% - Ênfase2 3 8 8" xfId="42215" xr:uid="{D7F70B35-7EB5-4B5D-8F8E-58DAB1191C04}"/>
    <cellStyle name="40% - Ênfase2 3 8 9" xfId="44175" xr:uid="{A48A2ACB-F422-44F9-88FC-8F53781E453E}"/>
    <cellStyle name="40% - Ênfase2 3 9" xfId="8211" xr:uid="{F7C8E46A-9F7F-467A-8C36-6AE694DA3D66}"/>
    <cellStyle name="40% - Ênfase2 3 9 2" xfId="12128" xr:uid="{31B36607-1825-4D3E-81B1-93AF27D05000}"/>
    <cellStyle name="40% - Ênfase2 3 9 2 2" xfId="34189" xr:uid="{BFEAC1D6-1FD1-44A6-948D-A3112A0F57C3}"/>
    <cellStyle name="40% - Ênfase2 3 9 2 3" xfId="23206" xr:uid="{F9C9BD80-64D3-4C04-BFF3-CA249E291C9B}"/>
    <cellStyle name="40% - Ênfase2 3 9 3" xfId="30698" xr:uid="{AC40FB82-746A-4835-88CD-50A16F10574B}"/>
    <cellStyle name="40% - Ênfase2 3 9 4" xfId="19715" xr:uid="{81DC9FA7-D77F-4E2E-AAC9-D6A73EE243B4}"/>
    <cellStyle name="40% - Ênfase2 4" xfId="5372" xr:uid="{FC42444D-0DD0-4184-9678-CC273CC5EC14}"/>
    <cellStyle name="40% - Ênfase2 4 10" xfId="11004" xr:uid="{222D4015-911F-4B4D-8FC6-7813E6C3DAAE}"/>
    <cellStyle name="40% - Ênfase2 4 10 2" xfId="33068" xr:uid="{67C1EF65-E22D-49FA-9E19-293B27E47D05}"/>
    <cellStyle name="40% - Ênfase2 4 10 3" xfId="22085" xr:uid="{0205076A-9889-44CB-9FC6-998948CEFF3A}"/>
    <cellStyle name="40% - Ênfase2 4 11" xfId="9967" xr:uid="{EBCB8F3F-5CF1-4349-A4F0-D5F4C6DE0F55}"/>
    <cellStyle name="40% - Ênfase2 4 11 2" xfId="32154" xr:uid="{DEC5BECB-0F4B-43AF-9FB9-995CC368C73F}"/>
    <cellStyle name="40% - Ênfase2 4 11 3" xfId="21171" xr:uid="{ABEAA23D-73F6-4235-978A-1D39B7E11844}"/>
    <cellStyle name="40% - Ênfase2 4 12" xfId="13987" xr:uid="{F502F404-916C-4C43-A7FC-D4B3AEE6C43D}"/>
    <cellStyle name="40% - Ênfase2 4 12 2" xfId="35851" xr:uid="{5743DB66-136C-4B41-98C4-242BEEDB6B5E}"/>
    <cellStyle name="40% - Ênfase2 4 12 3" xfId="24868" xr:uid="{D4D0B029-8181-4211-9A84-1A4F6D6B93FC}"/>
    <cellStyle name="40% - Ênfase2 4 13" xfId="26818" xr:uid="{908BED91-9D78-4262-BA43-5C8BFA1E862D}"/>
    <cellStyle name="40% - Ênfase2 4 13 2" xfId="37801" xr:uid="{EC030C81-C95C-4CB8-AA0F-156BA5B2EDC2}"/>
    <cellStyle name="40% - Ênfase2 4 14" xfId="28766" xr:uid="{1970DC91-4424-46A7-8581-7410ED490F14}"/>
    <cellStyle name="40% - Ênfase2 4 15" xfId="39749" xr:uid="{A4ECF93A-9CA3-489B-AF19-6D4D6A5278F1}"/>
    <cellStyle name="40% - Ênfase2 4 16" xfId="41696" xr:uid="{A3A9B4C9-0118-4F46-924D-8BA7AAE16DB1}"/>
    <cellStyle name="40% - Ênfase2 4 17" xfId="43656" xr:uid="{8B1449BA-01A8-47F8-98AA-34418BB23A78}"/>
    <cellStyle name="40% - Ênfase2 4 18" xfId="17782" xr:uid="{382AD7D5-EDF5-45F6-9028-27359175D309}"/>
    <cellStyle name="40% - Ênfase2 4 2" xfId="5373" xr:uid="{F6C922D4-FA18-46E2-8475-282C8335FDEB}"/>
    <cellStyle name="40% - Ênfase2 4 2 10" xfId="26819" xr:uid="{389A615F-0E63-4242-8E66-C827D724C847}"/>
    <cellStyle name="40% - Ênfase2 4 2 10 2" xfId="37802" xr:uid="{3822A2DC-26EC-4EF6-80C1-30DC6D05330A}"/>
    <cellStyle name="40% - Ênfase2 4 2 11" xfId="28767" xr:uid="{8060B88E-108D-44C9-9AD7-F492BE6FD9C9}"/>
    <cellStyle name="40% - Ênfase2 4 2 12" xfId="39750" xr:uid="{1EB4EE0B-79DB-4DC0-B820-9257F63C4344}"/>
    <cellStyle name="40% - Ênfase2 4 2 13" xfId="41697" xr:uid="{C685EF70-A173-4A37-952E-289953006F21}"/>
    <cellStyle name="40% - Ênfase2 4 2 14" xfId="43657" xr:uid="{6E974727-FB91-47A9-95D9-6C9C2633FC4F}"/>
    <cellStyle name="40% - Ênfase2 4 2 15" xfId="17783" xr:uid="{F2247F0B-1907-469D-ABA6-7B46EC7DFD10}"/>
    <cellStyle name="40% - Ênfase2 4 2 2" xfId="5374" xr:uid="{18F08CB2-A97F-40E5-B5D4-3DB48801080D}"/>
    <cellStyle name="40% - Ênfase2 4 2 2 10" xfId="39751" xr:uid="{2C940A43-8A99-4247-A061-890A1468FDD1}"/>
    <cellStyle name="40% - Ênfase2 4 2 2 11" xfId="41698" xr:uid="{6A6D4CEB-4331-4411-B9FC-1EA4C147D415}"/>
    <cellStyle name="40% - Ênfase2 4 2 2 12" xfId="43658" xr:uid="{8623D2D9-9356-4BAF-8D62-0EA047E546A1}"/>
    <cellStyle name="40% - Ênfase2 4 2 2 13" xfId="17784" xr:uid="{DE38A24A-865C-4E66-9FEC-E9C2B95319E7}"/>
    <cellStyle name="40% - Ênfase2 4 2 2 2" xfId="5375" xr:uid="{37972976-4CDD-4C7C-B04A-51E18BEF538D}"/>
    <cellStyle name="40% - Ênfase2 4 2 2 2 10" xfId="43659" xr:uid="{D72A3159-7084-4670-84E7-BC5EC3866AED}"/>
    <cellStyle name="40% - Ênfase2 4 2 2 2 11" xfId="17785" xr:uid="{2EF62904-A67F-4F89-9C28-91987D33D715}"/>
    <cellStyle name="40% - Ênfase2 4 2 2 2 2" xfId="7281" xr:uid="{B54A78A5-EEE7-4607-BD5E-3F9B77BEB225}"/>
    <cellStyle name="40% - Ênfase2 4 2 2 2 2 10" xfId="18823" xr:uid="{023F797C-72E3-4AF6-97B5-E423A5C3472E}"/>
    <cellStyle name="40% - Ênfase2 4 2 2 2 2 2" xfId="9268" xr:uid="{1A9E0105-82E9-48F0-99C9-DF2DB73E8735}"/>
    <cellStyle name="40% - Ênfase2 4 2 2 2 2 2 2" xfId="31755" xr:uid="{5C50670E-4E85-4AB2-B7B6-BCBB98D50AA3}"/>
    <cellStyle name="40% - Ênfase2 4 2 2 2 2 2 3" xfId="20772" xr:uid="{5E851DE4-73D8-4BC6-BBCC-9CA06367E55E}"/>
    <cellStyle name="40% - Ênfase2 4 2 2 2 2 3" xfId="12667" xr:uid="{22C80AF7-DEF8-4A56-96CD-E39C2AA289CD}"/>
    <cellStyle name="40% - Ênfase2 4 2 2 2 2 3 2" xfId="34728" xr:uid="{259DBA95-6698-4930-98DE-99FF292042CF}"/>
    <cellStyle name="40% - Ênfase2 4 2 2 2 2 3 3" xfId="23745" xr:uid="{748631FF-CF25-44BB-9A6F-25752178302A}"/>
    <cellStyle name="40% - Ênfase2 4 2 2 2 2 4" xfId="15109" xr:uid="{BCF2C1C4-6B0F-4DAC-B215-F9EB1E6436BE}"/>
    <cellStyle name="40% - Ênfase2 4 2 2 2 2 4 2" xfId="36891" xr:uid="{6E3D376F-4083-49DB-82A1-C2D5E9605724}"/>
    <cellStyle name="40% - Ênfase2 4 2 2 2 2 4 3" xfId="25908" xr:uid="{5FB83783-5AEB-4745-AE1F-47C6A506F467}"/>
    <cellStyle name="40% - Ênfase2 4 2 2 2 2 5" xfId="27858" xr:uid="{39685C49-473D-40CD-89A6-6C3855B09B30}"/>
    <cellStyle name="40% - Ênfase2 4 2 2 2 2 5 2" xfId="38841" xr:uid="{37817AE6-B98D-42D2-8E5B-269D88BF71CC}"/>
    <cellStyle name="40% - Ênfase2 4 2 2 2 2 6" xfId="29806" xr:uid="{D23DD5A2-A8BB-45DE-A861-DF598D5CBD45}"/>
    <cellStyle name="40% - Ênfase2 4 2 2 2 2 7" xfId="40789" xr:uid="{1BE66A48-3CB5-45F4-BD16-641BEC6F8ADD}"/>
    <cellStyle name="40% - Ênfase2 4 2 2 2 2 8" xfId="42736" xr:uid="{C07F8611-5EC2-466D-B97C-D1C4D9C67BA0}"/>
    <cellStyle name="40% - Ênfase2 4 2 2 2 2 9" xfId="44696" xr:uid="{4E753CB0-8859-4002-95EB-77E0BA4DA87F}"/>
    <cellStyle name="40% - Ênfase2 4 2 2 2 3" xfId="8230" xr:uid="{69AC8699-230D-4E54-B103-EB0F71589E70}"/>
    <cellStyle name="40% - Ênfase2 4 2 2 2 3 2" xfId="11530" xr:uid="{95961567-6602-4960-BC76-1AC78DC0EA0A}"/>
    <cellStyle name="40% - Ênfase2 4 2 2 2 3 2 2" xfId="33593" xr:uid="{1D47A40B-426D-4447-9CF2-46F944BCDC30}"/>
    <cellStyle name="40% - Ênfase2 4 2 2 2 3 2 3" xfId="22610" xr:uid="{96C8DC59-753D-4999-8C8E-04EE8A7B04C9}"/>
    <cellStyle name="40% - Ênfase2 4 2 2 2 3 3" xfId="30717" xr:uid="{22B454E3-7FCC-4D27-8480-0F5AD7AFA646}"/>
    <cellStyle name="40% - Ênfase2 4 2 2 2 3 4" xfId="19734" xr:uid="{32C0819D-A6AB-41AE-B139-9359CEAB705C}"/>
    <cellStyle name="40% - Ênfase2 4 2 2 2 4" xfId="10534" xr:uid="{FD29B488-15C8-4F03-8618-68BCE86D4F94}"/>
    <cellStyle name="40% - Ênfase2 4 2 2 2 4 2" xfId="32661" xr:uid="{C009E3F8-01C4-43F4-AA64-25EC18EBE893}"/>
    <cellStyle name="40% - Ênfase2 4 2 2 2 4 3" xfId="21678" xr:uid="{7B64AF05-FE2C-4851-BF14-BB22DA13C162}"/>
    <cellStyle name="40% - Ênfase2 4 2 2 2 5" xfId="13990" xr:uid="{FBCD1F09-740E-4665-8106-8D8709E963EC}"/>
    <cellStyle name="40% - Ênfase2 4 2 2 2 5 2" xfId="35854" xr:uid="{CADCC9E6-1221-4B41-ADA5-C6FF4F29858B}"/>
    <cellStyle name="40% - Ênfase2 4 2 2 2 5 3" xfId="24871" xr:uid="{4F79FF00-2F89-470B-8354-C47AC38DAC78}"/>
    <cellStyle name="40% - Ênfase2 4 2 2 2 6" xfId="26821" xr:uid="{1B76C0A5-E360-4722-A8D3-417D92CB061B}"/>
    <cellStyle name="40% - Ênfase2 4 2 2 2 6 2" xfId="37804" xr:uid="{2A201897-751F-4B5E-B45F-CB574DA70191}"/>
    <cellStyle name="40% - Ênfase2 4 2 2 2 7" xfId="28769" xr:uid="{7EE4C970-3911-4FDE-B8A3-277CABBBCEFA}"/>
    <cellStyle name="40% - Ênfase2 4 2 2 2 8" xfId="39752" xr:uid="{0E74016F-4A09-4F02-B744-9F1B18206E43}"/>
    <cellStyle name="40% - Ênfase2 4 2 2 2 9" xfId="41699" xr:uid="{B60023B5-BAB8-4E98-A87B-2E408F0EFD63}"/>
    <cellStyle name="40% - Ênfase2 4 2 2 3" xfId="5376" xr:uid="{4FF86355-4E0D-44B6-8309-92DC87E771D9}"/>
    <cellStyle name="40% - Ênfase2 4 2 2 3 10" xfId="43660" xr:uid="{93FD0B88-6810-48F1-AFFA-19440AF90204}"/>
    <cellStyle name="40% - Ênfase2 4 2 2 3 11" xfId="17786" xr:uid="{3D3A0CB3-6784-4C38-887C-B49BF8314720}"/>
    <cellStyle name="40% - Ênfase2 4 2 2 3 2" xfId="7563" xr:uid="{6012087D-CDEB-4399-B24C-26DF81E2680E}"/>
    <cellStyle name="40% - Ênfase2 4 2 2 3 2 10" xfId="19105" xr:uid="{E4C5248F-D101-47D1-9938-781E46382C59}"/>
    <cellStyle name="40% - Ênfase2 4 2 2 3 2 2" xfId="9550" xr:uid="{2312AB2B-FDA8-4380-AF22-AD4F0C0F5CCE}"/>
    <cellStyle name="40% - Ênfase2 4 2 2 3 2 2 2" xfId="32037" xr:uid="{3FEC61EA-6C7C-4737-86EF-0EBFE31F3817}"/>
    <cellStyle name="40% - Ênfase2 4 2 2 3 2 2 3" xfId="21054" xr:uid="{3381533D-7112-4F4C-A179-B0DCAC04A32F}"/>
    <cellStyle name="40% - Ênfase2 4 2 2 3 2 3" xfId="12949" xr:uid="{77DFA03B-DFA6-42B5-887D-DDF2DC4CDF56}"/>
    <cellStyle name="40% - Ênfase2 4 2 2 3 2 3 2" xfId="35010" xr:uid="{75F4DB25-3A09-434E-9FF4-26C6FF9AFA9C}"/>
    <cellStyle name="40% - Ênfase2 4 2 2 3 2 3 3" xfId="24027" xr:uid="{DE559F98-14CB-424D-BF45-64F5A5A44FD4}"/>
    <cellStyle name="40% - Ênfase2 4 2 2 3 2 4" xfId="15391" xr:uid="{6B3974F2-FAD5-4533-9480-7A331BAD7663}"/>
    <cellStyle name="40% - Ênfase2 4 2 2 3 2 4 2" xfId="37173" xr:uid="{D8F9AC63-6711-48E8-9ED9-ED301D94B03F}"/>
    <cellStyle name="40% - Ênfase2 4 2 2 3 2 4 3" xfId="26190" xr:uid="{36CA0101-E241-4F65-A6DB-DA82CD1B993F}"/>
    <cellStyle name="40% - Ênfase2 4 2 2 3 2 5" xfId="28140" xr:uid="{1265756C-05E7-47C4-8B86-51C6A779CB39}"/>
    <cellStyle name="40% - Ênfase2 4 2 2 3 2 5 2" xfId="39123" xr:uid="{F243A481-DCD5-47C5-8CC1-2E77DB5C2D9D}"/>
    <cellStyle name="40% - Ênfase2 4 2 2 3 2 6" xfId="30088" xr:uid="{F6703F41-3F96-460C-B268-E33E4DEA7023}"/>
    <cellStyle name="40% - Ênfase2 4 2 2 3 2 7" xfId="41071" xr:uid="{B8BD9F99-B5BD-46E1-A6D7-14D835D844A2}"/>
    <cellStyle name="40% - Ênfase2 4 2 2 3 2 8" xfId="43018" xr:uid="{A5850100-7403-433E-94BE-2C98664EDA64}"/>
    <cellStyle name="40% - Ênfase2 4 2 2 3 2 9" xfId="44978" xr:uid="{D3099737-A3B6-4AE5-8AAB-F7DA0CF4648C}"/>
    <cellStyle name="40% - Ênfase2 4 2 2 3 3" xfId="8231" xr:uid="{500207ED-78E3-4501-AF9D-E14D4AF80B9E}"/>
    <cellStyle name="40% - Ênfase2 4 2 2 3 3 2" xfId="11812" xr:uid="{10DFE7A4-877A-462E-B206-069BCAF4F7B8}"/>
    <cellStyle name="40% - Ênfase2 4 2 2 3 3 2 2" xfId="33875" xr:uid="{9DA8AEB0-17EF-4E7C-AE36-ACF56F045A68}"/>
    <cellStyle name="40% - Ênfase2 4 2 2 3 3 2 3" xfId="22892" xr:uid="{F0CC1291-2EC2-4911-BD3C-90B7ECD183F5}"/>
    <cellStyle name="40% - Ênfase2 4 2 2 3 3 3" xfId="30718" xr:uid="{4ECE76CD-2FFD-496B-A7E1-8435DD269B1F}"/>
    <cellStyle name="40% - Ênfase2 4 2 2 3 3 4" xfId="19735" xr:uid="{6902D69D-5234-498D-9B88-E8AA1A7D9C16}"/>
    <cellStyle name="40% - Ênfase2 4 2 2 3 4" xfId="10816" xr:uid="{AE894EAE-1DF4-46BD-ACBD-3A595EF8F221}"/>
    <cellStyle name="40% - Ênfase2 4 2 2 3 4 2" xfId="32943" xr:uid="{601EB0E5-9F36-466B-8E92-4E00494AC82B}"/>
    <cellStyle name="40% - Ênfase2 4 2 2 3 4 3" xfId="21960" xr:uid="{DDBB82B8-32A1-4286-8844-D350A17238DD}"/>
    <cellStyle name="40% - Ênfase2 4 2 2 3 5" xfId="13991" xr:uid="{58B0D00C-1E8D-49C8-9278-53CB813DC373}"/>
    <cellStyle name="40% - Ênfase2 4 2 2 3 5 2" xfId="35855" xr:uid="{84853D27-81D3-4E26-AFD2-D7EC11694AFF}"/>
    <cellStyle name="40% - Ênfase2 4 2 2 3 5 3" xfId="24872" xr:uid="{30A21885-996B-448B-BED9-ED086863AA05}"/>
    <cellStyle name="40% - Ênfase2 4 2 2 3 6" xfId="26822" xr:uid="{E05C4F04-1436-48E0-82BD-81B9EF8A3D51}"/>
    <cellStyle name="40% - Ênfase2 4 2 2 3 6 2" xfId="37805" xr:uid="{0D6593D8-BBEA-4050-B535-A36F8BA1704A}"/>
    <cellStyle name="40% - Ênfase2 4 2 2 3 7" xfId="28770" xr:uid="{148FAABE-773E-456B-AD15-E60B63C7BC7C}"/>
    <cellStyle name="40% - Ênfase2 4 2 2 3 8" xfId="39753" xr:uid="{D2DC7B70-9460-4762-9184-0F8FE54F2A24}"/>
    <cellStyle name="40% - Ênfase2 4 2 2 3 9" xfId="41700" xr:uid="{5E46A99D-EFA3-4870-9961-636AD6F12103}"/>
    <cellStyle name="40% - Ênfase2 4 2 2 4" xfId="6997" xr:uid="{266AC35C-213C-44D0-B4F2-4E8FD8A4B6DA}"/>
    <cellStyle name="40% - Ênfase2 4 2 2 4 10" xfId="18541" xr:uid="{E4AEDA59-638B-4908-8A59-494173BD98AB}"/>
    <cellStyle name="40% - Ênfase2 4 2 2 4 2" xfId="8986" xr:uid="{76B91E62-F1B8-4D70-AD1E-33F860471A9A}"/>
    <cellStyle name="40% - Ênfase2 4 2 2 4 2 2" xfId="31473" xr:uid="{FBA0B324-326C-4D38-BE0F-DB82684F9F39}"/>
    <cellStyle name="40% - Ênfase2 4 2 2 4 2 3" xfId="20490" xr:uid="{21527366-02F0-49F4-ABC8-3C49F305A805}"/>
    <cellStyle name="40% - Ênfase2 4 2 2 4 3" xfId="12371" xr:uid="{41481439-44DB-42FF-B82F-94D904BC260A}"/>
    <cellStyle name="40% - Ênfase2 4 2 2 4 3 2" xfId="34432" xr:uid="{CE9686AF-03D3-4925-A6B8-792798D267BE}"/>
    <cellStyle name="40% - Ênfase2 4 2 2 4 3 3" xfId="23449" xr:uid="{876F33CA-B15C-4EC2-A1A6-88410ECE0C25}"/>
    <cellStyle name="40% - Ênfase2 4 2 2 4 4" xfId="14827" xr:uid="{20162022-6695-4390-BFC3-F7061AB45BD1}"/>
    <cellStyle name="40% - Ênfase2 4 2 2 4 4 2" xfId="36609" xr:uid="{15E8E65A-88D7-43BB-A895-8C4E3EA794EC}"/>
    <cellStyle name="40% - Ênfase2 4 2 2 4 4 3" xfId="25626" xr:uid="{F12298D9-7883-4D56-892F-765613A40AC4}"/>
    <cellStyle name="40% - Ênfase2 4 2 2 4 5" xfId="27576" xr:uid="{51C6BABD-276D-4DB4-B564-A989787F40E9}"/>
    <cellStyle name="40% - Ênfase2 4 2 2 4 5 2" xfId="38559" xr:uid="{4905B477-5D34-413D-9A49-4071BD272C20}"/>
    <cellStyle name="40% - Ênfase2 4 2 2 4 6" xfId="29524" xr:uid="{4200A2C6-8CA9-4C0C-8A77-4E98E4CAA575}"/>
    <cellStyle name="40% - Ênfase2 4 2 2 4 7" xfId="40507" xr:uid="{F1455B89-1760-45FB-9C92-B551955041FA}"/>
    <cellStyle name="40% - Ênfase2 4 2 2 4 8" xfId="42454" xr:uid="{4889EDE1-0E4E-4CB8-BCCA-13D2F014C9D5}"/>
    <cellStyle name="40% - Ênfase2 4 2 2 4 9" xfId="44414" xr:uid="{B49E9B31-0E97-4CFA-A6D5-EA4837AEA927}"/>
    <cellStyle name="40% - Ênfase2 4 2 2 5" xfId="8229" xr:uid="{04060525-728E-4C63-A0C1-D0AC0CB3F6DC}"/>
    <cellStyle name="40% - Ênfase2 4 2 2 5 2" xfId="11234" xr:uid="{35A12F9C-F0DD-4F21-AC86-D4A2FAF6EAEB}"/>
    <cellStyle name="40% - Ênfase2 4 2 2 5 2 2" xfId="33297" xr:uid="{15A0BC05-1A9C-4D43-B340-409BD3A2D96F}"/>
    <cellStyle name="40% - Ênfase2 4 2 2 5 2 3" xfId="22314" xr:uid="{94C0E826-1E91-4AF6-9C14-A4A380A0A3D2}"/>
    <cellStyle name="40% - Ênfase2 4 2 2 5 3" xfId="30716" xr:uid="{BA18F159-BA2F-47EF-A188-7299FDC515D8}"/>
    <cellStyle name="40% - Ênfase2 4 2 2 5 4" xfId="19733" xr:uid="{7C33529B-0B0D-466A-B0AC-E5D36B0C33CE}"/>
    <cellStyle name="40% - Ênfase2 4 2 2 6" xfId="10252" xr:uid="{D038A334-D68C-463A-AFD4-D7460451C943}"/>
    <cellStyle name="40% - Ênfase2 4 2 2 6 2" xfId="32379" xr:uid="{C6000B87-928A-41F9-9D25-FCBC50BB2C41}"/>
    <cellStyle name="40% - Ênfase2 4 2 2 6 3" xfId="21396" xr:uid="{2CBD602B-9FF3-46E6-81B4-5C8914FEB226}"/>
    <cellStyle name="40% - Ênfase2 4 2 2 7" xfId="13989" xr:uid="{F1B87354-DFE1-4FC0-9FE4-E9EEE246CBCC}"/>
    <cellStyle name="40% - Ênfase2 4 2 2 7 2" xfId="35853" xr:uid="{B284A213-1E29-4C91-B3AA-BC4F5078F3CD}"/>
    <cellStyle name="40% - Ênfase2 4 2 2 7 3" xfId="24870" xr:uid="{01FFD8E5-14D7-4CC6-8454-8F4FE53116B2}"/>
    <cellStyle name="40% - Ênfase2 4 2 2 8" xfId="26820" xr:uid="{A1710EAA-16F5-465A-9E53-8187F571A570}"/>
    <cellStyle name="40% - Ênfase2 4 2 2 8 2" xfId="37803" xr:uid="{A7ED1F13-A186-456B-927E-CA02649E22E7}"/>
    <cellStyle name="40% - Ênfase2 4 2 2 9" xfId="28768" xr:uid="{68B29AEE-1B18-4DC7-8199-F9478D9F1939}"/>
    <cellStyle name="40% - Ênfase2 4 2 3" xfId="5377" xr:uid="{44CBA513-77A4-4B92-B192-A20DE58BBFAF}"/>
    <cellStyle name="40% - Ênfase2 4 2 3 10" xfId="43661" xr:uid="{DFF52848-F50C-4BC1-9CBA-C72AC727AD97}"/>
    <cellStyle name="40% - Ênfase2 4 2 3 11" xfId="17787" xr:uid="{50BDFE2C-EC18-4290-9CC2-F15EF5CE7C2B}"/>
    <cellStyle name="40% - Ênfase2 4 2 3 2" xfId="7112" xr:uid="{264CC71B-833D-49E8-8186-A25B6EFB7924}"/>
    <cellStyle name="40% - Ênfase2 4 2 3 2 10" xfId="18654" xr:uid="{B9381643-7CBB-4FC0-B2D5-5866AB4D15BA}"/>
    <cellStyle name="40% - Ênfase2 4 2 3 2 2" xfId="9099" xr:uid="{9D6488E9-797D-46D6-8386-24AEEE07D71C}"/>
    <cellStyle name="40% - Ênfase2 4 2 3 2 2 2" xfId="31586" xr:uid="{7CAF50D9-A103-4FD9-89ED-1FA4A52BE1BB}"/>
    <cellStyle name="40% - Ênfase2 4 2 3 2 2 3" xfId="20603" xr:uid="{A13DE08E-2867-4D52-80D6-F8B250706555}"/>
    <cellStyle name="40% - Ênfase2 4 2 3 2 3" xfId="12494" xr:uid="{3C3D2282-026D-42A8-A025-6FFDD97818C9}"/>
    <cellStyle name="40% - Ênfase2 4 2 3 2 3 2" xfId="34555" xr:uid="{A2F59533-C9D2-4E03-8E64-DABA7D19C4A3}"/>
    <cellStyle name="40% - Ênfase2 4 2 3 2 3 3" xfId="23572" xr:uid="{5E8548C0-3B5E-4F59-B4AF-0AF6011B29CB}"/>
    <cellStyle name="40% - Ênfase2 4 2 3 2 4" xfId="14940" xr:uid="{01BD17A6-5655-43CA-88AB-24ACA47A45D6}"/>
    <cellStyle name="40% - Ênfase2 4 2 3 2 4 2" xfId="36722" xr:uid="{9FD73930-6B12-4028-A980-A21F1C61B7D4}"/>
    <cellStyle name="40% - Ênfase2 4 2 3 2 4 3" xfId="25739" xr:uid="{35DFB342-B04A-4BF0-BCD9-917C0C83A6EF}"/>
    <cellStyle name="40% - Ênfase2 4 2 3 2 5" xfId="27689" xr:uid="{19B49F35-067A-489D-BEB1-1E125F117E67}"/>
    <cellStyle name="40% - Ênfase2 4 2 3 2 5 2" xfId="38672" xr:uid="{669EC94B-D7D5-47A2-8562-3B44F3239D6D}"/>
    <cellStyle name="40% - Ênfase2 4 2 3 2 6" xfId="29637" xr:uid="{72C009E8-1A7D-456A-9839-3760745F0927}"/>
    <cellStyle name="40% - Ênfase2 4 2 3 2 7" xfId="40620" xr:uid="{081EE668-81FB-448A-9A07-1B77B71FD98A}"/>
    <cellStyle name="40% - Ênfase2 4 2 3 2 8" xfId="42567" xr:uid="{519DDCC5-9867-4B94-96D0-DEBD4AC7F5D9}"/>
    <cellStyle name="40% - Ênfase2 4 2 3 2 9" xfId="44527" xr:uid="{21D40BBF-E805-4C95-A231-F6DB04AD4DD9}"/>
    <cellStyle name="40% - Ênfase2 4 2 3 3" xfId="8232" xr:uid="{07585C64-6E2B-4C85-8A2E-20D136496CBC}"/>
    <cellStyle name="40% - Ênfase2 4 2 3 3 2" xfId="11357" xr:uid="{AFE1D2AC-CFB1-4452-9FD4-F9671877E4AB}"/>
    <cellStyle name="40% - Ênfase2 4 2 3 3 2 2" xfId="33420" xr:uid="{5443E614-D31B-4E34-B6C2-91AD301303FA}"/>
    <cellStyle name="40% - Ênfase2 4 2 3 3 2 3" xfId="22437" xr:uid="{D4ECC070-0B04-4B1C-BA22-24C7AC011B11}"/>
    <cellStyle name="40% - Ênfase2 4 2 3 3 3" xfId="30719" xr:uid="{F82780FA-077D-4D12-968A-BECE55822BB6}"/>
    <cellStyle name="40% - Ênfase2 4 2 3 3 4" xfId="19736" xr:uid="{75FE0765-AB66-4B0F-89E5-80E3C6290D42}"/>
    <cellStyle name="40% - Ênfase2 4 2 3 4" xfId="10365" xr:uid="{70986DF2-169D-4B22-833E-840897FACA5B}"/>
    <cellStyle name="40% - Ênfase2 4 2 3 4 2" xfId="32492" xr:uid="{3F3FCB27-CEEC-454F-AA42-9B779A9EB5FB}"/>
    <cellStyle name="40% - Ênfase2 4 2 3 4 3" xfId="21509" xr:uid="{87FB8094-85C2-499A-86FE-8E841C728840}"/>
    <cellStyle name="40% - Ênfase2 4 2 3 5" xfId="13992" xr:uid="{5353C4D0-C3F6-427F-8B30-91E7CBC20A2C}"/>
    <cellStyle name="40% - Ênfase2 4 2 3 5 2" xfId="35856" xr:uid="{F9C91C75-67EC-4EB7-8A27-7707E476A486}"/>
    <cellStyle name="40% - Ênfase2 4 2 3 5 3" xfId="24873" xr:uid="{5A06A60C-1A47-4234-9CE1-FE58A77DAE96}"/>
    <cellStyle name="40% - Ênfase2 4 2 3 6" xfId="26823" xr:uid="{0F6BA329-1B1E-400D-B59E-847EC914EE15}"/>
    <cellStyle name="40% - Ênfase2 4 2 3 6 2" xfId="37806" xr:uid="{06E11BE9-0AC2-4877-B261-921F43848D5A}"/>
    <cellStyle name="40% - Ênfase2 4 2 3 7" xfId="28771" xr:uid="{821FCF2F-859C-425F-91AB-9B9D6BF0D535}"/>
    <cellStyle name="40% - Ênfase2 4 2 3 8" xfId="39754" xr:uid="{1C718F48-0955-46B6-8B0B-23AF3FA08391}"/>
    <cellStyle name="40% - Ênfase2 4 2 3 9" xfId="41701" xr:uid="{5D943892-CEA9-4E55-B939-666BA22F29DE}"/>
    <cellStyle name="40% - Ênfase2 4 2 4" xfId="5378" xr:uid="{6901D5E7-4CFB-49A3-9E22-B5256067F800}"/>
    <cellStyle name="40% - Ênfase2 4 2 4 10" xfId="43662" xr:uid="{676CC818-ECD4-40AD-835C-AE63418562D7}"/>
    <cellStyle name="40% - Ênfase2 4 2 4 11" xfId="17788" xr:uid="{E3F72CBA-449D-4E1B-85A6-55433B39781D}"/>
    <cellStyle name="40% - Ênfase2 4 2 4 2" xfId="7394" xr:uid="{452FBD38-1D13-485E-8011-2509DDA23D48}"/>
    <cellStyle name="40% - Ênfase2 4 2 4 2 10" xfId="18936" xr:uid="{C8FA5BDC-B554-4822-AA37-E3821C884280}"/>
    <cellStyle name="40% - Ênfase2 4 2 4 2 2" xfId="9381" xr:uid="{CCD7DF88-7230-4F2E-A6B4-BB4C2B1597AE}"/>
    <cellStyle name="40% - Ênfase2 4 2 4 2 2 2" xfId="31868" xr:uid="{AAD9BD83-AA79-4B6B-B27E-592EF2CF41EF}"/>
    <cellStyle name="40% - Ênfase2 4 2 4 2 2 3" xfId="20885" xr:uid="{88D40748-4A4E-4B1C-ACA2-052A234574A8}"/>
    <cellStyle name="40% - Ênfase2 4 2 4 2 3" xfId="12780" xr:uid="{C46D0074-6205-4F10-82D1-7E4C7AAD8E39}"/>
    <cellStyle name="40% - Ênfase2 4 2 4 2 3 2" xfId="34841" xr:uid="{59D6BB44-2B92-481F-95EF-D49C7DB2206B}"/>
    <cellStyle name="40% - Ênfase2 4 2 4 2 3 3" xfId="23858" xr:uid="{87F39FEE-76ED-4229-BFC5-1B11132C6D9C}"/>
    <cellStyle name="40% - Ênfase2 4 2 4 2 4" xfId="15222" xr:uid="{422A1823-D082-45EF-819D-33AEE13D7513}"/>
    <cellStyle name="40% - Ênfase2 4 2 4 2 4 2" xfId="37004" xr:uid="{5EA41C39-B6A0-49BC-B91D-61F7DC04E597}"/>
    <cellStyle name="40% - Ênfase2 4 2 4 2 4 3" xfId="26021" xr:uid="{9934C33A-576C-471C-AABB-2244F8B05B23}"/>
    <cellStyle name="40% - Ênfase2 4 2 4 2 5" xfId="27971" xr:uid="{B44C638C-C96B-463A-9645-8C70D1CC95FA}"/>
    <cellStyle name="40% - Ênfase2 4 2 4 2 5 2" xfId="38954" xr:uid="{A972472D-048C-4F65-8A5D-4D24FC5F0D23}"/>
    <cellStyle name="40% - Ênfase2 4 2 4 2 6" xfId="29919" xr:uid="{0CA645AC-95A6-4EC9-ADA0-60ABF9E03A63}"/>
    <cellStyle name="40% - Ênfase2 4 2 4 2 7" xfId="40902" xr:uid="{B324BFD3-9089-40C5-B0D1-B92A541B88DB}"/>
    <cellStyle name="40% - Ênfase2 4 2 4 2 8" xfId="42849" xr:uid="{439DE1C1-422A-47A3-98DA-4A48A4863083}"/>
    <cellStyle name="40% - Ênfase2 4 2 4 2 9" xfId="44809" xr:uid="{6FDE05FF-25A9-445B-AD8C-19EB4F01D7C5}"/>
    <cellStyle name="40% - Ênfase2 4 2 4 3" xfId="8233" xr:uid="{D527C94F-960D-4084-973E-BCD9DC7BA0FA}"/>
    <cellStyle name="40% - Ênfase2 4 2 4 3 2" xfId="11643" xr:uid="{F79B423E-1BAE-4CFB-98AC-BE614A33CBA4}"/>
    <cellStyle name="40% - Ênfase2 4 2 4 3 2 2" xfId="33706" xr:uid="{4D7BBEF7-0FDC-48BC-949A-AD9EA3F2CE0E}"/>
    <cellStyle name="40% - Ênfase2 4 2 4 3 2 3" xfId="22723" xr:uid="{C5BB01BF-0EF6-4A2D-87D6-E07D4ABB83CF}"/>
    <cellStyle name="40% - Ênfase2 4 2 4 3 3" xfId="30720" xr:uid="{7F5B9B65-F502-464B-A01F-125FC2D1DF3F}"/>
    <cellStyle name="40% - Ênfase2 4 2 4 3 4" xfId="19737" xr:uid="{7458580C-F063-4006-9C0D-361EFEA547D6}"/>
    <cellStyle name="40% - Ênfase2 4 2 4 4" xfId="10647" xr:uid="{6322B3C4-3266-43C8-8BD4-28E90C4ADECD}"/>
    <cellStyle name="40% - Ênfase2 4 2 4 4 2" xfId="32774" xr:uid="{C3F46155-26C1-4476-8E03-3F0842BBD02C}"/>
    <cellStyle name="40% - Ênfase2 4 2 4 4 3" xfId="21791" xr:uid="{6F13BED1-A04D-4EA1-A237-46FF1D018373}"/>
    <cellStyle name="40% - Ênfase2 4 2 4 5" xfId="13993" xr:uid="{3691386C-E97B-449D-B576-F51904EC8649}"/>
    <cellStyle name="40% - Ênfase2 4 2 4 5 2" xfId="35857" xr:uid="{31740D5D-AAF9-4E7B-8659-979EC0F58D52}"/>
    <cellStyle name="40% - Ênfase2 4 2 4 5 3" xfId="24874" xr:uid="{05CAB547-9645-4334-88FE-0E8002308A40}"/>
    <cellStyle name="40% - Ênfase2 4 2 4 6" xfId="26824" xr:uid="{D859857B-BB14-452F-959A-5124EBF2984C}"/>
    <cellStyle name="40% - Ênfase2 4 2 4 6 2" xfId="37807" xr:uid="{4A614DCE-5457-4018-B89C-3BFA1285D5E1}"/>
    <cellStyle name="40% - Ênfase2 4 2 4 7" xfId="28772" xr:uid="{3E5F60E7-EB7B-4C61-B385-EF6BBEA7844F}"/>
    <cellStyle name="40% - Ênfase2 4 2 4 8" xfId="39755" xr:uid="{2C2260D8-6D8A-4E77-9F20-A904166729DC}"/>
    <cellStyle name="40% - Ênfase2 4 2 4 9" xfId="41702" xr:uid="{6ED5488B-01FA-44C2-AEC6-C1F66FD5AC99}"/>
    <cellStyle name="40% - Ênfase2 4 2 5" xfId="6827" xr:uid="{D2A2FDBE-080C-47D5-B964-7DD4C53E929A}"/>
    <cellStyle name="40% - Ênfase2 4 2 5 10" xfId="18372" xr:uid="{F71D640D-5C7F-4F82-AB8F-52EA28BCAF8D}"/>
    <cellStyle name="40% - Ênfase2 4 2 5 2" xfId="8817" xr:uid="{2FC5498A-BD55-40CA-9896-5CF210E381BF}"/>
    <cellStyle name="40% - Ênfase2 4 2 5 2 2" xfId="13261" xr:uid="{6985AA4C-3B9D-4340-8BA1-FE4865895F48}"/>
    <cellStyle name="40% - Ênfase2 4 2 5 2 2 2" xfId="35270" xr:uid="{2DEC5D87-6F59-4D57-B32D-D0D10C7657B6}"/>
    <cellStyle name="40% - Ênfase2 4 2 5 2 2 3" xfId="24287" xr:uid="{CB75642E-5CE0-41EF-B917-047A2A71F825}"/>
    <cellStyle name="40% - Ênfase2 4 2 5 2 3" xfId="31304" xr:uid="{91E33DFF-36A4-4770-965E-9F6D5A3BCC1E}"/>
    <cellStyle name="40% - Ênfase2 4 2 5 2 4" xfId="20321" xr:uid="{9A5A7139-235B-407C-AEDA-C35E98492613}"/>
    <cellStyle name="40% - Ênfase2 4 2 5 3" xfId="12074" xr:uid="{59A18CEE-1FD6-41CB-AF9D-39992F0E9608}"/>
    <cellStyle name="40% - Ênfase2 4 2 5 3 2" xfId="34135" xr:uid="{7897E538-0BEA-4F2C-B9A1-7983B088335B}"/>
    <cellStyle name="40% - Ênfase2 4 2 5 3 3" xfId="23152" xr:uid="{592C7B4B-272F-45AB-8A66-20E961CF44EA}"/>
    <cellStyle name="40% - Ênfase2 4 2 5 4" xfId="14658" xr:uid="{F625BF28-DAED-4593-945F-EE2C4117C199}"/>
    <cellStyle name="40% - Ênfase2 4 2 5 4 2" xfId="36440" xr:uid="{A4C6C1BE-6037-472D-9436-EC07454F2E72}"/>
    <cellStyle name="40% - Ênfase2 4 2 5 4 3" xfId="25457" xr:uid="{F359856C-2A90-46ED-9283-EB6FDF79515E}"/>
    <cellStyle name="40% - Ênfase2 4 2 5 5" xfId="27407" xr:uid="{6D4AA861-54F8-49F2-B259-96BDE866CC68}"/>
    <cellStyle name="40% - Ênfase2 4 2 5 5 2" xfId="38390" xr:uid="{03452258-FB05-41B8-8FC9-94898B3B8C14}"/>
    <cellStyle name="40% - Ênfase2 4 2 5 6" xfId="29355" xr:uid="{067F9722-FD75-4967-A951-E8A8A8E5430F}"/>
    <cellStyle name="40% - Ênfase2 4 2 5 7" xfId="40338" xr:uid="{3452FEDC-9FF8-4223-BF56-91205E165203}"/>
    <cellStyle name="40% - Ênfase2 4 2 5 8" xfId="42285" xr:uid="{FF5EFD3B-725B-41DE-AE76-7C4D777177F6}"/>
    <cellStyle name="40% - Ênfase2 4 2 5 9" xfId="44245" xr:uid="{CD9B69B6-D684-498F-9558-D3BA2BBB5105}"/>
    <cellStyle name="40% - Ênfase2 4 2 6" xfId="8228" xr:uid="{B2122129-572B-4461-AF47-DCE35D827E4A}"/>
    <cellStyle name="40% - Ênfase2 4 2 6 2" xfId="12198" xr:uid="{6F2A84DA-765D-43D5-9619-BFC94ADA813F}"/>
    <cellStyle name="40% - Ênfase2 4 2 6 2 2" xfId="34259" xr:uid="{1A47993A-C595-45D2-9768-61D3DF1400A6}"/>
    <cellStyle name="40% - Ênfase2 4 2 6 2 3" xfId="23276" xr:uid="{6C192142-B4C8-4B78-98C4-654463712D64}"/>
    <cellStyle name="40% - Ênfase2 4 2 6 3" xfId="30715" xr:uid="{42D07B6D-CADC-4CFB-97D3-8CE70D6A29F9}"/>
    <cellStyle name="40% - Ênfase2 4 2 6 4" xfId="19732" xr:uid="{01D951F9-EF3E-41EC-932E-7C1364BF7A43}"/>
    <cellStyle name="40% - Ênfase2 4 2 7" xfId="11060" xr:uid="{7F3A84C3-1980-4B27-8FCC-232613779BE6}"/>
    <cellStyle name="40% - Ênfase2 4 2 7 2" xfId="33124" xr:uid="{166A10B9-202C-4B07-B6C1-2AC0A971541D}"/>
    <cellStyle name="40% - Ênfase2 4 2 7 3" xfId="22141" xr:uid="{792A9A0B-55DF-442E-A89E-A8B9EC5E68D4}"/>
    <cellStyle name="40% - Ênfase2 4 2 8" xfId="10023" xr:uid="{7662A815-494A-4AE8-B0D6-FCD3D23CBA73}"/>
    <cellStyle name="40% - Ênfase2 4 2 8 2" xfId="32210" xr:uid="{DF396C80-F8EE-454B-8478-F1B22EC5D6D9}"/>
    <cellStyle name="40% - Ênfase2 4 2 8 3" xfId="21227" xr:uid="{5DB005F6-5CF6-4C5F-8765-077007F3BB4F}"/>
    <cellStyle name="40% - Ênfase2 4 2 9" xfId="13988" xr:uid="{A2903BE7-DA4E-4A81-9DBB-DFADC304ECC7}"/>
    <cellStyle name="40% - Ênfase2 4 2 9 2" xfId="35852" xr:uid="{B574823E-A2D7-47C5-92E7-BB0255DC59CE}"/>
    <cellStyle name="40% - Ênfase2 4 2 9 3" xfId="24869" xr:uid="{E8307773-BE0D-4799-80D6-550560EC5601}"/>
    <cellStyle name="40% - Ênfase2 4 3" xfId="5379" xr:uid="{F92F402C-E875-48E2-964E-403E7BD82CF3}"/>
    <cellStyle name="40% - Ênfase2 4 3 10" xfId="28773" xr:uid="{9F1B111E-2C9E-467B-B75A-A2C09F5BE6AE}"/>
    <cellStyle name="40% - Ênfase2 4 3 11" xfId="39756" xr:uid="{CFBE1F7B-3D74-4FD8-912F-FEA7CA1EA653}"/>
    <cellStyle name="40% - Ênfase2 4 3 12" xfId="41703" xr:uid="{96F372D7-EC54-4B47-BD23-69F86B315902}"/>
    <cellStyle name="40% - Ênfase2 4 3 13" xfId="43663" xr:uid="{1C4A3754-8D86-45F1-A7BD-9479D257DE4E}"/>
    <cellStyle name="40% - Ênfase2 4 3 14" xfId="17789" xr:uid="{BC713526-091F-4FEB-9B5A-415E91EAA89E}"/>
    <cellStyle name="40% - Ênfase2 4 3 2" xfId="5380" xr:uid="{FE25DC24-4F20-45B4-8038-71E72BC448E8}"/>
    <cellStyle name="40% - Ênfase2 4 3 2 10" xfId="43664" xr:uid="{5F7E7454-DCF1-47FE-8D43-6F2CB2EF6959}"/>
    <cellStyle name="40% - Ênfase2 4 3 2 11" xfId="17790" xr:uid="{BE03CD1C-037F-4617-9A38-306B52BFB40C}"/>
    <cellStyle name="40% - Ênfase2 4 3 2 2" xfId="7225" xr:uid="{9A1CFF5D-1B17-46F9-A83E-0CC778346C65}"/>
    <cellStyle name="40% - Ênfase2 4 3 2 2 10" xfId="18767" xr:uid="{A4242BB7-1545-4EB9-8467-1AC063398822}"/>
    <cellStyle name="40% - Ênfase2 4 3 2 2 2" xfId="9212" xr:uid="{496CD295-4090-423C-A486-F7666A3E0DC0}"/>
    <cellStyle name="40% - Ênfase2 4 3 2 2 2 2" xfId="31699" xr:uid="{FE82EFAA-672A-4216-81D5-547E0DCF5C0E}"/>
    <cellStyle name="40% - Ênfase2 4 3 2 2 2 3" xfId="20716" xr:uid="{4398D323-9099-4FE0-BACE-4F88FAFC710D}"/>
    <cellStyle name="40% - Ênfase2 4 3 2 2 3" xfId="12611" xr:uid="{FB9FB4DB-B9F3-4787-8446-1BDB15416AC8}"/>
    <cellStyle name="40% - Ênfase2 4 3 2 2 3 2" xfId="34672" xr:uid="{4D9B30CA-04A2-4585-A60D-A3FFC4C829A5}"/>
    <cellStyle name="40% - Ênfase2 4 3 2 2 3 3" xfId="23689" xr:uid="{21285510-EDC8-4169-B71F-A56899FFC3D9}"/>
    <cellStyle name="40% - Ênfase2 4 3 2 2 4" xfId="15053" xr:uid="{0C4F15C9-2888-4EAD-AD57-D1A8C6DDDD43}"/>
    <cellStyle name="40% - Ênfase2 4 3 2 2 4 2" xfId="36835" xr:uid="{9C828CBD-3758-4769-9CBE-131D34A83CF4}"/>
    <cellStyle name="40% - Ênfase2 4 3 2 2 4 3" xfId="25852" xr:uid="{3648DC12-ACB2-485E-AFB9-C33B8E13AE68}"/>
    <cellStyle name="40% - Ênfase2 4 3 2 2 5" xfId="27802" xr:uid="{12D5082B-1214-4AA3-821E-556D18752612}"/>
    <cellStyle name="40% - Ênfase2 4 3 2 2 5 2" xfId="38785" xr:uid="{7AE8FB00-D16B-4060-A16C-FA71F8356814}"/>
    <cellStyle name="40% - Ênfase2 4 3 2 2 6" xfId="29750" xr:uid="{F6BDF222-104F-4326-8C2F-6624D3BFF027}"/>
    <cellStyle name="40% - Ênfase2 4 3 2 2 7" xfId="40733" xr:uid="{DDFE93EA-8876-4CEF-9966-3F2DA9C9FABD}"/>
    <cellStyle name="40% - Ênfase2 4 3 2 2 8" xfId="42680" xr:uid="{15465E43-2251-41BE-8144-109F6F2598D6}"/>
    <cellStyle name="40% - Ênfase2 4 3 2 2 9" xfId="44640" xr:uid="{FFF351CA-1AD9-4A3E-9046-BDCA5D13CEA1}"/>
    <cellStyle name="40% - Ênfase2 4 3 2 3" xfId="8235" xr:uid="{147DEF46-848D-4D1C-98DB-057A96261D63}"/>
    <cellStyle name="40% - Ênfase2 4 3 2 3 2" xfId="11474" xr:uid="{3AFE40A7-28A5-44B4-9A18-DB08ECD474ED}"/>
    <cellStyle name="40% - Ênfase2 4 3 2 3 2 2" xfId="33537" xr:uid="{2D09B09B-5D0D-4836-A8F9-AE282F8E12CE}"/>
    <cellStyle name="40% - Ênfase2 4 3 2 3 2 3" xfId="22554" xr:uid="{F8B7A0F4-914E-41D9-A3B9-1D02C0B9B9F8}"/>
    <cellStyle name="40% - Ênfase2 4 3 2 3 3" xfId="30722" xr:uid="{0EE33026-999B-4BF7-8504-74AE9E9F52B0}"/>
    <cellStyle name="40% - Ênfase2 4 3 2 3 4" xfId="19739" xr:uid="{9AF6A67A-247B-44BA-886B-2D92112C8A59}"/>
    <cellStyle name="40% - Ênfase2 4 3 2 4" xfId="10478" xr:uid="{C9B80D8E-6C44-478E-8D15-3939D366ADCD}"/>
    <cellStyle name="40% - Ênfase2 4 3 2 4 2" xfId="32605" xr:uid="{298F1920-A6DF-4DDB-A2E5-14E70F1A33F3}"/>
    <cellStyle name="40% - Ênfase2 4 3 2 4 3" xfId="21622" xr:uid="{94B76C96-20B7-4594-ADCB-E3BC2FD47932}"/>
    <cellStyle name="40% - Ênfase2 4 3 2 5" xfId="13995" xr:uid="{38AFC20D-CCB6-461C-A668-F4B105E4181D}"/>
    <cellStyle name="40% - Ênfase2 4 3 2 5 2" xfId="35859" xr:uid="{3A78AAED-8340-4A42-B40D-8498E16D70C8}"/>
    <cellStyle name="40% - Ênfase2 4 3 2 5 3" xfId="24876" xr:uid="{5F3F9BE4-8C7A-4676-BC9B-441A155640D8}"/>
    <cellStyle name="40% - Ênfase2 4 3 2 6" xfId="26826" xr:uid="{6FD953C7-6D42-4837-BA7A-C7F0637BEB0A}"/>
    <cellStyle name="40% - Ênfase2 4 3 2 6 2" xfId="37809" xr:uid="{36969237-B7F4-41D5-BDDB-6A2E9A5E8C3E}"/>
    <cellStyle name="40% - Ênfase2 4 3 2 7" xfId="28774" xr:uid="{105245C8-9296-4C65-9731-79452F1264E2}"/>
    <cellStyle name="40% - Ênfase2 4 3 2 8" xfId="39757" xr:uid="{393BDFF4-63ED-4318-9B31-94749963F024}"/>
    <cellStyle name="40% - Ênfase2 4 3 2 9" xfId="41704" xr:uid="{965A94C5-A4EA-449C-90C4-DBD4A9F87B25}"/>
    <cellStyle name="40% - Ênfase2 4 3 3" xfId="5381" xr:uid="{053CDD2F-8665-49AF-AD71-8690D9FD9DA5}"/>
    <cellStyle name="40% - Ênfase2 4 3 3 10" xfId="43665" xr:uid="{CE9DEFA2-18D2-4D76-912D-7EFA9B88BEAC}"/>
    <cellStyle name="40% - Ênfase2 4 3 3 11" xfId="17791" xr:uid="{9A683F73-3A93-4A59-8F44-0239310AF292}"/>
    <cellStyle name="40% - Ênfase2 4 3 3 2" xfId="7507" xr:uid="{83097F2C-C4FF-4FDA-8DA7-93FDC48A68BB}"/>
    <cellStyle name="40% - Ênfase2 4 3 3 2 10" xfId="19049" xr:uid="{56E3E369-3DC0-40D8-BC83-2683E645BC9A}"/>
    <cellStyle name="40% - Ênfase2 4 3 3 2 2" xfId="9494" xr:uid="{3933018F-8CB4-4E08-A129-AD2863D7C5C9}"/>
    <cellStyle name="40% - Ênfase2 4 3 3 2 2 2" xfId="31981" xr:uid="{034296FB-6FE6-4666-829E-C6A9D46AB9D4}"/>
    <cellStyle name="40% - Ênfase2 4 3 3 2 2 3" xfId="20998" xr:uid="{64D2A020-24BD-4E04-87A4-214AEC8DF813}"/>
    <cellStyle name="40% - Ênfase2 4 3 3 2 3" xfId="12893" xr:uid="{EC1764FA-76C6-4B80-B765-6865C13642B8}"/>
    <cellStyle name="40% - Ênfase2 4 3 3 2 3 2" xfId="34954" xr:uid="{A623FD13-95BF-48DC-B2AC-AE23C27F4758}"/>
    <cellStyle name="40% - Ênfase2 4 3 3 2 3 3" xfId="23971" xr:uid="{713AE7F9-4455-402F-93AF-1B8A9BA05B13}"/>
    <cellStyle name="40% - Ênfase2 4 3 3 2 4" xfId="15335" xr:uid="{8E6776B3-B8D9-4BE8-830D-A3E929B4DE5B}"/>
    <cellStyle name="40% - Ênfase2 4 3 3 2 4 2" xfId="37117" xr:uid="{9C260BCA-F1BD-4784-B2DA-D173BDBF817E}"/>
    <cellStyle name="40% - Ênfase2 4 3 3 2 4 3" xfId="26134" xr:uid="{C2B8B955-E357-4873-86C7-434001AE583B}"/>
    <cellStyle name="40% - Ênfase2 4 3 3 2 5" xfId="28084" xr:uid="{D9BC545B-F8CF-4B93-B46C-9490E89E4462}"/>
    <cellStyle name="40% - Ênfase2 4 3 3 2 5 2" xfId="39067" xr:uid="{C9176D59-675D-4673-A31F-763251341B16}"/>
    <cellStyle name="40% - Ênfase2 4 3 3 2 6" xfId="30032" xr:uid="{D4399BDD-F346-4F2E-9FAD-BE98EB2EBC95}"/>
    <cellStyle name="40% - Ênfase2 4 3 3 2 7" xfId="41015" xr:uid="{B1B55C1A-3D85-4B4F-887D-02CEE927FD2D}"/>
    <cellStyle name="40% - Ênfase2 4 3 3 2 8" xfId="42962" xr:uid="{D1A96A4A-99B9-4263-B743-2655C28EFEAA}"/>
    <cellStyle name="40% - Ênfase2 4 3 3 2 9" xfId="44922" xr:uid="{55F3A8A8-97C3-4C19-AFCD-72F38D32BF96}"/>
    <cellStyle name="40% - Ênfase2 4 3 3 3" xfId="8236" xr:uid="{8643213D-12F4-473A-86EE-608E43C26DE0}"/>
    <cellStyle name="40% - Ênfase2 4 3 3 3 2" xfId="11756" xr:uid="{1E875AD1-5DA6-480A-94A8-F19BDACA9B49}"/>
    <cellStyle name="40% - Ênfase2 4 3 3 3 2 2" xfId="33819" xr:uid="{79B5FFEC-F7FA-4CE1-BB06-1FC308134FEB}"/>
    <cellStyle name="40% - Ênfase2 4 3 3 3 2 3" xfId="22836" xr:uid="{CC7B0FCD-2160-425A-A1BC-CB4DE168B3BD}"/>
    <cellStyle name="40% - Ênfase2 4 3 3 3 3" xfId="30723" xr:uid="{3A3CB1E0-66DA-42B4-8650-B83CB4C0381C}"/>
    <cellStyle name="40% - Ênfase2 4 3 3 3 4" xfId="19740" xr:uid="{591E4B24-5628-48DC-BC47-5D8F06A1BB67}"/>
    <cellStyle name="40% - Ênfase2 4 3 3 4" xfId="10760" xr:uid="{B4AF409C-5A86-48DC-9CD0-D5D95D5ED80C}"/>
    <cellStyle name="40% - Ênfase2 4 3 3 4 2" xfId="32887" xr:uid="{41756504-B858-4E72-9AED-A2041B47FBA1}"/>
    <cellStyle name="40% - Ênfase2 4 3 3 4 3" xfId="21904" xr:uid="{C710A527-6448-4216-953A-73F40B4CA970}"/>
    <cellStyle name="40% - Ênfase2 4 3 3 5" xfId="13996" xr:uid="{B8A50DFA-A646-45E6-B3F9-B0A5CDFE18DB}"/>
    <cellStyle name="40% - Ênfase2 4 3 3 5 2" xfId="35860" xr:uid="{3ED21A20-8328-4537-9E36-1822325CC88F}"/>
    <cellStyle name="40% - Ênfase2 4 3 3 5 3" xfId="24877" xr:uid="{00B8F994-100B-4822-A520-CBCBD1808F8E}"/>
    <cellStyle name="40% - Ênfase2 4 3 3 6" xfId="26827" xr:uid="{DCFF7AFF-C0E9-44D5-B37B-DCA26C8A5AF9}"/>
    <cellStyle name="40% - Ênfase2 4 3 3 6 2" xfId="37810" xr:uid="{1797EBCD-6354-4110-905D-402F6DDA21EA}"/>
    <cellStyle name="40% - Ênfase2 4 3 3 7" xfId="28775" xr:uid="{586BE12A-4D32-4B14-8389-AEFD14CDE4C4}"/>
    <cellStyle name="40% - Ênfase2 4 3 3 8" xfId="39758" xr:uid="{D49C9E9B-F13B-4767-8D94-B71F41D0F245}"/>
    <cellStyle name="40% - Ênfase2 4 3 3 9" xfId="41705" xr:uid="{997143F3-075C-4936-B527-1D1C544E51AD}"/>
    <cellStyle name="40% - Ênfase2 4 3 4" xfId="6941" xr:uid="{CE2C5177-10E3-4EE9-841E-1013CE32DBF0}"/>
    <cellStyle name="40% - Ênfase2 4 3 4 10" xfId="18485" xr:uid="{993AC802-F34F-41B7-B956-39AD6D00B44E}"/>
    <cellStyle name="40% - Ênfase2 4 3 4 2" xfId="8930" xr:uid="{0C260A08-4ACF-40F1-8379-52F9D6B732E6}"/>
    <cellStyle name="40% - Ênfase2 4 3 4 2 2" xfId="13205" xr:uid="{3A9D0490-6699-4034-8E04-B2F519D6C28D}"/>
    <cellStyle name="40% - Ênfase2 4 3 4 2 2 2" xfId="35214" xr:uid="{63277F1B-CF0C-44FE-8C5F-0455E93C3A59}"/>
    <cellStyle name="40% - Ênfase2 4 3 4 2 2 3" xfId="24231" xr:uid="{F91491D3-34F2-416D-99C8-EA5A3AA9DC08}"/>
    <cellStyle name="40% - Ênfase2 4 3 4 2 3" xfId="31417" xr:uid="{A39A0916-2BBB-433D-83A8-2EBC3CB967B7}"/>
    <cellStyle name="40% - Ênfase2 4 3 4 2 4" xfId="20434" xr:uid="{91669F51-4FB1-4C27-ABFD-9DE00CA6395B}"/>
    <cellStyle name="40% - Ênfase2 4 3 4 3" xfId="12018" xr:uid="{DC13F8F2-FF95-4899-9A07-5B80477C6161}"/>
    <cellStyle name="40% - Ênfase2 4 3 4 3 2" xfId="34079" xr:uid="{BDAA0888-207E-477A-B5BE-6C9EA5AFB74C}"/>
    <cellStyle name="40% - Ênfase2 4 3 4 3 3" xfId="23096" xr:uid="{440E6AD5-87A7-4BD6-A0DB-F9E847DCC9C7}"/>
    <cellStyle name="40% - Ênfase2 4 3 4 4" xfId="14771" xr:uid="{9EEEDC53-919F-47C8-9A9E-E916541285FD}"/>
    <cellStyle name="40% - Ênfase2 4 3 4 4 2" xfId="36553" xr:uid="{C3F9330C-AEB6-429B-B5B2-4BF5C6909674}"/>
    <cellStyle name="40% - Ênfase2 4 3 4 4 3" xfId="25570" xr:uid="{8100ADDC-1B56-483D-95A7-9C355A98D636}"/>
    <cellStyle name="40% - Ênfase2 4 3 4 5" xfId="27520" xr:uid="{AE0F55CF-7BC7-4FDD-B0F3-A95AE1AF73C8}"/>
    <cellStyle name="40% - Ênfase2 4 3 4 5 2" xfId="38503" xr:uid="{205983AB-7D5A-4282-B58B-71524559EF4E}"/>
    <cellStyle name="40% - Ênfase2 4 3 4 6" xfId="29468" xr:uid="{82980169-C6F8-475E-99AF-82070FD35CB2}"/>
    <cellStyle name="40% - Ênfase2 4 3 4 7" xfId="40451" xr:uid="{3A24D4FC-130A-4409-84FB-5AE7AF18CB6C}"/>
    <cellStyle name="40% - Ênfase2 4 3 4 8" xfId="42398" xr:uid="{FAE7A87C-E7F2-4FA3-8089-25BBB37C4ED7}"/>
    <cellStyle name="40% - Ênfase2 4 3 4 9" xfId="44358" xr:uid="{0DC71EEA-7605-498B-AAD6-72D7577D4EBC}"/>
    <cellStyle name="40% - Ênfase2 4 3 5" xfId="8234" xr:uid="{DAFD63C1-9A5D-473D-B7E0-45B14F6EE690}"/>
    <cellStyle name="40% - Ênfase2 4 3 5 2" xfId="12315" xr:uid="{F6DC1432-27F9-4365-A2E5-BDC8EC471AF0}"/>
    <cellStyle name="40% - Ênfase2 4 3 5 2 2" xfId="34376" xr:uid="{BB5001A2-0314-4993-B0B0-5196023FA542}"/>
    <cellStyle name="40% - Ênfase2 4 3 5 2 3" xfId="23393" xr:uid="{965C94CB-C9AA-4AD2-94B3-B3AA231D39D6}"/>
    <cellStyle name="40% - Ênfase2 4 3 5 3" xfId="30721" xr:uid="{BD62C8F1-7030-430D-B1EB-460983701CC7}"/>
    <cellStyle name="40% - Ênfase2 4 3 5 4" xfId="19738" xr:uid="{EF4C5EE4-42C5-490E-9221-8A758A1AEA0E}"/>
    <cellStyle name="40% - Ênfase2 4 3 6" xfId="11178" xr:uid="{1382FBB3-A0EE-4639-B01A-7DBC46B3127C}"/>
    <cellStyle name="40% - Ênfase2 4 3 6 2" xfId="33241" xr:uid="{AC09F2B5-5B30-42E1-954D-1705236E53AB}"/>
    <cellStyle name="40% - Ênfase2 4 3 6 3" xfId="22258" xr:uid="{E75B7177-3521-4FCD-8BE4-4CEF332EE10F}"/>
    <cellStyle name="40% - Ênfase2 4 3 7" xfId="10196" xr:uid="{4A660ADA-E641-460C-9997-66F9B7A736B6}"/>
    <cellStyle name="40% - Ênfase2 4 3 7 2" xfId="32323" xr:uid="{BC79B764-4580-4A19-84BF-10FA6DE959B5}"/>
    <cellStyle name="40% - Ênfase2 4 3 7 3" xfId="21340" xr:uid="{AB51FB4E-71F6-4E79-A2C2-BAE56E3F09CF}"/>
    <cellStyle name="40% - Ênfase2 4 3 8" xfId="13994" xr:uid="{6CA47B49-9B0C-4AF3-95D7-8EE0B9A3D5A4}"/>
    <cellStyle name="40% - Ênfase2 4 3 8 2" xfId="35858" xr:uid="{5D50FF24-E338-42B7-8893-0271E1E177A9}"/>
    <cellStyle name="40% - Ênfase2 4 3 8 3" xfId="24875" xr:uid="{202311CB-D277-4034-9F1A-93143AD7DDF4}"/>
    <cellStyle name="40% - Ênfase2 4 3 9" xfId="26825" xr:uid="{2479E8ED-6469-44B7-904A-26295B3E96B2}"/>
    <cellStyle name="40% - Ênfase2 4 3 9 2" xfId="37808" xr:uid="{5AC40ADB-3B1C-487F-BF41-ECB08E10D92C}"/>
    <cellStyle name="40% - Ênfase2 4 4" xfId="5382" xr:uid="{AB795C45-8AD3-4F96-AFEC-60BA7D5BAB1F}"/>
    <cellStyle name="40% - Ênfase2 4 4 10" xfId="39759" xr:uid="{951EA870-3F89-4692-99AC-8EDC04E36218}"/>
    <cellStyle name="40% - Ênfase2 4 4 11" xfId="41706" xr:uid="{798E79FE-7590-4C5B-9FEE-920D070DD2AB}"/>
    <cellStyle name="40% - Ênfase2 4 4 12" xfId="43666" xr:uid="{CA3B57FF-5241-4262-926A-84EE6ECC3422}"/>
    <cellStyle name="40% - Ênfase2 4 4 13" xfId="17792" xr:uid="{CE03AD61-273D-491F-929A-0EA5CCEAD982}"/>
    <cellStyle name="40% - Ênfase2 4 4 2" xfId="5383" xr:uid="{E22461CF-43A1-48C6-8444-67C0B4178C88}"/>
    <cellStyle name="40% - Ênfase2 4 4 2 10" xfId="43667" xr:uid="{CEF90BED-0539-477D-AA95-41EA3A25D6F8}"/>
    <cellStyle name="40% - Ênfase2 4 4 2 11" xfId="17793" xr:uid="{50D3B327-60FA-4026-81CC-87DBB462A9FC}"/>
    <cellStyle name="40% - Ênfase2 4 4 2 2" xfId="7168" xr:uid="{31307D74-4D9F-403A-A355-ED226FE3C0F3}"/>
    <cellStyle name="40% - Ênfase2 4 4 2 2 10" xfId="18710" xr:uid="{AC50E276-0978-4544-B8FB-99EFD762CC22}"/>
    <cellStyle name="40% - Ênfase2 4 4 2 2 2" xfId="9155" xr:uid="{18E3A06D-E560-4DB8-BEB8-65FA109A6D65}"/>
    <cellStyle name="40% - Ênfase2 4 4 2 2 2 2" xfId="31642" xr:uid="{ED325C0E-6044-4F0D-A94C-7827A6CB2A70}"/>
    <cellStyle name="40% - Ênfase2 4 4 2 2 2 3" xfId="20659" xr:uid="{CE189C8C-6A52-41B6-87AF-86EEA7610C07}"/>
    <cellStyle name="40% - Ênfase2 4 4 2 2 3" xfId="12550" xr:uid="{D45CD171-CA08-4625-B57A-D29FBE271C3F}"/>
    <cellStyle name="40% - Ênfase2 4 4 2 2 3 2" xfId="34611" xr:uid="{C71DB0FD-E72D-47D3-BCE7-16CFF14F2D17}"/>
    <cellStyle name="40% - Ênfase2 4 4 2 2 3 3" xfId="23628" xr:uid="{2F9AA4B5-9572-43C9-89F2-E8BC904D5770}"/>
    <cellStyle name="40% - Ênfase2 4 4 2 2 4" xfId="14996" xr:uid="{95DB0F70-7B39-45FA-862D-F203EEDF8634}"/>
    <cellStyle name="40% - Ênfase2 4 4 2 2 4 2" xfId="36778" xr:uid="{98BD4671-F838-4637-9B0B-5E6BC8E3204B}"/>
    <cellStyle name="40% - Ênfase2 4 4 2 2 4 3" xfId="25795" xr:uid="{3004A965-B42E-4E66-98FA-3A06AD371B42}"/>
    <cellStyle name="40% - Ênfase2 4 4 2 2 5" xfId="27745" xr:uid="{7EF744B7-E5AA-4D46-88F0-E182050A72B9}"/>
    <cellStyle name="40% - Ênfase2 4 4 2 2 5 2" xfId="38728" xr:uid="{E76789B9-9600-46BA-B9E4-6EADBD1E6AAE}"/>
    <cellStyle name="40% - Ênfase2 4 4 2 2 6" xfId="29693" xr:uid="{7F876BC6-545D-406A-A077-2C8EF8F2D9F9}"/>
    <cellStyle name="40% - Ênfase2 4 4 2 2 7" xfId="40676" xr:uid="{ADEB3A0C-9307-470D-A6A7-647E21C3888B}"/>
    <cellStyle name="40% - Ênfase2 4 4 2 2 8" xfId="42623" xr:uid="{59AC004A-CFA8-4A89-8A01-D4E28708030D}"/>
    <cellStyle name="40% - Ênfase2 4 4 2 2 9" xfId="44583" xr:uid="{14577EC5-9415-40A5-9391-8DC91E70AC1D}"/>
    <cellStyle name="40% - Ênfase2 4 4 2 3" xfId="8238" xr:uid="{0FCC4CCE-7BFD-4560-8F4E-072CE060A01A}"/>
    <cellStyle name="40% - Ênfase2 4 4 2 3 2" xfId="11413" xr:uid="{F5A91673-068E-4F06-91AE-8EF390D326D7}"/>
    <cellStyle name="40% - Ênfase2 4 4 2 3 2 2" xfId="33476" xr:uid="{900F602A-FE89-490D-A764-99CF32D9A390}"/>
    <cellStyle name="40% - Ênfase2 4 4 2 3 2 3" xfId="22493" xr:uid="{83821A00-A7B4-4B24-BAB1-D8463A3CFBF1}"/>
    <cellStyle name="40% - Ênfase2 4 4 2 3 3" xfId="30725" xr:uid="{75AB8D36-E5DE-4012-9E86-21796A9B72DC}"/>
    <cellStyle name="40% - Ênfase2 4 4 2 3 4" xfId="19742" xr:uid="{DD0046B6-F6B9-4004-B3CA-A886E1DAA83B}"/>
    <cellStyle name="40% - Ênfase2 4 4 2 4" xfId="10421" xr:uid="{C61D6C42-E20E-447F-A1E1-6264EFE877CC}"/>
    <cellStyle name="40% - Ênfase2 4 4 2 4 2" xfId="32548" xr:uid="{E595BB02-1971-42BA-964C-D11206E3BB03}"/>
    <cellStyle name="40% - Ênfase2 4 4 2 4 3" xfId="21565" xr:uid="{6B415529-87FD-4C93-8645-248A7F60217D}"/>
    <cellStyle name="40% - Ênfase2 4 4 2 5" xfId="13998" xr:uid="{C85F0EB8-9F2B-4B81-9C51-A6519D7BF8E5}"/>
    <cellStyle name="40% - Ênfase2 4 4 2 5 2" xfId="35862" xr:uid="{6E7D925E-D86F-4A43-99B3-DE36AC2A8C96}"/>
    <cellStyle name="40% - Ênfase2 4 4 2 5 3" xfId="24879" xr:uid="{51538C74-2AD1-416F-BC56-36C6C2728D4D}"/>
    <cellStyle name="40% - Ênfase2 4 4 2 6" xfId="26829" xr:uid="{91DD469C-B3E2-443A-A74C-0B2FEE68F16B}"/>
    <cellStyle name="40% - Ênfase2 4 4 2 6 2" xfId="37812" xr:uid="{3740D424-11B2-43EC-8C23-5E9CC50315F0}"/>
    <cellStyle name="40% - Ênfase2 4 4 2 7" xfId="28777" xr:uid="{FE2A3531-B938-46CD-BE61-F8B14369C11D}"/>
    <cellStyle name="40% - Ênfase2 4 4 2 8" xfId="39760" xr:uid="{F522038D-D9CB-43E7-A100-89D77973B1AF}"/>
    <cellStyle name="40% - Ênfase2 4 4 2 9" xfId="41707" xr:uid="{52D0A131-63B4-4A38-A623-7938C0AB8F86}"/>
    <cellStyle name="40% - Ênfase2 4 4 3" xfId="5384" xr:uid="{A90404AE-841B-4B8A-8BAF-B37F68C478CA}"/>
    <cellStyle name="40% - Ênfase2 4 4 3 10" xfId="43668" xr:uid="{CE7DB927-2DAE-431C-865A-0EAA190F84F7}"/>
    <cellStyle name="40% - Ênfase2 4 4 3 11" xfId="17794" xr:uid="{ABB07B0A-7B36-4922-A302-4DBDE207A679}"/>
    <cellStyle name="40% - Ênfase2 4 4 3 2" xfId="7450" xr:uid="{ED5C993E-B818-4638-B021-0DD2DE502F3F}"/>
    <cellStyle name="40% - Ênfase2 4 4 3 2 10" xfId="18992" xr:uid="{72D35F82-C2B4-4D89-A584-8A8A99930F60}"/>
    <cellStyle name="40% - Ênfase2 4 4 3 2 2" xfId="9437" xr:uid="{821A766A-935E-4AE5-9CFE-C9F7A53451E8}"/>
    <cellStyle name="40% - Ênfase2 4 4 3 2 2 2" xfId="31924" xr:uid="{D1AA4DFD-067E-4F5E-93FC-6E024554B20B}"/>
    <cellStyle name="40% - Ênfase2 4 4 3 2 2 3" xfId="20941" xr:uid="{CF417308-E2E7-4C9B-8D50-9957A13DE316}"/>
    <cellStyle name="40% - Ênfase2 4 4 3 2 3" xfId="12836" xr:uid="{FB26B00A-610F-4845-AB2F-60093D49623C}"/>
    <cellStyle name="40% - Ênfase2 4 4 3 2 3 2" xfId="34897" xr:uid="{CB7BA42D-443F-4763-9DF1-0F8890F26B10}"/>
    <cellStyle name="40% - Ênfase2 4 4 3 2 3 3" xfId="23914" xr:uid="{3FB91DA6-5141-477C-9178-5025D21B28BD}"/>
    <cellStyle name="40% - Ênfase2 4 4 3 2 4" xfId="15278" xr:uid="{6125F7FC-69DE-437A-BC37-C22479B4EADC}"/>
    <cellStyle name="40% - Ênfase2 4 4 3 2 4 2" xfId="37060" xr:uid="{55B1E9AB-DDA8-411E-A896-2AB55A37288E}"/>
    <cellStyle name="40% - Ênfase2 4 4 3 2 4 3" xfId="26077" xr:uid="{5415631F-196F-47DB-A077-4800A043673C}"/>
    <cellStyle name="40% - Ênfase2 4 4 3 2 5" xfId="28027" xr:uid="{5DF6E413-87C5-461A-ADD7-7E1125A41F7B}"/>
    <cellStyle name="40% - Ênfase2 4 4 3 2 5 2" xfId="39010" xr:uid="{CB1D3F1E-3B97-4CA5-B674-BC32AC660EBB}"/>
    <cellStyle name="40% - Ênfase2 4 4 3 2 6" xfId="29975" xr:uid="{4F25BB6B-3406-4A6C-AB63-3D2B3B938EBF}"/>
    <cellStyle name="40% - Ênfase2 4 4 3 2 7" xfId="40958" xr:uid="{1473F8D6-AECF-4417-82CB-2F524A5920BB}"/>
    <cellStyle name="40% - Ênfase2 4 4 3 2 8" xfId="42905" xr:uid="{4D31EB77-F0B0-4BDE-B555-08C3A348054B}"/>
    <cellStyle name="40% - Ênfase2 4 4 3 2 9" xfId="44865" xr:uid="{E0DFABEE-9903-456F-B9D3-2B45C990FFD6}"/>
    <cellStyle name="40% - Ênfase2 4 4 3 3" xfId="8239" xr:uid="{F0E81962-B563-4340-B52A-CE252CF8405D}"/>
    <cellStyle name="40% - Ênfase2 4 4 3 3 2" xfId="11699" xr:uid="{64F27E71-1DCC-435E-8833-1D95AF06591A}"/>
    <cellStyle name="40% - Ênfase2 4 4 3 3 2 2" xfId="33762" xr:uid="{D4BC5F7F-2F08-488E-AC29-810942A14800}"/>
    <cellStyle name="40% - Ênfase2 4 4 3 3 2 3" xfId="22779" xr:uid="{9E4A60DA-2BD7-43B5-8AF7-AF8FD8A29DFA}"/>
    <cellStyle name="40% - Ênfase2 4 4 3 3 3" xfId="30726" xr:uid="{5AAB2DE4-8922-40A0-A191-1F2DC6F5D300}"/>
    <cellStyle name="40% - Ênfase2 4 4 3 3 4" xfId="19743" xr:uid="{188CFDC9-7F7B-43F9-B56E-E3A406F78028}"/>
    <cellStyle name="40% - Ênfase2 4 4 3 4" xfId="10703" xr:uid="{719C5EC1-3E28-4292-967C-D5984D63D5AD}"/>
    <cellStyle name="40% - Ênfase2 4 4 3 4 2" xfId="32830" xr:uid="{43EE526F-CBE3-427A-8845-1E9B501D41CC}"/>
    <cellStyle name="40% - Ênfase2 4 4 3 4 3" xfId="21847" xr:uid="{E2512DB9-1B97-4E70-A665-18237764D648}"/>
    <cellStyle name="40% - Ênfase2 4 4 3 5" xfId="13999" xr:uid="{EB5D79C2-2A89-4909-ACDE-82A7FBA6F74C}"/>
    <cellStyle name="40% - Ênfase2 4 4 3 5 2" xfId="35863" xr:uid="{91EE314B-890B-47B6-8CD6-1FA79F72AAAA}"/>
    <cellStyle name="40% - Ênfase2 4 4 3 5 3" xfId="24880" xr:uid="{0271D49A-50B7-44F5-B260-48FD23F8820D}"/>
    <cellStyle name="40% - Ênfase2 4 4 3 6" xfId="26830" xr:uid="{698FDC1A-DD38-4CE8-A813-A9AF0DED738C}"/>
    <cellStyle name="40% - Ênfase2 4 4 3 6 2" xfId="37813" xr:uid="{4750AE4C-7BCE-463B-8DE3-3970FCB3F753}"/>
    <cellStyle name="40% - Ênfase2 4 4 3 7" xfId="28778" xr:uid="{FADA7064-0F87-4E2C-A512-6B64DBCFB2A8}"/>
    <cellStyle name="40% - Ênfase2 4 4 3 8" xfId="39761" xr:uid="{62608FC1-09B5-4834-9BB2-20194F7768BD}"/>
    <cellStyle name="40% - Ênfase2 4 4 3 9" xfId="41708" xr:uid="{E06EB11B-9A49-4DEF-9F74-397ABC2C69A8}"/>
    <cellStyle name="40% - Ênfase2 4 4 4" xfId="6883" xr:uid="{CC2DBDA2-251E-4D39-B4EF-3F2A1BB5EB62}"/>
    <cellStyle name="40% - Ênfase2 4 4 4 10" xfId="18428" xr:uid="{B4DBBC30-2AD4-4406-9857-1CB36A59A18D}"/>
    <cellStyle name="40% - Ênfase2 4 4 4 2" xfId="8873" xr:uid="{6FDC52D8-F042-4B4D-8222-7B60F0F4E2BD}"/>
    <cellStyle name="40% - Ênfase2 4 4 4 2 2" xfId="31360" xr:uid="{07705A43-7F63-4EA3-A711-83A83B46D3C5}"/>
    <cellStyle name="40% - Ênfase2 4 4 4 2 3" xfId="20377" xr:uid="{4D018E84-FC5D-4FD0-A4B7-35292D14BB7C}"/>
    <cellStyle name="40% - Ênfase2 4 4 4 3" xfId="12254" xr:uid="{6322697A-904C-4978-8008-AE3170C8ADB7}"/>
    <cellStyle name="40% - Ênfase2 4 4 4 3 2" xfId="34315" xr:uid="{C7656E8C-26FB-4012-8F80-F484965AD62E}"/>
    <cellStyle name="40% - Ênfase2 4 4 4 3 3" xfId="23332" xr:uid="{CF292F8E-88EE-4A4D-AD2E-6F19CC3E5868}"/>
    <cellStyle name="40% - Ênfase2 4 4 4 4" xfId="14714" xr:uid="{74350E0F-3B42-4775-A4D0-1450E0C976D0}"/>
    <cellStyle name="40% - Ênfase2 4 4 4 4 2" xfId="36496" xr:uid="{1780677C-4BA1-46D2-909E-E445C70E3376}"/>
    <cellStyle name="40% - Ênfase2 4 4 4 4 3" xfId="25513" xr:uid="{256719AA-FC4A-4070-9B40-6AAB986D9826}"/>
    <cellStyle name="40% - Ênfase2 4 4 4 5" xfId="27463" xr:uid="{340357A5-2828-4988-B230-F87453B28003}"/>
    <cellStyle name="40% - Ênfase2 4 4 4 5 2" xfId="38446" xr:uid="{75390F5E-15C8-4EF1-84A7-F071FC1C0C87}"/>
    <cellStyle name="40% - Ênfase2 4 4 4 6" xfId="29411" xr:uid="{E294B1DA-D3D0-4E5D-BC5F-18D33E352E42}"/>
    <cellStyle name="40% - Ênfase2 4 4 4 7" xfId="40394" xr:uid="{9704C41F-DB92-45A5-8B0B-315DC95C496F}"/>
    <cellStyle name="40% - Ênfase2 4 4 4 8" xfId="42341" xr:uid="{84727A33-154E-4912-B440-A9B2574E0A50}"/>
    <cellStyle name="40% - Ênfase2 4 4 4 9" xfId="44301" xr:uid="{D0B41A1F-408A-4167-A105-E4FCA44ACB66}"/>
    <cellStyle name="40% - Ênfase2 4 4 5" xfId="8237" xr:uid="{CE43B8F7-67D1-4FE5-8580-3839B269180C}"/>
    <cellStyle name="40% - Ênfase2 4 4 5 2" xfId="11116" xr:uid="{03F181EA-7A84-43A8-8661-4464C1635580}"/>
    <cellStyle name="40% - Ênfase2 4 4 5 2 2" xfId="33180" xr:uid="{AD6BD2F9-D7FB-477E-89F3-36B5601574F1}"/>
    <cellStyle name="40% - Ênfase2 4 4 5 2 3" xfId="22197" xr:uid="{B5480AA1-B824-41BB-85CA-4D4AFFD7C3FF}"/>
    <cellStyle name="40% - Ênfase2 4 4 5 3" xfId="30724" xr:uid="{9E96B43E-B590-42D1-B314-70A7268D7B9B}"/>
    <cellStyle name="40% - Ênfase2 4 4 5 4" xfId="19741" xr:uid="{0C59AA28-6236-4BE4-86C1-56A528AB0F23}"/>
    <cellStyle name="40% - Ênfase2 4 4 6" xfId="10079" xr:uid="{0C68BDFE-0A47-4B76-B74C-9234697CEAAA}"/>
    <cellStyle name="40% - Ênfase2 4 4 6 2" xfId="32266" xr:uid="{76689510-86BF-4FE3-8236-F4F809A17A10}"/>
    <cellStyle name="40% - Ênfase2 4 4 6 3" xfId="21283" xr:uid="{5840470C-3E78-4B9B-9600-397724C77314}"/>
    <cellStyle name="40% - Ênfase2 4 4 7" xfId="13997" xr:uid="{49A45476-F5D1-4E6E-ACD1-323DAF74006F}"/>
    <cellStyle name="40% - Ênfase2 4 4 7 2" xfId="35861" xr:uid="{EF720D3B-925D-475D-90E3-F252D7FFED80}"/>
    <cellStyle name="40% - Ênfase2 4 4 7 3" xfId="24878" xr:uid="{62F174F3-58A6-4F1E-9827-8D850445DFFF}"/>
    <cellStyle name="40% - Ênfase2 4 4 8" xfId="26828" xr:uid="{3FFE00D1-5051-4131-9D16-639EBF363B4A}"/>
    <cellStyle name="40% - Ênfase2 4 4 8 2" xfId="37811" xr:uid="{E14D9A47-3895-430B-9AC1-B6D424F62CA3}"/>
    <cellStyle name="40% - Ênfase2 4 4 9" xfId="28776" xr:uid="{201A13FC-1D42-49EF-9393-907D3B5BBC8D}"/>
    <cellStyle name="40% - Ênfase2 4 5" xfId="5385" xr:uid="{F28BE182-70F1-4FE8-9661-14B5CE4DE7F1}"/>
    <cellStyle name="40% - Ênfase2 4 5 10" xfId="43669" xr:uid="{D73212A6-BF88-48DF-9E77-254E9D1EF27B}"/>
    <cellStyle name="40% - Ênfase2 4 5 11" xfId="17795" xr:uid="{1F2457DE-87F4-4A36-9B14-033E8A20FC62}"/>
    <cellStyle name="40% - Ênfase2 4 5 2" xfId="7056" xr:uid="{76697E0C-6DAD-4ACB-ADC1-DE3BA17DC4CA}"/>
    <cellStyle name="40% - Ênfase2 4 5 2 10" xfId="18598" xr:uid="{E5A616EB-E9F2-445B-BD48-B54BBC8704B9}"/>
    <cellStyle name="40% - Ênfase2 4 5 2 2" xfId="9043" xr:uid="{3B422412-BA21-4DD8-AEFC-C613853F350F}"/>
    <cellStyle name="40% - Ênfase2 4 5 2 2 2" xfId="31530" xr:uid="{0BC8F318-7144-4842-A831-4748AE750AC2}"/>
    <cellStyle name="40% - Ênfase2 4 5 2 2 3" xfId="20547" xr:uid="{3A82B834-B35D-42A3-8D76-89653FB00662}"/>
    <cellStyle name="40% - Ênfase2 4 5 2 3" xfId="12438" xr:uid="{31B3A75D-5658-4346-8DBE-DE6042EDA7FF}"/>
    <cellStyle name="40% - Ênfase2 4 5 2 3 2" xfId="34499" xr:uid="{78DF7DEC-3452-41EE-8168-DB53DF9BD069}"/>
    <cellStyle name="40% - Ênfase2 4 5 2 3 3" xfId="23516" xr:uid="{84E647EE-3708-4770-AE90-5974952FD147}"/>
    <cellStyle name="40% - Ênfase2 4 5 2 4" xfId="14884" xr:uid="{D0AAC233-4ED1-41F1-96DB-B685BD892D05}"/>
    <cellStyle name="40% - Ênfase2 4 5 2 4 2" xfId="36666" xr:uid="{FB3CC81D-9C52-4ACC-8E51-217ADD539901}"/>
    <cellStyle name="40% - Ênfase2 4 5 2 4 3" xfId="25683" xr:uid="{C1BA5609-43DD-4C18-AE1D-0E5AD335F216}"/>
    <cellStyle name="40% - Ênfase2 4 5 2 5" xfId="27633" xr:uid="{B8AB1BFC-26B7-4701-94A7-4FDE8AF995C8}"/>
    <cellStyle name="40% - Ênfase2 4 5 2 5 2" xfId="38616" xr:uid="{A8389594-8DC8-4134-8B51-D9853DD67DC6}"/>
    <cellStyle name="40% - Ênfase2 4 5 2 6" xfId="29581" xr:uid="{3565EF99-686A-4350-8FF1-2D87ED414919}"/>
    <cellStyle name="40% - Ênfase2 4 5 2 7" xfId="40564" xr:uid="{F7AE06F3-B202-4738-8712-69A51574675C}"/>
    <cellStyle name="40% - Ênfase2 4 5 2 8" xfId="42511" xr:uid="{604FECC3-9E24-4939-9BE4-3B98A9FB51B7}"/>
    <cellStyle name="40% - Ênfase2 4 5 2 9" xfId="44471" xr:uid="{A1BCB819-C1ED-4A00-9558-85F6901D05C6}"/>
    <cellStyle name="40% - Ênfase2 4 5 3" xfId="8240" xr:uid="{6CDECDC6-C8E3-40DB-8AC6-C8CD96564BBC}"/>
    <cellStyle name="40% - Ênfase2 4 5 3 2" xfId="11301" xr:uid="{76FB77F6-E675-4C65-96D3-1C286A1AEBCD}"/>
    <cellStyle name="40% - Ênfase2 4 5 3 2 2" xfId="33364" xr:uid="{ECE708D2-C8FB-4B20-926C-1D67B1D5EF39}"/>
    <cellStyle name="40% - Ênfase2 4 5 3 2 3" xfId="22381" xr:uid="{15D12A95-455F-4FB4-BBD9-03D526E52C64}"/>
    <cellStyle name="40% - Ênfase2 4 5 3 3" xfId="30727" xr:uid="{12B06662-28F9-432E-9A39-E24D7A58EC23}"/>
    <cellStyle name="40% - Ênfase2 4 5 3 4" xfId="19744" xr:uid="{1CF8D09A-DF71-49D7-87B1-9B62AEEA2957}"/>
    <cellStyle name="40% - Ênfase2 4 5 4" xfId="10309" xr:uid="{3C0340FF-8D18-4991-AA90-B14A2769A9F5}"/>
    <cellStyle name="40% - Ênfase2 4 5 4 2" xfId="32436" xr:uid="{E28DA17C-CC4C-492F-A1E2-8547583BE8D0}"/>
    <cellStyle name="40% - Ênfase2 4 5 4 3" xfId="21453" xr:uid="{638A63EB-85B8-47F3-B8C3-87DA639CB1B0}"/>
    <cellStyle name="40% - Ênfase2 4 5 5" xfId="14000" xr:uid="{0140364B-8EBA-48D5-B64D-DF467BA01117}"/>
    <cellStyle name="40% - Ênfase2 4 5 5 2" xfId="35864" xr:uid="{74EBA1EF-4E06-4157-81C2-0C410634D777}"/>
    <cellStyle name="40% - Ênfase2 4 5 5 3" xfId="24881" xr:uid="{75368562-FCF1-4978-89AB-07112503998B}"/>
    <cellStyle name="40% - Ênfase2 4 5 6" xfId="26831" xr:uid="{2E4009BC-9031-4DC4-BC0C-3F1F02289234}"/>
    <cellStyle name="40% - Ênfase2 4 5 6 2" xfId="37814" xr:uid="{A695FE5B-DF14-4D3E-96F0-1ED56B3E75F2}"/>
    <cellStyle name="40% - Ênfase2 4 5 7" xfId="28779" xr:uid="{146364C4-C345-47D8-8044-DC75DD08C78C}"/>
    <cellStyle name="40% - Ênfase2 4 5 8" xfId="39762" xr:uid="{7F5F84EC-BF16-4369-A196-8ECE784D99A0}"/>
    <cellStyle name="40% - Ênfase2 4 5 9" xfId="41709" xr:uid="{6ED8149E-9830-4C7A-B2B4-F8A33C99950A}"/>
    <cellStyle name="40% - Ênfase2 4 6" xfId="5386" xr:uid="{8B6AFDD7-C7E7-48D3-9EAA-BF72C63B2D80}"/>
    <cellStyle name="40% - Ênfase2 4 6 10" xfId="43670" xr:uid="{7CB1B6AC-B6D1-4928-8284-47368091E030}"/>
    <cellStyle name="40% - Ênfase2 4 6 11" xfId="17796" xr:uid="{C75404B1-A9EF-41FA-9924-8FD99CD39F72}"/>
    <cellStyle name="40% - Ênfase2 4 6 2" xfId="7338" xr:uid="{39A55298-8E17-40C3-B23A-13B16D06B5C8}"/>
    <cellStyle name="40% - Ênfase2 4 6 2 10" xfId="18880" xr:uid="{B205DB28-4D2C-42C9-8B3B-B5057C5999F3}"/>
    <cellStyle name="40% - Ênfase2 4 6 2 2" xfId="9325" xr:uid="{317476B6-35E3-4866-AF69-83091FED11EB}"/>
    <cellStyle name="40% - Ênfase2 4 6 2 2 2" xfId="31812" xr:uid="{FB05B0A4-392E-42F8-BB02-B413A26ED829}"/>
    <cellStyle name="40% - Ênfase2 4 6 2 2 3" xfId="20829" xr:uid="{4CA101C4-E147-4E20-B7A1-EA5CFBD208A2}"/>
    <cellStyle name="40% - Ênfase2 4 6 2 3" xfId="12724" xr:uid="{EA0B6F71-7907-4EA0-9641-FFB13E174AA1}"/>
    <cellStyle name="40% - Ênfase2 4 6 2 3 2" xfId="34785" xr:uid="{DF422996-0E28-45EC-A7EA-CD77B8579E99}"/>
    <cellStyle name="40% - Ênfase2 4 6 2 3 3" xfId="23802" xr:uid="{6B27569C-6AED-4511-A2ED-5E9F9C1C5FF3}"/>
    <cellStyle name="40% - Ênfase2 4 6 2 4" xfId="15166" xr:uid="{02494168-D587-4080-9AF9-5C8FE2314E1A}"/>
    <cellStyle name="40% - Ênfase2 4 6 2 4 2" xfId="36948" xr:uid="{539CAA49-1EC5-40A0-8A54-1E3FDDF5708C}"/>
    <cellStyle name="40% - Ênfase2 4 6 2 4 3" xfId="25965" xr:uid="{46587144-2A26-4EF7-9AE1-CA139E0A534C}"/>
    <cellStyle name="40% - Ênfase2 4 6 2 5" xfId="27915" xr:uid="{CBE99EC7-68CC-4FB9-BF95-670ED19C845A}"/>
    <cellStyle name="40% - Ênfase2 4 6 2 5 2" xfId="38898" xr:uid="{A42920FB-8C51-4EBD-AA8B-4FCF410A41EB}"/>
    <cellStyle name="40% - Ênfase2 4 6 2 6" xfId="29863" xr:uid="{E2F23B93-1F6B-4B33-88E0-25E1000CCD17}"/>
    <cellStyle name="40% - Ênfase2 4 6 2 7" xfId="40846" xr:uid="{C8CC1656-B1B1-4DA5-8AD6-B2EFB154A64B}"/>
    <cellStyle name="40% - Ênfase2 4 6 2 8" xfId="42793" xr:uid="{68355C88-52EE-40FA-ADE3-87B4BC29436F}"/>
    <cellStyle name="40% - Ênfase2 4 6 2 9" xfId="44753" xr:uid="{5A8118C4-FCFD-42DD-9CCF-01546CD17374}"/>
    <cellStyle name="40% - Ênfase2 4 6 3" xfId="8241" xr:uid="{21A0EAE1-1AF9-4930-9139-E4B735789045}"/>
    <cellStyle name="40% - Ênfase2 4 6 3 2" xfId="11587" xr:uid="{32F76CF7-6544-4909-BA5A-0A3D340BD448}"/>
    <cellStyle name="40% - Ênfase2 4 6 3 2 2" xfId="33650" xr:uid="{D3CF4EC8-543C-4EC5-BFF3-31FBE17694EA}"/>
    <cellStyle name="40% - Ênfase2 4 6 3 2 3" xfId="22667" xr:uid="{CB17A02E-F8AB-4961-B4FC-4CBB18E55C0A}"/>
    <cellStyle name="40% - Ênfase2 4 6 3 3" xfId="30728" xr:uid="{EAA0ED5F-5D01-41BC-BD54-17F0176B9013}"/>
    <cellStyle name="40% - Ênfase2 4 6 3 4" xfId="19745" xr:uid="{073CA129-404D-495D-B73C-1BA0747AC6BB}"/>
    <cellStyle name="40% - Ênfase2 4 6 4" xfId="10591" xr:uid="{41B166CC-0B59-42CD-8EBE-E8F7B0204288}"/>
    <cellStyle name="40% - Ênfase2 4 6 4 2" xfId="32718" xr:uid="{52EC3B3D-B52E-44BF-BDAC-37A45F8B0A86}"/>
    <cellStyle name="40% - Ênfase2 4 6 4 3" xfId="21735" xr:uid="{7B37675C-4AF7-4B3E-B7DF-6C44365DD192}"/>
    <cellStyle name="40% - Ênfase2 4 6 5" xfId="14001" xr:uid="{B586727A-5552-4FDB-9D77-2C5C559FAD27}"/>
    <cellStyle name="40% - Ênfase2 4 6 5 2" xfId="35865" xr:uid="{FCDEBCAC-393C-4C32-9F40-FB427E27A371}"/>
    <cellStyle name="40% - Ênfase2 4 6 5 3" xfId="24882" xr:uid="{62C43999-3E36-4408-BE9A-6C5422BAEB8B}"/>
    <cellStyle name="40% - Ênfase2 4 6 6" xfId="26832" xr:uid="{F9DE4EEB-0B18-4CB2-9B3E-CD430152124E}"/>
    <cellStyle name="40% - Ênfase2 4 6 6 2" xfId="37815" xr:uid="{D41AAD0D-164D-4C85-A9B2-D3588B7D37B2}"/>
    <cellStyle name="40% - Ênfase2 4 6 7" xfId="28780" xr:uid="{C3F78FFF-5ACE-41B3-AEEE-E297CA68FCEC}"/>
    <cellStyle name="40% - Ênfase2 4 6 8" xfId="39763" xr:uid="{EFBC0B1A-62A8-40A4-B8A9-9BF5B538DB3B}"/>
    <cellStyle name="40% - Ênfase2 4 6 9" xfId="41710" xr:uid="{A3EAD473-AAFD-4B84-885D-0305D046C4AD}"/>
    <cellStyle name="40% - Ênfase2 4 7" xfId="5387" xr:uid="{AC357D30-3275-4C17-AB53-6941B0B91B92}"/>
    <cellStyle name="40% - Ênfase2 4 7 10" xfId="43671" xr:uid="{2595F9A4-DC90-4153-8F37-BB129A588F8C}"/>
    <cellStyle name="40% - Ênfase2 4 7 11" xfId="17797" xr:uid="{BA2CE9ED-9A7F-4833-8BAE-54220E67777E}"/>
    <cellStyle name="40% - Ênfase2 4 7 2" xfId="7620" xr:uid="{29B85DC5-98FB-4241-8666-51ACAD3773B0}"/>
    <cellStyle name="40% - Ênfase2 4 7 2 10" xfId="19162" xr:uid="{50FDF167-6544-4F46-9D45-762D01ED4734}"/>
    <cellStyle name="40% - Ênfase2 4 7 2 2" xfId="9607" xr:uid="{9A735AD1-A7B4-48C7-AF62-7BE62313B579}"/>
    <cellStyle name="40% - Ênfase2 4 7 2 2 2" xfId="32094" xr:uid="{62CF0310-C896-4EC0-832A-28E12DCB8973}"/>
    <cellStyle name="40% - Ênfase2 4 7 2 2 3" xfId="21111" xr:uid="{6734C0B5-BA78-4E5E-B9EA-86F47AF4CFA8}"/>
    <cellStyle name="40% - Ênfase2 4 7 2 3" xfId="13006" xr:uid="{4E3A3C53-9581-456C-8B2F-83C7B2C2310F}"/>
    <cellStyle name="40% - Ênfase2 4 7 2 3 2" xfId="35067" xr:uid="{9D650AD2-18DD-4EB7-BABB-A4A818557890}"/>
    <cellStyle name="40% - Ênfase2 4 7 2 3 3" xfId="24084" xr:uid="{50912B32-3A61-43AE-8DD6-25E6CE22E8CA}"/>
    <cellStyle name="40% - Ênfase2 4 7 2 4" xfId="15448" xr:uid="{BE03ECD5-7795-43D5-88DF-504D23119CAA}"/>
    <cellStyle name="40% - Ênfase2 4 7 2 4 2" xfId="37230" xr:uid="{8F1A9BD1-B79B-4DDD-95AA-6A8CB5396BCB}"/>
    <cellStyle name="40% - Ênfase2 4 7 2 4 3" xfId="26247" xr:uid="{4DA25F73-797C-4250-AE4E-1B2E5BB3F07F}"/>
    <cellStyle name="40% - Ênfase2 4 7 2 5" xfId="28197" xr:uid="{6E03CB1B-CDAE-4981-ADBA-FD866DA19419}"/>
    <cellStyle name="40% - Ênfase2 4 7 2 5 2" xfId="39180" xr:uid="{57FCEE7D-F308-420B-917D-4EA8A6E3B124}"/>
    <cellStyle name="40% - Ênfase2 4 7 2 6" xfId="30145" xr:uid="{397193D7-FEC7-4E88-B514-065B70EC9847}"/>
    <cellStyle name="40% - Ênfase2 4 7 2 7" xfId="41128" xr:uid="{F8434C37-ED6A-4B97-83A6-DC2019952D92}"/>
    <cellStyle name="40% - Ênfase2 4 7 2 8" xfId="43075" xr:uid="{01C2CCC4-117A-4DD3-A683-3ACB6CAF302D}"/>
    <cellStyle name="40% - Ênfase2 4 7 2 9" xfId="45035" xr:uid="{0D34A8E3-33A3-4A0C-8D4F-186582AC4706}"/>
    <cellStyle name="40% - Ênfase2 4 7 3" xfId="8242" xr:uid="{059A8074-832D-4DAA-9057-AD09707A7B69}"/>
    <cellStyle name="40% - Ênfase2 4 7 3 2" xfId="11869" xr:uid="{088525D1-BA00-43C8-8982-7A80D62B16BF}"/>
    <cellStyle name="40% - Ênfase2 4 7 3 2 2" xfId="33932" xr:uid="{45478DCF-C215-4DC7-A58F-9C1C113A2320}"/>
    <cellStyle name="40% - Ênfase2 4 7 3 2 3" xfId="22949" xr:uid="{E08D4DE1-C0CA-4B68-A467-D70A01D93211}"/>
    <cellStyle name="40% - Ênfase2 4 7 3 3" xfId="30729" xr:uid="{B71AFC4E-6404-471E-8263-6D8897740E2A}"/>
    <cellStyle name="40% - Ênfase2 4 7 3 4" xfId="19746" xr:uid="{F1E36016-DB0F-458B-BF80-C71B4E9F9D6F}"/>
    <cellStyle name="40% - Ênfase2 4 7 4" xfId="10873" xr:uid="{9515558C-E96B-40F8-AFAC-EC8B25367BCA}"/>
    <cellStyle name="40% - Ênfase2 4 7 4 2" xfId="33000" xr:uid="{483A28E0-8CA9-4D8E-B1BB-125774CF411B}"/>
    <cellStyle name="40% - Ênfase2 4 7 4 3" xfId="22017" xr:uid="{D4B45E3F-BA51-44EA-A650-B71719947A8F}"/>
    <cellStyle name="40% - Ênfase2 4 7 5" xfId="14002" xr:uid="{3E291EED-E180-4E63-BBB4-C5F5903A3BB3}"/>
    <cellStyle name="40% - Ênfase2 4 7 5 2" xfId="35866" xr:uid="{1EA6D64A-AE43-48A4-B22D-7D163C5C199F}"/>
    <cellStyle name="40% - Ênfase2 4 7 5 3" xfId="24883" xr:uid="{8A3107C6-9717-47D4-BF8E-39956E84D324}"/>
    <cellStyle name="40% - Ênfase2 4 7 6" xfId="26833" xr:uid="{CD2E5FA3-1801-4363-A5CF-1A38D956AAA0}"/>
    <cellStyle name="40% - Ênfase2 4 7 6 2" xfId="37816" xr:uid="{B951FEB6-715D-469E-B0DC-38DB87FEC4B5}"/>
    <cellStyle name="40% - Ênfase2 4 7 7" xfId="28781" xr:uid="{18B70CE9-55BC-4C9E-9F2A-69166889C597}"/>
    <cellStyle name="40% - Ênfase2 4 7 8" xfId="39764" xr:uid="{40786BA3-95B1-4D43-9106-9BADDB3CD933}"/>
    <cellStyle name="40% - Ênfase2 4 7 9" xfId="41711" xr:uid="{DA68C925-B303-4110-9F6F-864F9FD5A3F7}"/>
    <cellStyle name="40% - Ênfase2 4 8" xfId="6771" xr:uid="{0FC702C0-8BD8-4B75-A083-891A8BE374F1}"/>
    <cellStyle name="40% - Ênfase2 4 8 10" xfId="18316" xr:uid="{6D06748B-5559-4951-9D59-72B427E49834}"/>
    <cellStyle name="40% - Ênfase2 4 8 2" xfId="8761" xr:uid="{DF475E89-7572-4CF1-9B57-BC6BB4516327}"/>
    <cellStyle name="40% - Ênfase2 4 8 2 2" xfId="13137" xr:uid="{66C3061B-20C3-478F-B43C-4CE106B21CED}"/>
    <cellStyle name="40% - Ênfase2 4 8 2 2 2" xfId="35147" xr:uid="{AFD0D3BB-3459-4D58-ABDA-EF0C8C2EA788}"/>
    <cellStyle name="40% - Ênfase2 4 8 2 2 3" xfId="24164" xr:uid="{B2281F58-F396-42B1-BD39-4113965AEBCA}"/>
    <cellStyle name="40% - Ênfase2 4 8 2 3" xfId="31248" xr:uid="{9D8E27D8-EB8B-43AB-8EF2-4ADB934D8BFB}"/>
    <cellStyle name="40% - Ênfase2 4 8 2 4" xfId="20265" xr:uid="{EBBD5603-2551-48FC-B6EC-4A1BEEC535ED}"/>
    <cellStyle name="40% - Ênfase2 4 8 3" xfId="11951" xr:uid="{D3EACE8A-08E5-47E9-A900-40B1AC6E58B8}"/>
    <cellStyle name="40% - Ênfase2 4 8 3 2" xfId="34012" xr:uid="{37123530-935D-4E04-A19B-CC08801D7F05}"/>
    <cellStyle name="40% - Ênfase2 4 8 3 3" xfId="23029" xr:uid="{75732044-C20A-4D05-B353-43F7B251A079}"/>
    <cellStyle name="40% - Ênfase2 4 8 4" xfId="14602" xr:uid="{EEF29078-E74B-4169-A3E9-ED7DC63ACB98}"/>
    <cellStyle name="40% - Ênfase2 4 8 4 2" xfId="36384" xr:uid="{ED65DD5D-9CC0-4943-B7CF-5B6202932355}"/>
    <cellStyle name="40% - Ênfase2 4 8 4 3" xfId="25401" xr:uid="{74886F5E-2B41-466D-8776-E709A6D2CE9E}"/>
    <cellStyle name="40% - Ênfase2 4 8 5" xfId="27351" xr:uid="{C0B2B6EC-74BB-4808-A81C-0973EB5FF318}"/>
    <cellStyle name="40% - Ênfase2 4 8 5 2" xfId="38334" xr:uid="{A44536A7-9DA4-4BE9-9B2C-27496A44D2CD}"/>
    <cellStyle name="40% - Ênfase2 4 8 6" xfId="29299" xr:uid="{C7E57726-B9CF-4E6C-BE82-A90D68980E5A}"/>
    <cellStyle name="40% - Ênfase2 4 8 7" xfId="40282" xr:uid="{B413FEDC-EE9F-42FB-9096-908B2BF8C1B0}"/>
    <cellStyle name="40% - Ênfase2 4 8 8" xfId="42229" xr:uid="{F89D3465-7C98-4DBC-9714-357F59116918}"/>
    <cellStyle name="40% - Ênfase2 4 8 9" xfId="44189" xr:uid="{DD04EDBD-C586-43A2-92F9-E7F281B6A0EC}"/>
    <cellStyle name="40% - Ênfase2 4 9" xfId="8227" xr:uid="{3EDC6CEA-AC96-4F54-BBFB-8EDDAF1A3B1D}"/>
    <cellStyle name="40% - Ênfase2 4 9 2" xfId="12142" xr:uid="{FA00F5DC-89F6-423A-B4DE-CF3C42E779D4}"/>
    <cellStyle name="40% - Ênfase2 4 9 2 2" xfId="34203" xr:uid="{C2A460D7-B262-4A2E-81A0-6BD1A044344B}"/>
    <cellStyle name="40% - Ênfase2 4 9 2 3" xfId="23220" xr:uid="{682FE96D-2804-4D80-B35D-C52122E596C5}"/>
    <cellStyle name="40% - Ênfase2 4 9 3" xfId="30714" xr:uid="{53F1169B-BAF8-4918-9F7B-751B03A69D37}"/>
    <cellStyle name="40% - Ênfase2 4 9 4" xfId="19731" xr:uid="{36F5EC39-7782-4DB3-A892-2D3B0BA7D401}"/>
    <cellStyle name="40% - Ênfase2 5" xfId="5388" xr:uid="{FE5E60A3-DD7D-4CF9-A848-CC5EE95D147B}"/>
    <cellStyle name="40% - Ênfase2 5 10" xfId="14003" xr:uid="{1559F7FC-39A8-44CC-AFCF-A39779D9D5A7}"/>
    <cellStyle name="40% - Ênfase2 5 10 2" xfId="35867" xr:uid="{C0E54C00-130F-4749-87C8-5D15D30571EE}"/>
    <cellStyle name="40% - Ênfase2 5 10 3" xfId="24884" xr:uid="{212A8D6B-B915-4E96-B82E-C58D4F5C62CC}"/>
    <cellStyle name="40% - Ênfase2 5 11" xfId="26834" xr:uid="{09C3A050-729F-4BAA-B3DA-0C9B4D4C9D69}"/>
    <cellStyle name="40% - Ênfase2 5 11 2" xfId="37817" xr:uid="{587D5C65-01BC-4E2C-BC06-4E21F17FD8BE}"/>
    <cellStyle name="40% - Ênfase2 5 12" xfId="28782" xr:uid="{694DE368-A58D-457B-A945-2D548C9957E8}"/>
    <cellStyle name="40% - Ênfase2 5 13" xfId="39765" xr:uid="{0918EF01-328F-4502-98E6-2C5DA9DF15E9}"/>
    <cellStyle name="40% - Ênfase2 5 14" xfId="41712" xr:uid="{3AFCC5D2-F4FB-4A2B-884D-BC14E8B2573D}"/>
    <cellStyle name="40% - Ênfase2 5 15" xfId="43672" xr:uid="{D74F0C49-169B-4797-9F95-9BC9EB1E72B1}"/>
    <cellStyle name="40% - Ênfase2 5 16" xfId="17798" xr:uid="{AD0398B1-FB5B-4AD0-B5B7-B5E51AE28391}"/>
    <cellStyle name="40% - Ênfase2 5 2" xfId="5389" xr:uid="{0E95492A-4C0F-4AAA-A460-0A8C9B61D3C2}"/>
    <cellStyle name="40% - Ênfase2 5 2 10" xfId="39766" xr:uid="{33E9DDD5-F8CF-42B7-BEF5-79E18AEEF091}"/>
    <cellStyle name="40% - Ênfase2 5 2 11" xfId="41713" xr:uid="{3CE4F747-128E-4BD6-8CAA-084FA56FBE55}"/>
    <cellStyle name="40% - Ênfase2 5 2 12" xfId="43673" xr:uid="{41FC6178-D024-457F-91DB-19B5BA142738}"/>
    <cellStyle name="40% - Ênfase2 5 2 13" xfId="17799" xr:uid="{CC2E57B7-FCD2-4BB7-9FA1-0CFF971EEA15}"/>
    <cellStyle name="40% - Ênfase2 5 2 2" xfId="5390" xr:uid="{E4D406D3-6D3F-41F3-BEC4-0B7A907FCECE}"/>
    <cellStyle name="40% - Ênfase2 5 2 2 10" xfId="43674" xr:uid="{31F7D0F5-5C8A-4A78-B8D9-D93E553AF593}"/>
    <cellStyle name="40% - Ênfase2 5 2 2 11" xfId="17800" xr:uid="{340D36C7-B04D-4567-B320-857472730FC9}"/>
    <cellStyle name="40% - Ênfase2 5 2 2 2" xfId="7181" xr:uid="{EB8FA42E-E7ED-4EAE-8915-5ADE03A457A2}"/>
    <cellStyle name="40% - Ênfase2 5 2 2 2 10" xfId="18723" xr:uid="{084AD595-7139-4D70-8850-9E47E4F0F380}"/>
    <cellStyle name="40% - Ênfase2 5 2 2 2 2" xfId="9168" xr:uid="{01A2588F-88E8-420B-8FDD-D77F838D233A}"/>
    <cellStyle name="40% - Ênfase2 5 2 2 2 2 2" xfId="31655" xr:uid="{CDC128B9-5E1B-4FCA-8AB6-7FF618315EA3}"/>
    <cellStyle name="40% - Ênfase2 5 2 2 2 2 3" xfId="20672" xr:uid="{967ED65F-7C67-4FCF-9AE6-14631D514D13}"/>
    <cellStyle name="40% - Ênfase2 5 2 2 2 3" xfId="12567" xr:uid="{E489D271-FD1C-47CE-AF45-5C0E194A3C84}"/>
    <cellStyle name="40% - Ênfase2 5 2 2 2 3 2" xfId="34628" xr:uid="{1EE968A6-11C3-44CA-89E7-E2B447E1DA46}"/>
    <cellStyle name="40% - Ênfase2 5 2 2 2 3 3" xfId="23645" xr:uid="{41A124BA-B36A-42DB-BA70-668C2998D023}"/>
    <cellStyle name="40% - Ênfase2 5 2 2 2 4" xfId="15009" xr:uid="{C7EFBBAB-1B05-45F7-9DD3-DB123C36EBCC}"/>
    <cellStyle name="40% - Ênfase2 5 2 2 2 4 2" xfId="36791" xr:uid="{24122E1C-BB1A-4FC8-B165-3EB87FC0BF95}"/>
    <cellStyle name="40% - Ênfase2 5 2 2 2 4 3" xfId="25808" xr:uid="{D6C9162E-D34B-47B0-A1FF-3190546077D6}"/>
    <cellStyle name="40% - Ênfase2 5 2 2 2 5" xfId="27758" xr:uid="{E126A5B1-C9FB-4B4F-A81B-4F35C70374BC}"/>
    <cellStyle name="40% - Ênfase2 5 2 2 2 5 2" xfId="38741" xr:uid="{AA0A52B0-00FA-44B3-B17E-274110AC6E19}"/>
    <cellStyle name="40% - Ênfase2 5 2 2 2 6" xfId="29706" xr:uid="{27D40770-BDA4-493B-A084-A760B0C31F40}"/>
    <cellStyle name="40% - Ênfase2 5 2 2 2 7" xfId="40689" xr:uid="{CCD200FC-A6E8-49B7-999B-AD10A910988B}"/>
    <cellStyle name="40% - Ênfase2 5 2 2 2 8" xfId="42636" xr:uid="{2C74E84D-8F70-43EE-B9E7-FB7B5CDB6067}"/>
    <cellStyle name="40% - Ênfase2 5 2 2 2 9" xfId="44596" xr:uid="{821E0107-B48C-45D5-AF33-0F66C91A40A5}"/>
    <cellStyle name="40% - Ênfase2 5 2 2 3" xfId="8245" xr:uid="{7591DE63-B6CD-44F3-892E-2692C3281903}"/>
    <cellStyle name="40% - Ênfase2 5 2 2 3 2" xfId="11430" xr:uid="{E80135FA-1C7B-49F0-9F1F-E8503C6A7E5B}"/>
    <cellStyle name="40% - Ênfase2 5 2 2 3 2 2" xfId="33493" xr:uid="{DA49A5B7-07DC-41ED-9147-BE7940F4ED11}"/>
    <cellStyle name="40% - Ênfase2 5 2 2 3 2 3" xfId="22510" xr:uid="{C4A1D939-E409-4F07-8245-078EB77FCCAD}"/>
    <cellStyle name="40% - Ênfase2 5 2 2 3 3" xfId="30732" xr:uid="{3C23B1A1-1137-4113-9BD8-86E5F67D54C3}"/>
    <cellStyle name="40% - Ênfase2 5 2 2 3 4" xfId="19749" xr:uid="{3FD8D619-E269-4BFF-B06A-C2E696A30948}"/>
    <cellStyle name="40% - Ênfase2 5 2 2 4" xfId="10434" xr:uid="{C362E317-D4E2-4711-89AF-009CD17EC154}"/>
    <cellStyle name="40% - Ênfase2 5 2 2 4 2" xfId="32561" xr:uid="{CBA7485B-8050-470C-A711-70D27B014515}"/>
    <cellStyle name="40% - Ênfase2 5 2 2 4 3" xfId="21578" xr:uid="{0F4DB122-F238-434C-AF67-D9FA8F3204A6}"/>
    <cellStyle name="40% - Ênfase2 5 2 2 5" xfId="14005" xr:uid="{2CEF6490-E380-451A-8E78-F29B6A1EBBD9}"/>
    <cellStyle name="40% - Ênfase2 5 2 2 5 2" xfId="35869" xr:uid="{5C123F6E-C875-45D2-9A82-DACABB1B56C8}"/>
    <cellStyle name="40% - Ênfase2 5 2 2 5 3" xfId="24886" xr:uid="{3E14AD49-D3FD-4087-81A5-760168AB1E84}"/>
    <cellStyle name="40% - Ênfase2 5 2 2 6" xfId="26836" xr:uid="{FACFC14D-710E-4F14-B6AA-ECAEF1A6A2A4}"/>
    <cellStyle name="40% - Ênfase2 5 2 2 6 2" xfId="37819" xr:uid="{B752852C-C230-4895-A515-8E4DAEAE7E6A}"/>
    <cellStyle name="40% - Ênfase2 5 2 2 7" xfId="28784" xr:uid="{43FAD26C-0C3B-4996-AC76-9ED2D511A529}"/>
    <cellStyle name="40% - Ênfase2 5 2 2 8" xfId="39767" xr:uid="{BC71A558-A688-418D-A254-5E0DB4D3418D}"/>
    <cellStyle name="40% - Ênfase2 5 2 2 9" xfId="41714" xr:uid="{C9702C9A-9E8E-4861-8400-8FC9011FCBCE}"/>
    <cellStyle name="40% - Ênfase2 5 2 3" xfId="5391" xr:uid="{30DAA190-EE9C-4516-B2DF-AF8B6976CE1E}"/>
    <cellStyle name="40% - Ênfase2 5 2 3 10" xfId="43675" xr:uid="{10A9DB7F-328B-403C-B7A6-7F6F087ADE19}"/>
    <cellStyle name="40% - Ênfase2 5 2 3 11" xfId="17801" xr:uid="{B90B8A7C-D024-46E1-9F6E-A0723664740E}"/>
    <cellStyle name="40% - Ênfase2 5 2 3 2" xfId="7463" xr:uid="{F1E6691D-2DBD-465B-A14F-1C20D9F2E684}"/>
    <cellStyle name="40% - Ênfase2 5 2 3 2 10" xfId="19005" xr:uid="{A389391D-B10F-47BA-8CA4-BBCE8887F235}"/>
    <cellStyle name="40% - Ênfase2 5 2 3 2 2" xfId="9450" xr:uid="{06CCDE0B-E9F9-4711-A036-029980008168}"/>
    <cellStyle name="40% - Ênfase2 5 2 3 2 2 2" xfId="31937" xr:uid="{A6A58C85-34CD-4C4F-BD4E-48344E3FF80C}"/>
    <cellStyle name="40% - Ênfase2 5 2 3 2 2 3" xfId="20954" xr:uid="{33D99DB9-347C-4DD2-BB09-3FF64B21388C}"/>
    <cellStyle name="40% - Ênfase2 5 2 3 2 3" xfId="12849" xr:uid="{9F0A6610-821D-4B76-B476-E52DFE78C867}"/>
    <cellStyle name="40% - Ênfase2 5 2 3 2 3 2" xfId="34910" xr:uid="{CFD372F2-EFFC-4521-B801-A49C4B85BE5B}"/>
    <cellStyle name="40% - Ênfase2 5 2 3 2 3 3" xfId="23927" xr:uid="{EE2D0637-7FFF-48FD-8BC3-23D0FA8E3ACB}"/>
    <cellStyle name="40% - Ênfase2 5 2 3 2 4" xfId="15291" xr:uid="{A350B4E4-56F0-4A3D-B88E-3CC62447099F}"/>
    <cellStyle name="40% - Ênfase2 5 2 3 2 4 2" xfId="37073" xr:uid="{EF27048E-BB5D-4876-B1FC-A5C6FEF65774}"/>
    <cellStyle name="40% - Ênfase2 5 2 3 2 4 3" xfId="26090" xr:uid="{FF799061-6608-4CC9-A802-A1F516D9A294}"/>
    <cellStyle name="40% - Ênfase2 5 2 3 2 5" xfId="28040" xr:uid="{DED8A7A8-CC89-4575-B231-5ED7F56278BB}"/>
    <cellStyle name="40% - Ênfase2 5 2 3 2 5 2" xfId="39023" xr:uid="{5A5A3496-EFC2-4360-87EF-C02E69517309}"/>
    <cellStyle name="40% - Ênfase2 5 2 3 2 6" xfId="29988" xr:uid="{67D2EFFC-D88F-48C2-B21F-993141B2ECE8}"/>
    <cellStyle name="40% - Ênfase2 5 2 3 2 7" xfId="40971" xr:uid="{51B3D682-B336-4390-B5F5-57A378502703}"/>
    <cellStyle name="40% - Ênfase2 5 2 3 2 8" xfId="42918" xr:uid="{B97F4FDF-E7F9-4BF7-B020-06EA672ED622}"/>
    <cellStyle name="40% - Ênfase2 5 2 3 2 9" xfId="44878" xr:uid="{88035CFC-9568-4220-8F78-D810E466BCE2}"/>
    <cellStyle name="40% - Ênfase2 5 2 3 3" xfId="8246" xr:uid="{D4DF7AE6-D721-4C53-B715-84D8EE15E5EF}"/>
    <cellStyle name="40% - Ênfase2 5 2 3 3 2" xfId="11712" xr:uid="{F3B07D1C-1A87-44CF-804A-5DEA74CF4EE8}"/>
    <cellStyle name="40% - Ênfase2 5 2 3 3 2 2" xfId="33775" xr:uid="{6063BC01-3AEA-463D-B402-F98362D2A69B}"/>
    <cellStyle name="40% - Ênfase2 5 2 3 3 2 3" xfId="22792" xr:uid="{26143AB2-DD43-4D4B-9B4C-DA72090E9814}"/>
    <cellStyle name="40% - Ênfase2 5 2 3 3 3" xfId="30733" xr:uid="{9FC2B60D-EE58-49F2-914F-D511816E8C67}"/>
    <cellStyle name="40% - Ênfase2 5 2 3 3 4" xfId="19750" xr:uid="{F4C67B81-EC63-4E92-AEFE-E2800988E850}"/>
    <cellStyle name="40% - Ênfase2 5 2 3 4" xfId="10716" xr:uid="{AFF8641B-66A9-4EF3-A3D8-90C3E4347DD2}"/>
    <cellStyle name="40% - Ênfase2 5 2 3 4 2" xfId="32843" xr:uid="{D2F88661-D216-458C-9D34-A5A0CD9974C6}"/>
    <cellStyle name="40% - Ênfase2 5 2 3 4 3" xfId="21860" xr:uid="{E9A8EDBC-7E0F-4677-BC15-8A224063DBFE}"/>
    <cellStyle name="40% - Ênfase2 5 2 3 5" xfId="14006" xr:uid="{B914566D-7F6F-429A-A71E-05F31754F71E}"/>
    <cellStyle name="40% - Ênfase2 5 2 3 5 2" xfId="35870" xr:uid="{D4A25543-6734-49D8-ADD3-2614C68FF2F3}"/>
    <cellStyle name="40% - Ênfase2 5 2 3 5 3" xfId="24887" xr:uid="{B97F9F9D-E867-415E-B587-925180748A7A}"/>
    <cellStyle name="40% - Ênfase2 5 2 3 6" xfId="26837" xr:uid="{F5DD65A9-C3E7-4382-94FC-89580AB035EE}"/>
    <cellStyle name="40% - Ênfase2 5 2 3 6 2" xfId="37820" xr:uid="{46482407-4273-446F-A336-6A7888A6698F}"/>
    <cellStyle name="40% - Ênfase2 5 2 3 7" xfId="28785" xr:uid="{9A3A6DC0-103F-40A3-A3E0-EFC5D536DAEE}"/>
    <cellStyle name="40% - Ênfase2 5 2 3 8" xfId="39768" xr:uid="{675A4E24-48CE-48AB-BB56-43E7C036B714}"/>
    <cellStyle name="40% - Ênfase2 5 2 3 9" xfId="41715" xr:uid="{C9695F1F-B32D-4435-9499-1A60ECFF1D49}"/>
    <cellStyle name="40% - Ênfase2 5 2 4" xfId="6897" xr:uid="{51482A08-2894-4B9C-8F5D-6E15D98F7B3F}"/>
    <cellStyle name="40% - Ênfase2 5 2 4 10" xfId="18441" xr:uid="{A6683451-D2EA-43D9-88FE-B2DC6A12D3FF}"/>
    <cellStyle name="40% - Ênfase2 5 2 4 2" xfId="8886" xr:uid="{5622CCA9-2676-4D02-9CAE-3FDD34CEA21C}"/>
    <cellStyle name="40% - Ênfase2 5 2 4 2 2" xfId="31373" xr:uid="{EFCEECA6-1BCD-41B4-AC92-AEF794167C8C}"/>
    <cellStyle name="40% - Ênfase2 5 2 4 2 3" xfId="20390" xr:uid="{FBEA1067-68BB-4D57-A178-4C59B52F458E}"/>
    <cellStyle name="40% - Ênfase2 5 2 4 3" xfId="12271" xr:uid="{126CA54C-51CD-4557-BCCC-F867CB15B757}"/>
    <cellStyle name="40% - Ênfase2 5 2 4 3 2" xfId="34332" xr:uid="{D3304CEC-C613-4DCA-9E52-0B045C16F3A5}"/>
    <cellStyle name="40% - Ênfase2 5 2 4 3 3" xfId="23349" xr:uid="{E81F74BE-D401-4EF5-998E-590B166DA34B}"/>
    <cellStyle name="40% - Ênfase2 5 2 4 4" xfId="14727" xr:uid="{657E2459-6D59-47CC-9138-1620949072CC}"/>
    <cellStyle name="40% - Ênfase2 5 2 4 4 2" xfId="36509" xr:uid="{5AC1C7E3-270E-41A1-80F8-F07DCCF919E7}"/>
    <cellStyle name="40% - Ênfase2 5 2 4 4 3" xfId="25526" xr:uid="{0FE03170-569C-4470-BB12-E476895A6473}"/>
    <cellStyle name="40% - Ênfase2 5 2 4 5" xfId="27476" xr:uid="{B217742F-B626-44F7-A187-35B92C48A6B5}"/>
    <cellStyle name="40% - Ênfase2 5 2 4 5 2" xfId="38459" xr:uid="{B12BE243-111D-4EF0-BDAE-8C982CF39E41}"/>
    <cellStyle name="40% - Ênfase2 5 2 4 6" xfId="29424" xr:uid="{B9115881-FCB7-442E-8601-6CB081CBE4C1}"/>
    <cellStyle name="40% - Ênfase2 5 2 4 7" xfId="40407" xr:uid="{72946507-9C4D-42BD-AE88-D61352E0F790}"/>
    <cellStyle name="40% - Ênfase2 5 2 4 8" xfId="42354" xr:uid="{C0CF1E4B-DA66-4E8F-B6A9-EE6A07F9023E}"/>
    <cellStyle name="40% - Ênfase2 5 2 4 9" xfId="44314" xr:uid="{7491E86D-C70C-427C-BCEB-F28918BB09F1}"/>
    <cellStyle name="40% - Ênfase2 5 2 5" xfId="8244" xr:uid="{AB85BA46-128A-45C3-9E01-A8D48CBE8A31}"/>
    <cellStyle name="40% - Ênfase2 5 2 5 2" xfId="11134" xr:uid="{CBF2EFDF-D169-4F07-830B-269BA7D5CBA3}"/>
    <cellStyle name="40% - Ênfase2 5 2 5 2 2" xfId="33197" xr:uid="{4BBF6565-6AC8-4154-A575-9CC235DA1F5E}"/>
    <cellStyle name="40% - Ênfase2 5 2 5 2 3" xfId="22214" xr:uid="{FDFE4141-04E8-4270-A02E-D8C97618456A}"/>
    <cellStyle name="40% - Ênfase2 5 2 5 3" xfId="30731" xr:uid="{01C3EDA7-31B7-4E53-843C-13AD989BBF3B}"/>
    <cellStyle name="40% - Ênfase2 5 2 5 4" xfId="19748" xr:uid="{A1A8AA35-CCF9-42A9-B7B5-67FFC196328B}"/>
    <cellStyle name="40% - Ênfase2 5 2 6" xfId="10152" xr:uid="{B0193B0F-F772-4324-A78B-BFB767E8CA5B}"/>
    <cellStyle name="40% - Ênfase2 5 2 6 2" xfId="32279" xr:uid="{2D176743-835B-4496-943B-31DD61F0CEE5}"/>
    <cellStyle name="40% - Ênfase2 5 2 6 3" xfId="21296" xr:uid="{2685BE96-EE9E-466A-8D8C-D18D9E522CA0}"/>
    <cellStyle name="40% - Ênfase2 5 2 7" xfId="14004" xr:uid="{3EAC9552-2076-49F6-927A-EDAFD5D8DD1B}"/>
    <cellStyle name="40% - Ênfase2 5 2 7 2" xfId="35868" xr:uid="{3CBBE451-88AE-42E1-B76F-EF8EB9E802D2}"/>
    <cellStyle name="40% - Ênfase2 5 2 7 3" xfId="24885" xr:uid="{E025FBC5-54F5-497C-9D4A-BE42D558B4D9}"/>
    <cellStyle name="40% - Ênfase2 5 2 8" xfId="26835" xr:uid="{092AA25B-FF9C-4276-9F6D-E7278ED1E177}"/>
    <cellStyle name="40% - Ênfase2 5 2 8 2" xfId="37818" xr:uid="{ACD37A41-89E9-4072-AB3A-3E01DDE1F7CA}"/>
    <cellStyle name="40% - Ênfase2 5 2 9" xfId="28783" xr:uid="{E0372886-696A-45F7-BE60-F657937E2C7F}"/>
    <cellStyle name="40% - Ênfase2 5 3" xfId="5392" xr:uid="{3FDFA082-A395-4566-B911-D94749712EB6}"/>
    <cellStyle name="40% - Ênfase2 5 3 10" xfId="43676" xr:uid="{AD2282AD-D229-4B21-974A-A2B3C70A9A60}"/>
    <cellStyle name="40% - Ênfase2 5 3 11" xfId="17802" xr:uid="{B0BA6814-F426-43EF-AE82-DC89A6F3DE81}"/>
    <cellStyle name="40% - Ênfase2 5 3 2" xfId="7012" xr:uid="{93BBB45F-32E7-455E-9632-77688BFE379D}"/>
    <cellStyle name="40% - Ênfase2 5 3 2 10" xfId="18554" xr:uid="{CD3AEB86-3843-4074-8C3F-8E17B824E182}"/>
    <cellStyle name="40% - Ênfase2 5 3 2 2" xfId="8999" xr:uid="{7811AD3D-C36D-489D-BB6A-E834261D7BD6}"/>
    <cellStyle name="40% - Ênfase2 5 3 2 2 2" xfId="31486" xr:uid="{26A28CE5-EFDA-4218-9D64-B50876A6B313}"/>
    <cellStyle name="40% - Ênfase2 5 3 2 2 3" xfId="20503" xr:uid="{8C94AEC9-B6E8-46BA-AD5B-B39BA9891AC9}"/>
    <cellStyle name="40% - Ênfase2 5 3 2 3" xfId="12394" xr:uid="{7B74C7BE-1F8B-41AE-BD83-E9D8B3EC3C55}"/>
    <cellStyle name="40% - Ênfase2 5 3 2 3 2" xfId="34455" xr:uid="{DE0FB154-627B-4F03-B606-7BA71F2999A9}"/>
    <cellStyle name="40% - Ênfase2 5 3 2 3 3" xfId="23472" xr:uid="{F1B5A25C-A106-4EED-BAFE-6446A0C584D6}"/>
    <cellStyle name="40% - Ênfase2 5 3 2 4" xfId="14840" xr:uid="{69612474-B73F-4E6D-9747-2B838EBC4C76}"/>
    <cellStyle name="40% - Ênfase2 5 3 2 4 2" xfId="36622" xr:uid="{90BAEE24-53BA-4341-A2EA-15AD73811009}"/>
    <cellStyle name="40% - Ênfase2 5 3 2 4 3" xfId="25639" xr:uid="{6BE8A1BC-99B7-4E7F-94C8-27C187A8454A}"/>
    <cellStyle name="40% - Ênfase2 5 3 2 5" xfId="27589" xr:uid="{B454FCEE-2258-43F1-96B2-BB3F1B1BA479}"/>
    <cellStyle name="40% - Ênfase2 5 3 2 5 2" xfId="38572" xr:uid="{D417DA0C-71ED-4595-908A-834D1178B15A}"/>
    <cellStyle name="40% - Ênfase2 5 3 2 6" xfId="29537" xr:uid="{0601872C-DBCD-4767-801B-D7E613524A12}"/>
    <cellStyle name="40% - Ênfase2 5 3 2 7" xfId="40520" xr:uid="{9CD56962-8D8C-49FA-9C31-0BD96EE84863}"/>
    <cellStyle name="40% - Ênfase2 5 3 2 8" xfId="42467" xr:uid="{20C982A5-945D-476A-B314-DEC8048AEED8}"/>
    <cellStyle name="40% - Ênfase2 5 3 2 9" xfId="44427" xr:uid="{2183D83C-2291-49A6-A93E-B05CA625FCF4}"/>
    <cellStyle name="40% - Ênfase2 5 3 3" xfId="8247" xr:uid="{0E8D9CCA-E946-4DCA-967A-422B0D6FA662}"/>
    <cellStyle name="40% - Ênfase2 5 3 3 2" xfId="11257" xr:uid="{C71645CE-8D15-4FAC-8B54-CBE9C4F4F510}"/>
    <cellStyle name="40% - Ênfase2 5 3 3 2 2" xfId="33320" xr:uid="{901D2A89-FCA3-4553-A2D8-FBDF42EB1428}"/>
    <cellStyle name="40% - Ênfase2 5 3 3 2 3" xfId="22337" xr:uid="{7B9667E4-1B46-49E5-AE89-FDC5DBEE1E37}"/>
    <cellStyle name="40% - Ênfase2 5 3 3 3" xfId="30734" xr:uid="{213FA14F-5A47-4078-B57C-A9563A5E9C0A}"/>
    <cellStyle name="40% - Ênfase2 5 3 3 4" xfId="19751" xr:uid="{2125F664-B796-4C98-A74B-AC6540BA41EE}"/>
    <cellStyle name="40% - Ênfase2 5 3 4" xfId="10265" xr:uid="{BF518DFB-A405-4976-A492-F742DB5CB4F7}"/>
    <cellStyle name="40% - Ênfase2 5 3 4 2" xfId="32392" xr:uid="{641219E1-A54D-4A02-9789-906CFAFC0757}"/>
    <cellStyle name="40% - Ênfase2 5 3 4 3" xfId="21409" xr:uid="{447A0559-BA13-46FE-BF64-3937096AA3A9}"/>
    <cellStyle name="40% - Ênfase2 5 3 5" xfId="14007" xr:uid="{FE08B9C7-FB11-4558-AB51-70B3B23990B4}"/>
    <cellStyle name="40% - Ênfase2 5 3 5 2" xfId="35871" xr:uid="{1F8ADEEB-573F-4254-AF3D-3F13952FCAB6}"/>
    <cellStyle name="40% - Ênfase2 5 3 5 3" xfId="24888" xr:uid="{1F2A7142-9CCD-403A-B235-CC878E5CAF7E}"/>
    <cellStyle name="40% - Ênfase2 5 3 6" xfId="26838" xr:uid="{E7406F37-5CA5-4749-A8AC-12C3754BEDEE}"/>
    <cellStyle name="40% - Ênfase2 5 3 6 2" xfId="37821" xr:uid="{C47D7493-0D36-46C4-9F96-CBF81485C885}"/>
    <cellStyle name="40% - Ênfase2 5 3 7" xfId="28786" xr:uid="{6A3FB33D-3C57-47E1-B189-C88B48C138BD}"/>
    <cellStyle name="40% - Ênfase2 5 3 8" xfId="39769" xr:uid="{498DEED3-B284-45C8-9949-4E50DFDBEF41}"/>
    <cellStyle name="40% - Ênfase2 5 3 9" xfId="41716" xr:uid="{A06798BF-7639-4E4D-A35C-6D8E2FE504BC}"/>
    <cellStyle name="40% - Ênfase2 5 4" xfId="5393" xr:uid="{A5099FB3-FC6D-4BA4-9DAD-5304392F91E8}"/>
    <cellStyle name="40% - Ênfase2 5 4 10" xfId="43677" xr:uid="{F234F7C9-3664-485D-A55C-06F902A9A2CA}"/>
    <cellStyle name="40% - Ênfase2 5 4 11" xfId="17803" xr:uid="{FC739956-2DD3-44A2-8521-A4806BF6DB3B}"/>
    <cellStyle name="40% - Ênfase2 5 4 2" xfId="7294" xr:uid="{26EDF639-649B-4221-B58B-BC7F2F4550EE}"/>
    <cellStyle name="40% - Ênfase2 5 4 2 10" xfId="18836" xr:uid="{4E506327-C358-42B8-B5BC-34186014F76A}"/>
    <cellStyle name="40% - Ênfase2 5 4 2 2" xfId="9281" xr:uid="{4B2F4285-1A3D-470A-BDB3-1BFBA5F67CB7}"/>
    <cellStyle name="40% - Ênfase2 5 4 2 2 2" xfId="31768" xr:uid="{32634B22-C4CC-4C06-AE61-3789B4652FE2}"/>
    <cellStyle name="40% - Ênfase2 5 4 2 2 3" xfId="20785" xr:uid="{B5D3CC5A-0D7B-4924-9CE3-4F5464A61599}"/>
    <cellStyle name="40% - Ênfase2 5 4 2 3" xfId="12680" xr:uid="{2B6B321A-C69B-427B-BFC9-96E51E3CD1CB}"/>
    <cellStyle name="40% - Ênfase2 5 4 2 3 2" xfId="34741" xr:uid="{4E9A584A-07C5-43AA-B539-144E0C858E1C}"/>
    <cellStyle name="40% - Ênfase2 5 4 2 3 3" xfId="23758" xr:uid="{B302B003-9527-4BF4-B7FB-95B198CC8F61}"/>
    <cellStyle name="40% - Ênfase2 5 4 2 4" xfId="15122" xr:uid="{27A94E34-FD2A-4969-AFFB-910F8E7ED8F9}"/>
    <cellStyle name="40% - Ênfase2 5 4 2 4 2" xfId="36904" xr:uid="{326ECD3E-2F88-4816-81BB-2F108D1DED0C}"/>
    <cellStyle name="40% - Ênfase2 5 4 2 4 3" xfId="25921" xr:uid="{783AE8B2-D706-4C6C-9DE4-9161D5947150}"/>
    <cellStyle name="40% - Ênfase2 5 4 2 5" xfId="27871" xr:uid="{9B862AA9-16C1-4B94-B12D-951E5D60D5C1}"/>
    <cellStyle name="40% - Ênfase2 5 4 2 5 2" xfId="38854" xr:uid="{E65681D4-07D9-4990-A5D0-8292AB140DA2}"/>
    <cellStyle name="40% - Ênfase2 5 4 2 6" xfId="29819" xr:uid="{9F571991-9249-4298-977C-D1CF92509BF4}"/>
    <cellStyle name="40% - Ênfase2 5 4 2 7" xfId="40802" xr:uid="{67B074BB-8E3F-42C4-A75E-8632757529C7}"/>
    <cellStyle name="40% - Ênfase2 5 4 2 8" xfId="42749" xr:uid="{7714F58B-30F3-4F86-8BC4-3E9AFBB09612}"/>
    <cellStyle name="40% - Ênfase2 5 4 2 9" xfId="44709" xr:uid="{342AA8BC-91ED-45A3-823B-9AD01C91FE1B}"/>
    <cellStyle name="40% - Ênfase2 5 4 3" xfId="8248" xr:uid="{15E412E6-EB0E-4C67-AA0A-2266A4904605}"/>
    <cellStyle name="40% - Ênfase2 5 4 3 2" xfId="11543" xr:uid="{E92B60D5-9EB8-41FF-AFDF-4B8A29320332}"/>
    <cellStyle name="40% - Ênfase2 5 4 3 2 2" xfId="33606" xr:uid="{B95E9312-B0C4-47BF-A87A-4AE6CA684685}"/>
    <cellStyle name="40% - Ênfase2 5 4 3 2 3" xfId="22623" xr:uid="{C243295E-8988-4C2C-A590-771A7E9DE48F}"/>
    <cellStyle name="40% - Ênfase2 5 4 3 3" xfId="30735" xr:uid="{ACB8907B-A7D4-45E8-876F-07C5B9DB3CDF}"/>
    <cellStyle name="40% - Ênfase2 5 4 3 4" xfId="19752" xr:uid="{B3E0CAA1-E6B0-4EA3-838F-A94FC61D3645}"/>
    <cellStyle name="40% - Ênfase2 5 4 4" xfId="10547" xr:uid="{1005BAD4-5CD5-4D5E-888E-C135968475FE}"/>
    <cellStyle name="40% - Ênfase2 5 4 4 2" xfId="32674" xr:uid="{E0401A0B-1BC5-46EC-B667-E570F8240850}"/>
    <cellStyle name="40% - Ênfase2 5 4 4 3" xfId="21691" xr:uid="{C7819053-D7CF-4072-B6AF-E2495E70C432}"/>
    <cellStyle name="40% - Ênfase2 5 4 5" xfId="14008" xr:uid="{9253167B-AA52-462B-BD96-52C8F8852007}"/>
    <cellStyle name="40% - Ênfase2 5 4 5 2" xfId="35872" xr:uid="{8CFF2F5A-5DFD-4E10-A8F4-EF1B63B07EC6}"/>
    <cellStyle name="40% - Ênfase2 5 4 5 3" xfId="24889" xr:uid="{C70E6839-96C2-4955-89BF-78C1463BC069}"/>
    <cellStyle name="40% - Ênfase2 5 4 6" xfId="26839" xr:uid="{103FD3B0-97C0-4A29-A3A5-07FBEE7D3701}"/>
    <cellStyle name="40% - Ênfase2 5 4 6 2" xfId="37822" xr:uid="{78AB013D-8764-434F-AD04-024275D3F54F}"/>
    <cellStyle name="40% - Ênfase2 5 4 7" xfId="28787" xr:uid="{38AEFF5C-F6C5-408B-ACF3-B4D5F761D6ED}"/>
    <cellStyle name="40% - Ênfase2 5 4 8" xfId="39770" xr:uid="{47A5F467-E34C-429D-8774-7C95A79CF795}"/>
    <cellStyle name="40% - Ênfase2 5 4 9" xfId="41717" xr:uid="{E37BCC52-FD3D-4EA5-A02A-4C88F409E683}"/>
    <cellStyle name="40% - Ênfase2 5 5" xfId="5394" xr:uid="{3AD73B4E-7510-48A9-B201-69D54F3CB5C8}"/>
    <cellStyle name="40% - Ênfase2 5 5 10" xfId="43678" xr:uid="{8DCDB0E9-995F-4F3B-9FE0-62634C7472B1}"/>
    <cellStyle name="40% - Ênfase2 5 5 11" xfId="17804" xr:uid="{9670EB66-3B7E-4AE0-AE1B-370D9ED0B4E3}"/>
    <cellStyle name="40% - Ênfase2 5 5 2" xfId="7576" xr:uid="{0D9DEBCA-01BC-4670-8ABE-5E381CA77DDC}"/>
    <cellStyle name="40% - Ênfase2 5 5 2 10" xfId="19118" xr:uid="{0DBA5CAB-1AC8-4A9E-B92C-E6FCDFA17B75}"/>
    <cellStyle name="40% - Ênfase2 5 5 2 2" xfId="9563" xr:uid="{ADCF5751-CECD-4F22-9F6E-9658FA393053}"/>
    <cellStyle name="40% - Ênfase2 5 5 2 2 2" xfId="32050" xr:uid="{665F838F-A786-4375-BB5E-7A64FFEC8206}"/>
    <cellStyle name="40% - Ênfase2 5 5 2 2 3" xfId="21067" xr:uid="{D628753E-2FE6-4B6B-AF53-21FF34F5414D}"/>
    <cellStyle name="40% - Ênfase2 5 5 2 3" xfId="12962" xr:uid="{19BE90AE-339A-4025-A8BA-CE7C0BC8D422}"/>
    <cellStyle name="40% - Ênfase2 5 5 2 3 2" xfId="35023" xr:uid="{890083D0-067C-4B64-85EE-6195BCE67B60}"/>
    <cellStyle name="40% - Ênfase2 5 5 2 3 3" xfId="24040" xr:uid="{99E04CB2-883B-4FA5-9946-4E91ABCB1404}"/>
    <cellStyle name="40% - Ênfase2 5 5 2 4" xfId="15404" xr:uid="{877812E0-7E4D-44A1-9933-BE26A62456CA}"/>
    <cellStyle name="40% - Ênfase2 5 5 2 4 2" xfId="37186" xr:uid="{9A2FD92B-A428-4737-ABC8-B0976E6820F7}"/>
    <cellStyle name="40% - Ênfase2 5 5 2 4 3" xfId="26203" xr:uid="{56796E69-CA4E-49E9-B8F4-8D181E682CDE}"/>
    <cellStyle name="40% - Ênfase2 5 5 2 5" xfId="28153" xr:uid="{9FAA5A88-86EA-4863-98B2-2674A9CD7F10}"/>
    <cellStyle name="40% - Ênfase2 5 5 2 5 2" xfId="39136" xr:uid="{7284D96A-95F0-4D3C-9A2A-B0DB503A4E6B}"/>
    <cellStyle name="40% - Ênfase2 5 5 2 6" xfId="30101" xr:uid="{5856627F-3556-4F0D-8030-FC12215D8EF6}"/>
    <cellStyle name="40% - Ênfase2 5 5 2 7" xfId="41084" xr:uid="{05C54723-B196-41A2-A30A-BA24D7B74573}"/>
    <cellStyle name="40% - Ênfase2 5 5 2 8" xfId="43031" xr:uid="{5CF10B35-8E47-448B-9F8E-F7A7FE2092B1}"/>
    <cellStyle name="40% - Ênfase2 5 5 2 9" xfId="44991" xr:uid="{B781AEC6-C63D-4F0A-BC9B-5B58D69076DE}"/>
    <cellStyle name="40% - Ênfase2 5 5 3" xfId="8249" xr:uid="{7109A6CC-3331-4F7F-A916-9C5E4DCED781}"/>
    <cellStyle name="40% - Ênfase2 5 5 3 2" xfId="11825" xr:uid="{5F70B921-7455-46AC-AA10-DD02D3E31ACA}"/>
    <cellStyle name="40% - Ênfase2 5 5 3 2 2" xfId="33888" xr:uid="{EE964B7F-D082-4A4B-9C08-7A2A90ABB50D}"/>
    <cellStyle name="40% - Ênfase2 5 5 3 2 3" xfId="22905" xr:uid="{B8551814-C238-4BE3-853E-52B643F6B1B1}"/>
    <cellStyle name="40% - Ênfase2 5 5 3 3" xfId="30736" xr:uid="{30101FE0-6990-4DBF-B374-3595D58BF4F1}"/>
    <cellStyle name="40% - Ênfase2 5 5 3 4" xfId="19753" xr:uid="{5ACA07A9-3E0D-4227-ABB7-C88A67179AEF}"/>
    <cellStyle name="40% - Ênfase2 5 5 4" xfId="10829" xr:uid="{2651F9E4-9FA1-46C1-A685-1E175D5F90CB}"/>
    <cellStyle name="40% - Ênfase2 5 5 4 2" xfId="32956" xr:uid="{171AEDF0-8849-4383-859B-11098FE6BDDC}"/>
    <cellStyle name="40% - Ênfase2 5 5 4 3" xfId="21973" xr:uid="{72E45657-7045-4854-9376-7ECB040793C2}"/>
    <cellStyle name="40% - Ênfase2 5 5 5" xfId="14009" xr:uid="{0B9F6903-4171-430E-A7F8-DB4AE319697A}"/>
    <cellStyle name="40% - Ênfase2 5 5 5 2" xfId="35873" xr:uid="{ADCA4D18-8987-49B3-B14B-05A783D8E057}"/>
    <cellStyle name="40% - Ênfase2 5 5 5 3" xfId="24890" xr:uid="{A547B11E-6116-4438-BF59-A2AE1E434931}"/>
    <cellStyle name="40% - Ênfase2 5 5 6" xfId="26840" xr:uid="{899718EF-B682-4164-BFA3-E9C52E858F84}"/>
    <cellStyle name="40% - Ênfase2 5 5 6 2" xfId="37823" xr:uid="{10A2796C-AC8F-48AA-BB9E-014029C5D13E}"/>
    <cellStyle name="40% - Ênfase2 5 5 7" xfId="28788" xr:uid="{833C6B91-B8D6-438F-9B93-A0AB270A8555}"/>
    <cellStyle name="40% - Ênfase2 5 5 8" xfId="39771" xr:uid="{DE81419D-0DCE-4091-8705-CD7C99F489F0}"/>
    <cellStyle name="40% - Ênfase2 5 5 9" xfId="41718" xr:uid="{5BB9F478-6F8B-4595-918E-2964D638BBD5}"/>
    <cellStyle name="40% - Ênfase2 5 6" xfId="6727" xr:uid="{8FD03903-12D3-45ED-8E9D-7A0241891F82}"/>
    <cellStyle name="40% - Ênfase2 5 6 10" xfId="18272" xr:uid="{DEDF8182-6701-4EB5-ACDD-121348C1737A}"/>
    <cellStyle name="40% - Ênfase2 5 6 2" xfId="8717" xr:uid="{8B06509D-F468-43A1-AD40-60844E895AD8}"/>
    <cellStyle name="40% - Ênfase2 5 6 2 2" xfId="13161" xr:uid="{903BAB52-A272-4C3F-BAF7-79E06190DC6D}"/>
    <cellStyle name="40% - Ênfase2 5 6 2 2 2" xfId="35170" xr:uid="{AB68381F-6B2D-4738-A16B-7EBFE0479FCA}"/>
    <cellStyle name="40% - Ênfase2 5 6 2 2 3" xfId="24187" xr:uid="{D1829E02-D1B6-4F9B-BB48-54CD8EA9DA01}"/>
    <cellStyle name="40% - Ênfase2 5 6 2 3" xfId="31204" xr:uid="{4D066791-FD35-4808-8DB1-9C9736D427D5}"/>
    <cellStyle name="40% - Ênfase2 5 6 2 4" xfId="20221" xr:uid="{597C50A3-A095-4BB2-B132-83F09FFFBA79}"/>
    <cellStyle name="40% - Ênfase2 5 6 3" xfId="11974" xr:uid="{1414B676-E548-4C0A-9792-AB5A2A73E7C2}"/>
    <cellStyle name="40% - Ênfase2 5 6 3 2" xfId="34035" xr:uid="{4604B32D-4AA9-4405-92B5-FAC6E8912212}"/>
    <cellStyle name="40% - Ênfase2 5 6 3 3" xfId="23052" xr:uid="{EF61F91D-265F-493C-BC9C-4A9276E651B7}"/>
    <cellStyle name="40% - Ênfase2 5 6 4" xfId="14558" xr:uid="{5B974854-937E-49DF-9210-AD44EDF1D856}"/>
    <cellStyle name="40% - Ênfase2 5 6 4 2" xfId="36340" xr:uid="{1CB497FB-E75B-4A91-AB0C-64B27F274D8C}"/>
    <cellStyle name="40% - Ênfase2 5 6 4 3" xfId="25357" xr:uid="{502096C2-5C26-4A59-8FD3-DBD99194510C}"/>
    <cellStyle name="40% - Ênfase2 5 6 5" xfId="27307" xr:uid="{D788A6D6-07F9-4823-AC05-563E2C57A3F4}"/>
    <cellStyle name="40% - Ênfase2 5 6 5 2" xfId="38290" xr:uid="{FAB35AD9-46BD-47CB-B360-8FC5E2DDE834}"/>
    <cellStyle name="40% - Ênfase2 5 6 6" xfId="29255" xr:uid="{1AB0C328-D1CC-4E4C-9805-FB1F4A023D9E}"/>
    <cellStyle name="40% - Ênfase2 5 6 7" xfId="40238" xr:uid="{F4F5CFF3-4E2B-4795-A6D1-67319440C92A}"/>
    <cellStyle name="40% - Ênfase2 5 6 8" xfId="42185" xr:uid="{A44194C6-827B-40EF-8E3D-4478EA8AA791}"/>
    <cellStyle name="40% - Ênfase2 5 6 9" xfId="44145" xr:uid="{06A0025C-B297-459C-ABCB-90CD6F2F6E66}"/>
    <cellStyle name="40% - Ênfase2 5 7" xfId="8243" xr:uid="{D5DC5805-0C05-4719-877F-8BDC1DC18FBA}"/>
    <cellStyle name="40% - Ênfase2 5 7 2" xfId="12098" xr:uid="{F2399A6C-546E-4767-993E-4514EB9B71B7}"/>
    <cellStyle name="40% - Ênfase2 5 7 2 2" xfId="34159" xr:uid="{0F847EBE-691E-48AD-9155-8FACE07A261D}"/>
    <cellStyle name="40% - Ênfase2 5 7 2 3" xfId="23176" xr:uid="{F833323F-455A-4F0A-A8A3-B1D65D9AC2CD}"/>
    <cellStyle name="40% - Ênfase2 5 7 3" xfId="30730" xr:uid="{EC49A575-A188-4C1D-9FC2-224AF09F9A1E}"/>
    <cellStyle name="40% - Ênfase2 5 7 4" xfId="19747" xr:uid="{B5B9187B-2F3C-4914-818F-2EE47B39E7CB}"/>
    <cellStyle name="40% - Ênfase2 5 8" xfId="10959" xr:uid="{6E1FF922-F46A-46C5-9022-DA53CF157BD9}"/>
    <cellStyle name="40% - Ênfase2 5 8 2" xfId="33024" xr:uid="{76A8C9C9-BD1F-45FA-AEB2-9080970A6089}"/>
    <cellStyle name="40% - Ênfase2 5 8 3" xfId="22041" xr:uid="{0DEB0423-0A2A-4BD8-A366-00B6DBCF1E9D}"/>
    <cellStyle name="40% - Ênfase2 5 9" xfId="9902" xr:uid="{0EFBD00D-D9CD-4ADB-91EE-733A17DD2CD1}"/>
    <cellStyle name="40% - Ênfase2 5 9 2" xfId="32110" xr:uid="{FE4C0999-8150-45EE-9A61-1312DD31326D}"/>
    <cellStyle name="40% - Ênfase2 5 9 3" xfId="21127" xr:uid="{2F7D8409-2281-4ABC-92C1-88241363002A}"/>
    <cellStyle name="40% - Ênfase2 6" xfId="5395" xr:uid="{8DD1645A-0202-4B9D-9D1A-93BF326F8A69}"/>
    <cellStyle name="40% - Ênfase2 6 10" xfId="26841" xr:uid="{AE42613B-2217-4AD0-9D8A-D99A65996A47}"/>
    <cellStyle name="40% - Ênfase2 6 10 2" xfId="37824" xr:uid="{2F5B29A6-96C7-4D70-9E5B-CE40CA376296}"/>
    <cellStyle name="40% - Ênfase2 6 11" xfId="28789" xr:uid="{44247A76-C4B6-4932-AC4D-B9CFECFB6E59}"/>
    <cellStyle name="40% - Ênfase2 6 12" xfId="39772" xr:uid="{69B0AAE5-7AD2-46D2-A896-489A9F2B38A3}"/>
    <cellStyle name="40% - Ênfase2 6 13" xfId="41719" xr:uid="{85FE9D32-ED1E-499A-ABF1-555B1556D2FC}"/>
    <cellStyle name="40% - Ênfase2 6 14" xfId="43679" xr:uid="{281CF251-F84C-43E5-8825-29E486B96DB9}"/>
    <cellStyle name="40% - Ênfase2 6 15" xfId="17805" xr:uid="{DEAA07ED-7D8A-496D-985D-0EC0988C02CE}"/>
    <cellStyle name="40% - Ênfase2 6 2" xfId="5396" xr:uid="{E0974928-FBC1-4CFE-BBA3-350A5C035584}"/>
    <cellStyle name="40% - Ênfase2 6 2 10" xfId="39773" xr:uid="{12E0E101-8D5F-4EBA-BF62-F003B0DA3990}"/>
    <cellStyle name="40% - Ênfase2 6 2 11" xfId="41720" xr:uid="{0CE3D548-3E64-4E8F-892B-AB4EC2F23E18}"/>
    <cellStyle name="40% - Ênfase2 6 2 12" xfId="43680" xr:uid="{D7D41242-8ACA-4C83-A4A1-4F8176C69266}"/>
    <cellStyle name="40% - Ênfase2 6 2 13" xfId="17806" xr:uid="{C0CA29D3-69D7-4AD0-84C8-0130D78A89E7}"/>
    <cellStyle name="40% - Ênfase2 6 2 2" xfId="5397" xr:uid="{E8EF0469-34A1-4F71-AA6E-D78C463D9452}"/>
    <cellStyle name="40% - Ênfase2 6 2 2 10" xfId="43681" xr:uid="{8D08EFAB-E4E8-45EA-A029-BFE6FC7A7120}"/>
    <cellStyle name="40% - Ênfase2 6 2 2 11" xfId="17807" xr:uid="{1F05729E-D1AC-4E7F-894B-C1EDDFD08E98}"/>
    <cellStyle name="40% - Ênfase2 6 2 2 2" xfId="7237" xr:uid="{2A96BA18-CEFF-4789-A8B7-C5294CBE3C37}"/>
    <cellStyle name="40% - Ênfase2 6 2 2 2 10" xfId="18779" xr:uid="{C5D4500E-C9D1-4338-8E51-BE785C947AB9}"/>
    <cellStyle name="40% - Ênfase2 6 2 2 2 2" xfId="9224" xr:uid="{C37F69E7-EC5C-4717-B903-8D0BA8C2B87F}"/>
    <cellStyle name="40% - Ênfase2 6 2 2 2 2 2" xfId="31711" xr:uid="{C3B037FC-480A-4168-A000-A20857F44D5F}"/>
    <cellStyle name="40% - Ênfase2 6 2 2 2 2 3" xfId="20728" xr:uid="{3357873A-9CD7-4DEF-A38B-48B59EC81B17}"/>
    <cellStyle name="40% - Ênfase2 6 2 2 2 3" xfId="12623" xr:uid="{B6953E02-9774-4183-99A0-D30451BC425C}"/>
    <cellStyle name="40% - Ênfase2 6 2 2 2 3 2" xfId="34684" xr:uid="{3500FE66-CE99-4A1C-978F-22F6C77952A9}"/>
    <cellStyle name="40% - Ênfase2 6 2 2 2 3 3" xfId="23701" xr:uid="{C7A8D665-CEDC-43B6-9F90-0DE6567A7087}"/>
    <cellStyle name="40% - Ênfase2 6 2 2 2 4" xfId="15065" xr:uid="{524B5C46-0FB6-4FD9-AECF-1D985274A997}"/>
    <cellStyle name="40% - Ênfase2 6 2 2 2 4 2" xfId="36847" xr:uid="{79F39DF1-A931-4349-86E4-D1A87DCA122F}"/>
    <cellStyle name="40% - Ênfase2 6 2 2 2 4 3" xfId="25864" xr:uid="{031FC1C0-F6C3-4C2A-A404-5613D01F0E32}"/>
    <cellStyle name="40% - Ênfase2 6 2 2 2 5" xfId="27814" xr:uid="{92E70E69-309B-4D47-ABAE-09A554C9346D}"/>
    <cellStyle name="40% - Ênfase2 6 2 2 2 5 2" xfId="38797" xr:uid="{7F3B61EB-756D-4939-9E6C-573BF73EA466}"/>
    <cellStyle name="40% - Ênfase2 6 2 2 2 6" xfId="29762" xr:uid="{11E7580D-20DF-4B5E-A1EC-1CE9E8FDF6F5}"/>
    <cellStyle name="40% - Ênfase2 6 2 2 2 7" xfId="40745" xr:uid="{07D6BFAC-64D5-415E-86FD-E2006E935226}"/>
    <cellStyle name="40% - Ênfase2 6 2 2 2 8" xfId="42692" xr:uid="{BB915174-815C-46E8-8DF8-8F15BE47E144}"/>
    <cellStyle name="40% - Ênfase2 6 2 2 2 9" xfId="44652" xr:uid="{2ABD5FDA-C61E-4605-A9C2-CBBD743AE322}"/>
    <cellStyle name="40% - Ênfase2 6 2 2 3" xfId="8252" xr:uid="{77579F2E-E3C3-4FEF-85A8-5A8314D499DC}"/>
    <cellStyle name="40% - Ênfase2 6 2 2 3 2" xfId="11486" xr:uid="{E6155FD0-77D3-4B9D-9391-94845408A85C}"/>
    <cellStyle name="40% - Ênfase2 6 2 2 3 2 2" xfId="33549" xr:uid="{F392D44E-3FA2-4858-8171-98626608A5A4}"/>
    <cellStyle name="40% - Ênfase2 6 2 2 3 2 3" xfId="22566" xr:uid="{896B33CC-1E3E-4E4C-BBBB-E8636EAEAD61}"/>
    <cellStyle name="40% - Ênfase2 6 2 2 3 3" xfId="30739" xr:uid="{A42682A9-5B63-4F89-9DD4-E0D8264D5980}"/>
    <cellStyle name="40% - Ênfase2 6 2 2 3 4" xfId="19756" xr:uid="{92E3A085-221B-4F1F-B76F-A04FBCE650E6}"/>
    <cellStyle name="40% - Ênfase2 6 2 2 4" xfId="10490" xr:uid="{BA028B5B-940F-4383-A10A-46CBFF990DF6}"/>
    <cellStyle name="40% - Ênfase2 6 2 2 4 2" xfId="32617" xr:uid="{3FFBECA2-76CA-4249-9F0A-66DD855ECF4F}"/>
    <cellStyle name="40% - Ênfase2 6 2 2 4 3" xfId="21634" xr:uid="{59960915-98AF-4FC5-BDC4-D3AFE8EA07B2}"/>
    <cellStyle name="40% - Ênfase2 6 2 2 5" xfId="14012" xr:uid="{701C19C5-E48C-4AB3-AD8C-1C96E1A7DA1A}"/>
    <cellStyle name="40% - Ênfase2 6 2 2 5 2" xfId="35876" xr:uid="{728069BC-28FC-4A10-A1CB-D9F07CD879BB}"/>
    <cellStyle name="40% - Ênfase2 6 2 2 5 3" xfId="24893" xr:uid="{75175FFB-DE1F-4146-90B5-27293CA4C97D}"/>
    <cellStyle name="40% - Ênfase2 6 2 2 6" xfId="26843" xr:uid="{F4DB664E-F9A8-4401-BF45-E699D791DDE2}"/>
    <cellStyle name="40% - Ênfase2 6 2 2 6 2" xfId="37826" xr:uid="{C5C3BAD8-C537-4F81-BF45-40FD922B7240}"/>
    <cellStyle name="40% - Ênfase2 6 2 2 7" xfId="28791" xr:uid="{CCAEB16F-9A51-4414-994F-8CAE1E08495E}"/>
    <cellStyle name="40% - Ênfase2 6 2 2 8" xfId="39774" xr:uid="{FCA34629-6E31-4E34-BAB1-6B425946145B}"/>
    <cellStyle name="40% - Ênfase2 6 2 2 9" xfId="41721" xr:uid="{B6084D8B-B10A-4E98-9B74-2F236C68CED4}"/>
    <cellStyle name="40% - Ênfase2 6 2 3" xfId="5398" xr:uid="{DD4EF858-C589-4F6B-A964-5E8A33A677A5}"/>
    <cellStyle name="40% - Ênfase2 6 2 3 10" xfId="43682" xr:uid="{1D60664C-2047-4891-AD39-A73A7845B927}"/>
    <cellStyle name="40% - Ênfase2 6 2 3 11" xfId="17808" xr:uid="{37A967B3-807B-4F38-AD30-27A5CE5BC0AE}"/>
    <cellStyle name="40% - Ênfase2 6 2 3 2" xfId="7519" xr:uid="{893E7CCF-0249-4884-9080-A5B16706B791}"/>
    <cellStyle name="40% - Ênfase2 6 2 3 2 10" xfId="19061" xr:uid="{488D5600-5449-488B-AC1D-D3C93D506F74}"/>
    <cellStyle name="40% - Ênfase2 6 2 3 2 2" xfId="9506" xr:uid="{9E4AC42C-4AC9-4ECE-9B6C-B9EBDC134D20}"/>
    <cellStyle name="40% - Ênfase2 6 2 3 2 2 2" xfId="31993" xr:uid="{48DDDE6A-00E2-4FEE-B135-757E63458549}"/>
    <cellStyle name="40% - Ênfase2 6 2 3 2 2 3" xfId="21010" xr:uid="{028EEA94-0E3B-4323-85B3-ADF46647F259}"/>
    <cellStyle name="40% - Ênfase2 6 2 3 2 3" xfId="12905" xr:uid="{D79EB0FF-9445-4DF7-BC84-E08D3DB5431F}"/>
    <cellStyle name="40% - Ênfase2 6 2 3 2 3 2" xfId="34966" xr:uid="{1D2240F6-5092-4DF2-B09A-17828EC3E70D}"/>
    <cellStyle name="40% - Ênfase2 6 2 3 2 3 3" xfId="23983" xr:uid="{005A69AD-D350-4F06-949E-DC6D37240896}"/>
    <cellStyle name="40% - Ênfase2 6 2 3 2 4" xfId="15347" xr:uid="{D358B17E-F6DA-4531-B5F0-AB21D73107F5}"/>
    <cellStyle name="40% - Ênfase2 6 2 3 2 4 2" xfId="37129" xr:uid="{86D4130D-C1BC-492C-A82C-B706493EA814}"/>
    <cellStyle name="40% - Ênfase2 6 2 3 2 4 3" xfId="26146" xr:uid="{1CEDE149-63FA-479D-987F-74883081576E}"/>
    <cellStyle name="40% - Ênfase2 6 2 3 2 5" xfId="28096" xr:uid="{C701384D-7FA2-4B4C-8CDE-F0E42E5A1E33}"/>
    <cellStyle name="40% - Ênfase2 6 2 3 2 5 2" xfId="39079" xr:uid="{30464E07-720F-4E19-879A-588CFEBCF2C5}"/>
    <cellStyle name="40% - Ênfase2 6 2 3 2 6" xfId="30044" xr:uid="{0B4FC462-D5C6-4B20-97DE-B7DAF40E7192}"/>
    <cellStyle name="40% - Ênfase2 6 2 3 2 7" xfId="41027" xr:uid="{53B85E95-17E1-4CC2-9FA3-6F36CD2A4941}"/>
    <cellStyle name="40% - Ênfase2 6 2 3 2 8" xfId="42974" xr:uid="{2540F8AB-778A-4AEF-924E-B4CFE4131045}"/>
    <cellStyle name="40% - Ênfase2 6 2 3 2 9" xfId="44934" xr:uid="{4EF1CFEF-5B2B-4FAD-8936-463B1712A22B}"/>
    <cellStyle name="40% - Ênfase2 6 2 3 3" xfId="8253" xr:uid="{04377583-5C3B-4DAB-9993-68F442B4D2FB}"/>
    <cellStyle name="40% - Ênfase2 6 2 3 3 2" xfId="11768" xr:uid="{E3A39E0B-D872-4C3E-B3FF-74C7A0112E46}"/>
    <cellStyle name="40% - Ênfase2 6 2 3 3 2 2" xfId="33831" xr:uid="{F706E0A8-CBC4-466F-9A71-E091BE3DC7F0}"/>
    <cellStyle name="40% - Ênfase2 6 2 3 3 2 3" xfId="22848" xr:uid="{3D696F1B-D7A5-4547-9098-E696A348466F}"/>
    <cellStyle name="40% - Ênfase2 6 2 3 3 3" xfId="30740" xr:uid="{1EE8D6E4-76FA-4388-96F8-092E56779F2A}"/>
    <cellStyle name="40% - Ênfase2 6 2 3 3 4" xfId="19757" xr:uid="{C39F15BC-D5B3-4AD7-A8B2-71B34B4AEB86}"/>
    <cellStyle name="40% - Ênfase2 6 2 3 4" xfId="10772" xr:uid="{6F3D6931-A6DA-4F4B-BE8A-53E53F44F428}"/>
    <cellStyle name="40% - Ênfase2 6 2 3 4 2" xfId="32899" xr:uid="{5AA5CACF-76C0-458C-BC83-14E07A6BD4F4}"/>
    <cellStyle name="40% - Ênfase2 6 2 3 4 3" xfId="21916" xr:uid="{F5E926F2-4E13-401D-B01D-CA694AF59365}"/>
    <cellStyle name="40% - Ênfase2 6 2 3 5" xfId="14013" xr:uid="{BE60C4D9-A6E8-4FA5-92DD-650711B3CAC0}"/>
    <cellStyle name="40% - Ênfase2 6 2 3 5 2" xfId="35877" xr:uid="{D6E9113D-5E6C-4987-9D7C-03D6CC7B49AD}"/>
    <cellStyle name="40% - Ênfase2 6 2 3 5 3" xfId="24894" xr:uid="{A2CE080D-920D-4244-8B4A-F8D6B870F60C}"/>
    <cellStyle name="40% - Ênfase2 6 2 3 6" xfId="26844" xr:uid="{3B681067-2F37-4F0F-A82B-F7C92FD1D115}"/>
    <cellStyle name="40% - Ênfase2 6 2 3 6 2" xfId="37827" xr:uid="{94D37BF3-0FFB-4D31-8D46-D63475E38969}"/>
    <cellStyle name="40% - Ênfase2 6 2 3 7" xfId="28792" xr:uid="{077337DE-E718-4DFA-8C0E-6F9B4F9F9749}"/>
    <cellStyle name="40% - Ênfase2 6 2 3 8" xfId="39775" xr:uid="{F2CFBE41-0643-461C-AE10-ADF33197B355}"/>
    <cellStyle name="40% - Ênfase2 6 2 3 9" xfId="41722" xr:uid="{9A311582-E0D9-4838-802B-D234875696CA}"/>
    <cellStyle name="40% - Ênfase2 6 2 4" xfId="6953" xr:uid="{265DE934-74B0-46E8-9624-86991D77E154}"/>
    <cellStyle name="40% - Ênfase2 6 2 4 10" xfId="18497" xr:uid="{AF3D4701-24DE-4396-8CCE-021BE131DF46}"/>
    <cellStyle name="40% - Ênfase2 6 2 4 2" xfId="8942" xr:uid="{276C2037-929D-4D36-A18B-B0ED68683999}"/>
    <cellStyle name="40% - Ênfase2 6 2 4 2 2" xfId="31429" xr:uid="{F3FDF7BB-E173-45AE-B851-69F3F6DCEE79}"/>
    <cellStyle name="40% - Ênfase2 6 2 4 2 3" xfId="20446" xr:uid="{7F44F8D4-FB5B-4F30-827C-6C08E7759D52}"/>
    <cellStyle name="40% - Ênfase2 6 2 4 3" xfId="12327" xr:uid="{9DEE579E-22B5-4981-B56B-4E464F91E235}"/>
    <cellStyle name="40% - Ênfase2 6 2 4 3 2" xfId="34388" xr:uid="{34CC74AE-965D-454C-9DC5-058BB2B8C2E4}"/>
    <cellStyle name="40% - Ênfase2 6 2 4 3 3" xfId="23405" xr:uid="{5F60759E-2FB4-40BE-9436-AAF70F52E69E}"/>
    <cellStyle name="40% - Ênfase2 6 2 4 4" xfId="14783" xr:uid="{21E28083-57CD-4ACA-ADB0-06E487BCE60E}"/>
    <cellStyle name="40% - Ênfase2 6 2 4 4 2" xfId="36565" xr:uid="{543F2AAC-D2BA-4155-BBE2-5CAF7A2DBF8E}"/>
    <cellStyle name="40% - Ênfase2 6 2 4 4 3" xfId="25582" xr:uid="{3B26FD64-F322-43E0-AEB0-4E6B882EABDE}"/>
    <cellStyle name="40% - Ênfase2 6 2 4 5" xfId="27532" xr:uid="{5C8593F4-2C70-4469-B618-78D2FC7CD71C}"/>
    <cellStyle name="40% - Ênfase2 6 2 4 5 2" xfId="38515" xr:uid="{6E412392-2054-4550-9268-814DABDF8FBA}"/>
    <cellStyle name="40% - Ênfase2 6 2 4 6" xfId="29480" xr:uid="{BAE2A40D-85EA-4FC8-9E54-9F4C41316876}"/>
    <cellStyle name="40% - Ênfase2 6 2 4 7" xfId="40463" xr:uid="{0C969309-AF74-4FC5-8CB9-CCAEAD4CD0E7}"/>
    <cellStyle name="40% - Ênfase2 6 2 4 8" xfId="42410" xr:uid="{C284B3B0-6C43-4357-8559-91694B3A18A0}"/>
    <cellStyle name="40% - Ênfase2 6 2 4 9" xfId="44370" xr:uid="{D69006F9-8027-45DA-A756-688E3DFA01BD}"/>
    <cellStyle name="40% - Ênfase2 6 2 5" xfId="8251" xr:uid="{ECE317D5-0F2E-4411-928E-316D5C780E6A}"/>
    <cellStyle name="40% - Ênfase2 6 2 5 2" xfId="11190" xr:uid="{9C26DF75-40CC-4B34-9732-C0A52B4460CA}"/>
    <cellStyle name="40% - Ênfase2 6 2 5 2 2" xfId="33253" xr:uid="{1630800A-CE32-468F-95B2-F2EF73FEC32A}"/>
    <cellStyle name="40% - Ênfase2 6 2 5 2 3" xfId="22270" xr:uid="{715DFF38-D35E-4C5D-9941-358C99C19348}"/>
    <cellStyle name="40% - Ênfase2 6 2 5 3" xfId="30738" xr:uid="{E5852918-F3A1-4DE4-8E28-C60537632696}"/>
    <cellStyle name="40% - Ênfase2 6 2 5 4" xfId="19755" xr:uid="{E306BA18-A56C-49D6-A0EC-C52051E250AC}"/>
    <cellStyle name="40% - Ênfase2 6 2 6" xfId="10208" xr:uid="{2133D5CF-977C-4F50-9B2D-0CC8CE874B8E}"/>
    <cellStyle name="40% - Ênfase2 6 2 6 2" xfId="32335" xr:uid="{2A426D69-D541-4747-8EB6-5DDEAE3CB392}"/>
    <cellStyle name="40% - Ênfase2 6 2 6 3" xfId="21352" xr:uid="{53FD617C-0178-4A53-B18D-0181A540150A}"/>
    <cellStyle name="40% - Ênfase2 6 2 7" xfId="14011" xr:uid="{721163D8-65CE-4EBA-A6B3-97323700B82D}"/>
    <cellStyle name="40% - Ênfase2 6 2 7 2" xfId="35875" xr:uid="{53547B8B-D1CB-4B77-B48B-C38882F4FEAE}"/>
    <cellStyle name="40% - Ênfase2 6 2 7 3" xfId="24892" xr:uid="{CF312739-352C-4239-A0CE-D9F7003DFEB4}"/>
    <cellStyle name="40% - Ênfase2 6 2 8" xfId="26842" xr:uid="{82FDB977-1B67-4F8B-9862-268766AC7C43}"/>
    <cellStyle name="40% - Ênfase2 6 2 8 2" xfId="37825" xr:uid="{F38781FA-94C9-41D4-A3DA-2DC01E1782D2}"/>
    <cellStyle name="40% - Ênfase2 6 2 9" xfId="28790" xr:uid="{B34D01DF-D6AD-4069-BA9C-E98BFA91178F}"/>
    <cellStyle name="40% - Ênfase2 6 3" xfId="5399" xr:uid="{95060892-9F1B-4583-BE2F-1988799919C1}"/>
    <cellStyle name="40% - Ênfase2 6 3 10" xfId="43683" xr:uid="{88D71897-41C9-4471-9386-7589294EE313}"/>
    <cellStyle name="40% - Ênfase2 6 3 11" xfId="17809" xr:uid="{37E6DBB5-F27B-4628-BD65-B1E6E28D2EE8}"/>
    <cellStyle name="40% - Ênfase2 6 3 2" xfId="7068" xr:uid="{BC893201-CFC5-4692-B041-CD263A2FC760}"/>
    <cellStyle name="40% - Ênfase2 6 3 2 10" xfId="18610" xr:uid="{3C1B2617-DAE4-4DD2-898A-5A7716D7BD0E}"/>
    <cellStyle name="40% - Ênfase2 6 3 2 2" xfId="9055" xr:uid="{C77A5F9E-47E7-498C-93CD-0F37CFC0C954}"/>
    <cellStyle name="40% - Ênfase2 6 3 2 2 2" xfId="31542" xr:uid="{5472DE3E-A12F-47EC-BDD3-C7084E7BB346}"/>
    <cellStyle name="40% - Ênfase2 6 3 2 2 3" xfId="20559" xr:uid="{10FD7550-163A-4679-975F-92B50D17C5B5}"/>
    <cellStyle name="40% - Ênfase2 6 3 2 3" xfId="12450" xr:uid="{CEDBE796-743D-48E7-A328-702E926D4CEF}"/>
    <cellStyle name="40% - Ênfase2 6 3 2 3 2" xfId="34511" xr:uid="{31410429-7FC7-4F19-A5CC-E17734B6E3C8}"/>
    <cellStyle name="40% - Ênfase2 6 3 2 3 3" xfId="23528" xr:uid="{140611EB-2340-4646-B4BF-117C3A05D027}"/>
    <cellStyle name="40% - Ênfase2 6 3 2 4" xfId="14896" xr:uid="{28353427-6BBB-4F29-84C4-7A6B280CBB87}"/>
    <cellStyle name="40% - Ênfase2 6 3 2 4 2" xfId="36678" xr:uid="{C7705566-A63E-4E59-834C-093343A686C9}"/>
    <cellStyle name="40% - Ênfase2 6 3 2 4 3" xfId="25695" xr:uid="{328C9A59-26B6-437B-8056-131D771AB317}"/>
    <cellStyle name="40% - Ênfase2 6 3 2 5" xfId="27645" xr:uid="{8681CCDC-ECC7-4E05-B103-07255990D056}"/>
    <cellStyle name="40% - Ênfase2 6 3 2 5 2" xfId="38628" xr:uid="{5D0876CD-D9B8-45FE-BE7B-F8AA9E975B94}"/>
    <cellStyle name="40% - Ênfase2 6 3 2 6" xfId="29593" xr:uid="{60A1F1D5-B6FC-4B04-B1C3-715CC3D3CA27}"/>
    <cellStyle name="40% - Ênfase2 6 3 2 7" xfId="40576" xr:uid="{BA985306-B100-4C9B-ACB7-E1D896A25B29}"/>
    <cellStyle name="40% - Ênfase2 6 3 2 8" xfId="42523" xr:uid="{EEA554D2-EFD0-43F9-92D0-30FFB578F81C}"/>
    <cellStyle name="40% - Ênfase2 6 3 2 9" xfId="44483" xr:uid="{1D74BAFD-CCE9-4E82-97A2-95F147D4CB0E}"/>
    <cellStyle name="40% - Ênfase2 6 3 3" xfId="8254" xr:uid="{66C718A5-4C74-48D9-8F8B-F23C3D24EE56}"/>
    <cellStyle name="40% - Ênfase2 6 3 3 2" xfId="11313" xr:uid="{FAB0930F-A910-40D9-9834-F6FAE033BB6D}"/>
    <cellStyle name="40% - Ênfase2 6 3 3 2 2" xfId="33376" xr:uid="{13F6A501-D096-4AAF-AAA9-3A3135858FB8}"/>
    <cellStyle name="40% - Ênfase2 6 3 3 2 3" xfId="22393" xr:uid="{C2E381E5-F1EE-4FF0-A240-3A98631FF197}"/>
    <cellStyle name="40% - Ênfase2 6 3 3 3" xfId="30741" xr:uid="{5CF0D278-5577-4AD1-9768-BF3196DE5056}"/>
    <cellStyle name="40% - Ênfase2 6 3 3 4" xfId="19758" xr:uid="{FFA40A5A-E796-465A-A6CB-E8D0806F555E}"/>
    <cellStyle name="40% - Ênfase2 6 3 4" xfId="10321" xr:uid="{5B69FB07-F376-4AD3-B60C-017BAC812116}"/>
    <cellStyle name="40% - Ênfase2 6 3 4 2" xfId="32448" xr:uid="{340A70CD-0505-403C-85A7-78B4F824A92A}"/>
    <cellStyle name="40% - Ênfase2 6 3 4 3" xfId="21465" xr:uid="{5861A2DB-C40E-49DE-AA5E-328C6D109BD5}"/>
    <cellStyle name="40% - Ênfase2 6 3 5" xfId="14014" xr:uid="{82BCE3DA-A8FA-4255-99CC-BD683888FC2F}"/>
    <cellStyle name="40% - Ênfase2 6 3 5 2" xfId="35878" xr:uid="{B8C92ADA-0B85-42E3-80F3-0FF83B5BEE44}"/>
    <cellStyle name="40% - Ênfase2 6 3 5 3" xfId="24895" xr:uid="{1D21BCC6-89C8-4E64-AA5C-2A2032E4668B}"/>
    <cellStyle name="40% - Ênfase2 6 3 6" xfId="26845" xr:uid="{492B05BB-BDBF-4318-A811-AA0B34D38C24}"/>
    <cellStyle name="40% - Ênfase2 6 3 6 2" xfId="37828" xr:uid="{435AC081-CAC9-49BB-97F4-484944449A4C}"/>
    <cellStyle name="40% - Ênfase2 6 3 7" xfId="28793" xr:uid="{80820FAE-022B-49A1-83E3-6BAFA5369694}"/>
    <cellStyle name="40% - Ênfase2 6 3 8" xfId="39776" xr:uid="{CD302B3A-4C88-4233-88BF-3E1E5361CD63}"/>
    <cellStyle name="40% - Ênfase2 6 3 9" xfId="41723" xr:uid="{10B02DBD-576A-4C5E-ACA3-5ECCFB4FD3C8}"/>
    <cellStyle name="40% - Ênfase2 6 4" xfId="5400" xr:uid="{4D4BDE4D-F0CE-4CD6-A06C-610C35269A87}"/>
    <cellStyle name="40% - Ênfase2 6 4 10" xfId="43684" xr:uid="{21E35482-B276-45A2-9DA8-3252F5B79CCF}"/>
    <cellStyle name="40% - Ênfase2 6 4 11" xfId="17810" xr:uid="{9E08823F-D379-4622-95E0-365272845B08}"/>
    <cellStyle name="40% - Ênfase2 6 4 2" xfId="7350" xr:uid="{0894157C-AE0A-4845-8352-75A4F7051890}"/>
    <cellStyle name="40% - Ênfase2 6 4 2 10" xfId="18892" xr:uid="{35A76A7D-B362-4277-ADAF-A30D99851774}"/>
    <cellStyle name="40% - Ênfase2 6 4 2 2" xfId="9337" xr:uid="{AC367565-3E31-4612-AEFF-083062E5CA11}"/>
    <cellStyle name="40% - Ênfase2 6 4 2 2 2" xfId="31824" xr:uid="{C6574204-072B-4838-98E8-22FC3F70579D}"/>
    <cellStyle name="40% - Ênfase2 6 4 2 2 3" xfId="20841" xr:uid="{32104AD7-D110-4738-AB05-0A46B036B3E4}"/>
    <cellStyle name="40% - Ênfase2 6 4 2 3" xfId="12736" xr:uid="{7BDAB4BC-0D0D-4E9D-8090-D8DDC692BF1D}"/>
    <cellStyle name="40% - Ênfase2 6 4 2 3 2" xfId="34797" xr:uid="{25490A52-18B3-4474-A1DD-C309A6686C00}"/>
    <cellStyle name="40% - Ênfase2 6 4 2 3 3" xfId="23814" xr:uid="{C340E5A2-E90E-47A7-914A-2CBA47017699}"/>
    <cellStyle name="40% - Ênfase2 6 4 2 4" xfId="15178" xr:uid="{7D45EC10-CEC4-47F6-9728-8CC5C52ABA60}"/>
    <cellStyle name="40% - Ênfase2 6 4 2 4 2" xfId="36960" xr:uid="{C6C73380-61E1-40FD-A50A-5BA5DFB2DE7D}"/>
    <cellStyle name="40% - Ênfase2 6 4 2 4 3" xfId="25977" xr:uid="{06C2421C-FDA4-4416-9C0F-06C387A15BB7}"/>
    <cellStyle name="40% - Ênfase2 6 4 2 5" xfId="27927" xr:uid="{231DF9BD-7D7A-44E5-A13E-73FD1CF299A0}"/>
    <cellStyle name="40% - Ênfase2 6 4 2 5 2" xfId="38910" xr:uid="{CB081BA3-36BD-4CFC-80D1-FE10E5A9C0DB}"/>
    <cellStyle name="40% - Ênfase2 6 4 2 6" xfId="29875" xr:uid="{318F282F-CBC0-4E8A-8A01-0C49F52176C5}"/>
    <cellStyle name="40% - Ênfase2 6 4 2 7" xfId="40858" xr:uid="{DDF159F9-2088-4E4E-9BD5-D39ACAB20AE4}"/>
    <cellStyle name="40% - Ênfase2 6 4 2 8" xfId="42805" xr:uid="{302B4C8A-F9A8-4CEC-A1A5-A665E561B2CE}"/>
    <cellStyle name="40% - Ênfase2 6 4 2 9" xfId="44765" xr:uid="{C6BD4A95-87BD-4AF5-A94F-1DDD43030640}"/>
    <cellStyle name="40% - Ênfase2 6 4 3" xfId="8255" xr:uid="{B3127E5D-1E53-458B-8662-E855182602AA}"/>
    <cellStyle name="40% - Ênfase2 6 4 3 2" xfId="11599" xr:uid="{D2F1619D-8D80-40B1-B71B-3DC89D207A15}"/>
    <cellStyle name="40% - Ênfase2 6 4 3 2 2" xfId="33662" xr:uid="{41B9EDE8-4113-488D-9212-620B1EC1744C}"/>
    <cellStyle name="40% - Ênfase2 6 4 3 2 3" xfId="22679" xr:uid="{514789CB-D505-40E0-85E6-3312751A0FE9}"/>
    <cellStyle name="40% - Ênfase2 6 4 3 3" xfId="30742" xr:uid="{BD188C7D-EC3A-4B0C-B3CD-790EDA5EDCE2}"/>
    <cellStyle name="40% - Ênfase2 6 4 3 4" xfId="19759" xr:uid="{DE855AD3-1B07-420F-9EEA-D8ABB9451BF5}"/>
    <cellStyle name="40% - Ênfase2 6 4 4" xfId="10603" xr:uid="{993106BB-040A-446A-940F-164DED4BA685}"/>
    <cellStyle name="40% - Ênfase2 6 4 4 2" xfId="32730" xr:uid="{148A1378-8C64-464C-941A-B91DEC780F89}"/>
    <cellStyle name="40% - Ênfase2 6 4 4 3" xfId="21747" xr:uid="{2484534B-B00E-4A33-BD14-C4FF0600250B}"/>
    <cellStyle name="40% - Ênfase2 6 4 5" xfId="14015" xr:uid="{21BC6694-EF7B-4A75-B395-EC93E6A5CA3F}"/>
    <cellStyle name="40% - Ênfase2 6 4 5 2" xfId="35879" xr:uid="{BB3AE649-B8A2-4EBB-A331-7A983B8ABF9E}"/>
    <cellStyle name="40% - Ênfase2 6 4 5 3" xfId="24896" xr:uid="{76171433-0F1E-4967-8DC3-7C9D67F489A4}"/>
    <cellStyle name="40% - Ênfase2 6 4 6" xfId="26846" xr:uid="{975E905D-6DB6-4CAF-97D9-0ED942361CCE}"/>
    <cellStyle name="40% - Ênfase2 6 4 6 2" xfId="37829" xr:uid="{40908897-C869-4CA0-9613-ACC37504F205}"/>
    <cellStyle name="40% - Ênfase2 6 4 7" xfId="28794" xr:uid="{ABA3043A-52E1-45DA-8F72-AD5FF477351A}"/>
    <cellStyle name="40% - Ênfase2 6 4 8" xfId="39777" xr:uid="{F53460AB-4575-4E92-8D66-05E1AD21C715}"/>
    <cellStyle name="40% - Ênfase2 6 4 9" xfId="41724" xr:uid="{D2CCFB06-AA91-4FEB-BE44-AD8DE91324D3}"/>
    <cellStyle name="40% - Ênfase2 6 5" xfId="6783" xr:uid="{B716A146-23C4-4B31-A028-435F67E631ED}"/>
    <cellStyle name="40% - Ênfase2 6 5 10" xfId="18328" xr:uid="{A52BB8C4-767A-4759-AEA5-25838402ADE5}"/>
    <cellStyle name="40% - Ênfase2 6 5 2" xfId="8773" xr:uid="{C55F88C7-B71C-4727-9171-6F41E806CD30}"/>
    <cellStyle name="40% - Ênfase2 6 5 2 2" xfId="13217" xr:uid="{AB7BF999-A1B7-47DB-BA78-4EE1B41B330D}"/>
    <cellStyle name="40% - Ênfase2 6 5 2 2 2" xfId="35226" xr:uid="{97C4C667-E441-4CF6-8754-93E2EE5732D9}"/>
    <cellStyle name="40% - Ênfase2 6 5 2 2 3" xfId="24243" xr:uid="{532D4F23-7D26-4BE8-A049-04FB1FF83187}"/>
    <cellStyle name="40% - Ênfase2 6 5 2 3" xfId="31260" xr:uid="{693289D6-0844-456A-A5AF-3077F0E3217D}"/>
    <cellStyle name="40% - Ênfase2 6 5 2 4" xfId="20277" xr:uid="{4774AAB5-ED23-425D-AD04-8EE3092DC602}"/>
    <cellStyle name="40% - Ênfase2 6 5 3" xfId="12030" xr:uid="{4FCE5AC2-B1EE-4149-8FDE-BB85B501CAB9}"/>
    <cellStyle name="40% - Ênfase2 6 5 3 2" xfId="34091" xr:uid="{F5E1E245-EA73-4F7B-ABCE-C0C40E164544}"/>
    <cellStyle name="40% - Ênfase2 6 5 3 3" xfId="23108" xr:uid="{320BB22C-F091-4977-A67B-04BC8CBC6F2D}"/>
    <cellStyle name="40% - Ênfase2 6 5 4" xfId="14614" xr:uid="{8A62BF79-8D35-4DF6-A8E4-E114369A940B}"/>
    <cellStyle name="40% - Ênfase2 6 5 4 2" xfId="36396" xr:uid="{4FD88CA5-72DD-4EFC-8BCF-BF517E2CC1BB}"/>
    <cellStyle name="40% - Ênfase2 6 5 4 3" xfId="25413" xr:uid="{A20E79A2-3379-4E32-A2CC-41495A63DB8E}"/>
    <cellStyle name="40% - Ênfase2 6 5 5" xfId="27363" xr:uid="{2E1AE962-F4E0-4CFD-AC44-9338B5B5B0AC}"/>
    <cellStyle name="40% - Ênfase2 6 5 5 2" xfId="38346" xr:uid="{47C79A6C-CABB-4375-9350-BC67EFDC5491}"/>
    <cellStyle name="40% - Ênfase2 6 5 6" xfId="29311" xr:uid="{308A9CF2-37CD-406D-8320-B4553700B11B}"/>
    <cellStyle name="40% - Ênfase2 6 5 7" xfId="40294" xr:uid="{8E2D7BF2-72DF-4854-93C3-7BE330F63939}"/>
    <cellStyle name="40% - Ênfase2 6 5 8" xfId="42241" xr:uid="{CC87F2FB-657D-438E-A4F8-F72049679DD2}"/>
    <cellStyle name="40% - Ênfase2 6 5 9" xfId="44201" xr:uid="{D876593F-B35C-49CD-9A10-6C68909102C5}"/>
    <cellStyle name="40% - Ênfase2 6 6" xfId="8250" xr:uid="{77C02C2A-63F0-4EA9-8156-4C10A1AC9411}"/>
    <cellStyle name="40% - Ênfase2 6 6 2" xfId="12154" xr:uid="{40B22C2E-5A8A-4D9F-A1B3-92EE5FECC1FC}"/>
    <cellStyle name="40% - Ênfase2 6 6 2 2" xfId="34215" xr:uid="{CFBEFEF3-BAE8-4C46-A3B7-32F97444AAF8}"/>
    <cellStyle name="40% - Ênfase2 6 6 2 3" xfId="23232" xr:uid="{F65D3C99-979D-4111-BC47-00031E0D1290}"/>
    <cellStyle name="40% - Ênfase2 6 6 3" xfId="30737" xr:uid="{53419632-32AF-4C29-A018-E082472F8187}"/>
    <cellStyle name="40% - Ênfase2 6 6 4" xfId="19754" xr:uid="{3DD7156B-743C-4DD7-B800-FFA23A9A5204}"/>
    <cellStyle name="40% - Ênfase2 6 7" xfId="11016" xr:uid="{8710943F-A687-4459-9643-EDE4AD616EA6}"/>
    <cellStyle name="40% - Ênfase2 6 7 2" xfId="33080" xr:uid="{3E214DED-1338-4F96-BD9B-395CF22FCF67}"/>
    <cellStyle name="40% - Ênfase2 6 7 3" xfId="22097" xr:uid="{BE64F232-AB8A-41C5-ADE4-4CE99AD6197F}"/>
    <cellStyle name="40% - Ênfase2 6 8" xfId="9979" xr:uid="{F1B9D084-8EF0-4258-8166-584B11777493}"/>
    <cellStyle name="40% - Ênfase2 6 8 2" xfId="32166" xr:uid="{87074941-A8F1-4463-9BB3-CE49AF77CCBC}"/>
    <cellStyle name="40% - Ênfase2 6 8 3" xfId="21183" xr:uid="{DABE1191-CD83-4FDC-BF8B-59A37D26912F}"/>
    <cellStyle name="40% - Ênfase2 6 9" xfId="14010" xr:uid="{3C810EE5-38E4-420E-A82A-4A077E04CD33}"/>
    <cellStyle name="40% - Ênfase2 6 9 2" xfId="35874" xr:uid="{7ECCD975-0F53-4901-B9EB-F65D05D26BA5}"/>
    <cellStyle name="40% - Ênfase2 6 9 3" xfId="24891" xr:uid="{62A9B31E-6764-4901-9C2A-844E4F907DFE}"/>
    <cellStyle name="40% - Ênfase2 7" xfId="5401" xr:uid="{D20EE41C-947E-4560-A3EB-C97F5B0B5327}"/>
    <cellStyle name="40% - Ênfase2 8" xfId="5402" xr:uid="{05EF29FF-EB62-470F-A0A8-BF8CB510BA57}"/>
    <cellStyle name="40% - Ênfase2 8 10" xfId="39778" xr:uid="{DFCA1978-66C7-401B-9545-63931E53FBBC}"/>
    <cellStyle name="40% - Ênfase2 8 11" xfId="41725" xr:uid="{46B81953-6761-4E67-8E58-7228C5C31D44}"/>
    <cellStyle name="40% - Ênfase2 8 12" xfId="43685" xr:uid="{A1D343E8-356D-4F02-B452-094B005A3C53}"/>
    <cellStyle name="40% - Ênfase2 8 13" xfId="17811" xr:uid="{3AC4ACDD-3212-49EB-9C5A-492BA01CC670}"/>
    <cellStyle name="40% - Ênfase2 8 2" xfId="5403" xr:uid="{4096BE80-AEBE-4206-96D3-73AD5BAA1A45}"/>
    <cellStyle name="40% - Ênfase2 8 2 10" xfId="43686" xr:uid="{1FA044F5-613C-4E73-8773-943278BE3B0E}"/>
    <cellStyle name="40% - Ênfase2 8 2 11" xfId="17812" xr:uid="{5B229EF3-19F7-4A00-B1A1-C45C9C805701}"/>
    <cellStyle name="40% - Ênfase2 8 2 2" xfId="7124" xr:uid="{FDA6BD49-5281-43A2-80D7-9346DF96C7B0}"/>
    <cellStyle name="40% - Ênfase2 8 2 2 10" xfId="18666" xr:uid="{0CD3F07F-C223-4BA1-A757-7AC59E8EF3CA}"/>
    <cellStyle name="40% - Ênfase2 8 2 2 2" xfId="9111" xr:uid="{1213AE6C-40FF-4E25-9F31-5D45CD131693}"/>
    <cellStyle name="40% - Ênfase2 8 2 2 2 2" xfId="31598" xr:uid="{C11DF092-AA2C-4B8E-A000-3FDD6E4640D5}"/>
    <cellStyle name="40% - Ênfase2 8 2 2 2 3" xfId="20615" xr:uid="{694464E7-5E65-4744-8E84-060261F38A6F}"/>
    <cellStyle name="40% - Ênfase2 8 2 2 3" xfId="12506" xr:uid="{4E99977B-B45B-429B-8A03-8DE48AD3202D}"/>
    <cellStyle name="40% - Ênfase2 8 2 2 3 2" xfId="34567" xr:uid="{2C919460-CB62-41C7-A96D-0A035CAD2A2D}"/>
    <cellStyle name="40% - Ênfase2 8 2 2 3 3" xfId="23584" xr:uid="{1C901F43-B38E-4D4C-AA88-796C6AED500B}"/>
    <cellStyle name="40% - Ênfase2 8 2 2 4" xfId="14952" xr:uid="{B49B2A8D-759E-4284-8CC0-62A169B8284A}"/>
    <cellStyle name="40% - Ênfase2 8 2 2 4 2" xfId="36734" xr:uid="{7BC9B621-E8D9-4773-B691-FFB260A55F58}"/>
    <cellStyle name="40% - Ênfase2 8 2 2 4 3" xfId="25751" xr:uid="{35E94676-7BE9-4289-B0EF-D0879E930956}"/>
    <cellStyle name="40% - Ênfase2 8 2 2 5" xfId="27701" xr:uid="{6478AC66-EFD1-490C-B04C-38CF24C957E3}"/>
    <cellStyle name="40% - Ênfase2 8 2 2 5 2" xfId="38684" xr:uid="{9BBD4BDD-B76F-44B1-ADA3-4AD5DDA58732}"/>
    <cellStyle name="40% - Ênfase2 8 2 2 6" xfId="29649" xr:uid="{887C6A8E-EEEE-4748-8EAD-A668728CAF8A}"/>
    <cellStyle name="40% - Ênfase2 8 2 2 7" xfId="40632" xr:uid="{BC2DBE72-DCC0-4A74-801E-BA403EBE7052}"/>
    <cellStyle name="40% - Ênfase2 8 2 2 8" xfId="42579" xr:uid="{BD4EA475-9B8E-4773-B8CF-19808B264558}"/>
    <cellStyle name="40% - Ênfase2 8 2 2 9" xfId="44539" xr:uid="{8D45DD5D-E185-43D9-A91B-F904F996EE70}"/>
    <cellStyle name="40% - Ênfase2 8 2 3" xfId="8257" xr:uid="{FBAD7ABD-864B-4D94-AB8F-974819B6B056}"/>
    <cellStyle name="40% - Ênfase2 8 2 3 2" xfId="11369" xr:uid="{20F04083-235A-4BE0-9E52-FA8BE7D5B315}"/>
    <cellStyle name="40% - Ênfase2 8 2 3 2 2" xfId="33432" xr:uid="{53F2A6ED-8017-47F4-93D9-303640990500}"/>
    <cellStyle name="40% - Ênfase2 8 2 3 2 3" xfId="22449" xr:uid="{7A13ADAE-3AB2-4E92-9DEC-C0A8119DBFF8}"/>
    <cellStyle name="40% - Ênfase2 8 2 3 3" xfId="30744" xr:uid="{CA881CBB-9FD2-4FA8-A7ED-EC71F5251E53}"/>
    <cellStyle name="40% - Ênfase2 8 2 3 4" xfId="19761" xr:uid="{971476D8-3DE9-45BD-BC9A-5CAC670A8C13}"/>
    <cellStyle name="40% - Ênfase2 8 2 4" xfId="10377" xr:uid="{DB5C74D6-B759-4B60-9102-94ABA8CD3D28}"/>
    <cellStyle name="40% - Ênfase2 8 2 4 2" xfId="32504" xr:uid="{9D3C04CB-0BA6-41A5-98BA-C4F1D5BA12F0}"/>
    <cellStyle name="40% - Ênfase2 8 2 4 3" xfId="21521" xr:uid="{0882CAFD-80DD-4CDE-BF65-AC6F38206DF7}"/>
    <cellStyle name="40% - Ênfase2 8 2 5" xfId="14017" xr:uid="{BB5AB29B-6C2D-4D0A-B379-7FD718EA57F3}"/>
    <cellStyle name="40% - Ênfase2 8 2 5 2" xfId="35881" xr:uid="{2D968438-437B-41F3-9664-A70000B0CB60}"/>
    <cellStyle name="40% - Ênfase2 8 2 5 3" xfId="24898" xr:uid="{89FD3732-96C0-4898-AA44-7EE9659747E4}"/>
    <cellStyle name="40% - Ênfase2 8 2 6" xfId="26848" xr:uid="{C3555B60-9ADF-4251-AE3D-2472F8EE1FE6}"/>
    <cellStyle name="40% - Ênfase2 8 2 6 2" xfId="37831" xr:uid="{1403A91D-6B3D-46D1-B15A-AADABDA4649E}"/>
    <cellStyle name="40% - Ênfase2 8 2 7" xfId="28796" xr:uid="{1B6EC09A-F4CA-409D-9AD1-BE8FC7D6E55B}"/>
    <cellStyle name="40% - Ênfase2 8 2 8" xfId="39779" xr:uid="{52FAA1F1-0C73-41E4-A434-CC235BCA7D52}"/>
    <cellStyle name="40% - Ênfase2 8 2 9" xfId="41726" xr:uid="{29DEABFE-FAF7-41E2-B250-404C0F7F66BE}"/>
    <cellStyle name="40% - Ênfase2 8 3" xfId="5404" xr:uid="{2B7493D3-482E-4332-8BD1-2C21A87D8408}"/>
    <cellStyle name="40% - Ênfase2 8 3 10" xfId="43687" xr:uid="{C09A7FB8-1A43-490C-9068-0C7A32405888}"/>
    <cellStyle name="40% - Ênfase2 8 3 11" xfId="17813" xr:uid="{50BE35BB-0B12-40DD-853F-9C0BCD7262F3}"/>
    <cellStyle name="40% - Ênfase2 8 3 2" xfId="7406" xr:uid="{6513DB2A-9FA7-4518-8272-8B8FB3ACA061}"/>
    <cellStyle name="40% - Ênfase2 8 3 2 10" xfId="18948" xr:uid="{A781CCC9-59B7-42FC-873C-CE6EDFD3331D}"/>
    <cellStyle name="40% - Ênfase2 8 3 2 2" xfId="9393" xr:uid="{0B803E90-4233-42E5-BDC8-34E29428FC25}"/>
    <cellStyle name="40% - Ênfase2 8 3 2 2 2" xfId="31880" xr:uid="{0ACF72E4-266C-4E5D-92BE-6F2B3B40ABF3}"/>
    <cellStyle name="40% - Ênfase2 8 3 2 2 3" xfId="20897" xr:uid="{31854E3D-8133-4219-923F-183E99CC348B}"/>
    <cellStyle name="40% - Ênfase2 8 3 2 3" xfId="12792" xr:uid="{7A3A6938-519B-4B0E-BBD7-E35F7CAD959E}"/>
    <cellStyle name="40% - Ênfase2 8 3 2 3 2" xfId="34853" xr:uid="{D69C89C5-8E7C-4C10-9E58-EC61DEFB7F8A}"/>
    <cellStyle name="40% - Ênfase2 8 3 2 3 3" xfId="23870" xr:uid="{EF7AE399-333E-4B92-85B6-349DF7B01DC0}"/>
    <cellStyle name="40% - Ênfase2 8 3 2 4" xfId="15234" xr:uid="{30C8349C-25D8-4BBD-B736-F16D89BE3F18}"/>
    <cellStyle name="40% - Ênfase2 8 3 2 4 2" xfId="37016" xr:uid="{FBD9714F-6D14-4CCB-942C-6CDF9004ABB2}"/>
    <cellStyle name="40% - Ênfase2 8 3 2 4 3" xfId="26033" xr:uid="{E8E8273E-094A-4909-AC38-D984130D9453}"/>
    <cellStyle name="40% - Ênfase2 8 3 2 5" xfId="27983" xr:uid="{55A92304-BA8A-4F3C-873C-166A1FE3D308}"/>
    <cellStyle name="40% - Ênfase2 8 3 2 5 2" xfId="38966" xr:uid="{387E2DF0-8FE5-4907-AA12-7535164A95B5}"/>
    <cellStyle name="40% - Ênfase2 8 3 2 6" xfId="29931" xr:uid="{6D9CFD6E-2AE7-4CD1-A9CF-01408CB4DC60}"/>
    <cellStyle name="40% - Ênfase2 8 3 2 7" xfId="40914" xr:uid="{3126E70F-3A4B-4F4A-951A-38D25ED0342C}"/>
    <cellStyle name="40% - Ênfase2 8 3 2 8" xfId="42861" xr:uid="{584DB07E-1740-4A4B-8AE4-7B007E6A0C50}"/>
    <cellStyle name="40% - Ênfase2 8 3 2 9" xfId="44821" xr:uid="{E64678BA-8CBF-4992-86B3-043427DC7134}"/>
    <cellStyle name="40% - Ênfase2 8 3 3" xfId="8258" xr:uid="{D8C8F28E-DDEB-4BFF-A074-82B4A733CAB6}"/>
    <cellStyle name="40% - Ênfase2 8 3 3 2" xfId="11655" xr:uid="{7E54F4BB-1C62-43BB-A558-1DC48C17EF30}"/>
    <cellStyle name="40% - Ênfase2 8 3 3 2 2" xfId="33718" xr:uid="{926C0416-9A20-401F-B5E0-B36FF806482E}"/>
    <cellStyle name="40% - Ênfase2 8 3 3 2 3" xfId="22735" xr:uid="{7CAFF0DA-7B97-4E41-99F8-1618AD8BB47D}"/>
    <cellStyle name="40% - Ênfase2 8 3 3 3" xfId="30745" xr:uid="{CE346D27-C97B-4BE7-A8DB-EE7004472E1D}"/>
    <cellStyle name="40% - Ênfase2 8 3 3 4" xfId="19762" xr:uid="{74EC40F2-E8CB-418E-98C0-BB63D067B5DB}"/>
    <cellStyle name="40% - Ênfase2 8 3 4" xfId="10659" xr:uid="{6F7FB1F0-57BF-4C62-9BC1-577C5CA846BF}"/>
    <cellStyle name="40% - Ênfase2 8 3 4 2" xfId="32786" xr:uid="{603A4E31-C315-4A55-B6A9-911AEE99D101}"/>
    <cellStyle name="40% - Ênfase2 8 3 4 3" xfId="21803" xr:uid="{BCD53FBF-2192-43A4-BFD2-234B6B4BD7C1}"/>
    <cellStyle name="40% - Ênfase2 8 3 5" xfId="14018" xr:uid="{F723EEB8-59C6-4A98-A33A-951D6C53DA17}"/>
    <cellStyle name="40% - Ênfase2 8 3 5 2" xfId="35882" xr:uid="{1CFE68B0-660A-4D38-93AA-EC836B59F7DC}"/>
    <cellStyle name="40% - Ênfase2 8 3 5 3" xfId="24899" xr:uid="{5DE8C570-D70A-4D47-B6CD-37D8BBB5B36B}"/>
    <cellStyle name="40% - Ênfase2 8 3 6" xfId="26849" xr:uid="{54C41705-8E3D-456D-9B0F-0AFCDE07AC60}"/>
    <cellStyle name="40% - Ênfase2 8 3 6 2" xfId="37832" xr:uid="{002799AE-0FBA-4E33-9291-58FE044366BB}"/>
    <cellStyle name="40% - Ênfase2 8 3 7" xfId="28797" xr:uid="{FA693FB3-5634-4A93-8630-1E037C9BF995}"/>
    <cellStyle name="40% - Ênfase2 8 3 8" xfId="39780" xr:uid="{518DD8AD-4E3F-4D78-B69E-9950BDAFCF2C}"/>
    <cellStyle name="40% - Ênfase2 8 3 9" xfId="41727" xr:uid="{93372A63-3957-40E2-88A6-8C7F1C3995EE}"/>
    <cellStyle name="40% - Ênfase2 8 4" xfId="6839" xr:uid="{12A39C8C-89AC-4601-980C-9D08AC92C831}"/>
    <cellStyle name="40% - Ênfase2 8 4 10" xfId="18384" xr:uid="{E5EF309E-A301-49FC-BA11-F9370E28C189}"/>
    <cellStyle name="40% - Ênfase2 8 4 2" xfId="8829" xr:uid="{69D7E50E-4D79-4A1B-906F-31AF89ADBD79}"/>
    <cellStyle name="40% - Ênfase2 8 4 2 2" xfId="31316" xr:uid="{ADF36B5D-2001-429A-9D1C-CD64CCB6A8BE}"/>
    <cellStyle name="40% - Ênfase2 8 4 2 3" xfId="20333" xr:uid="{53C56E01-EC29-4C93-8ABB-8267F8990F2F}"/>
    <cellStyle name="40% - Ênfase2 8 4 3" xfId="12210" xr:uid="{CFF9FCE4-20B9-4822-B204-CCF75C658931}"/>
    <cellStyle name="40% - Ênfase2 8 4 3 2" xfId="34271" xr:uid="{F809E94D-B060-412C-AF7C-D48C6AB88F90}"/>
    <cellStyle name="40% - Ênfase2 8 4 3 3" xfId="23288" xr:uid="{79CE640F-D139-49A5-A222-29FB8A610087}"/>
    <cellStyle name="40% - Ênfase2 8 4 4" xfId="14670" xr:uid="{A380E7CF-4D5E-4FA2-94FA-52C73C111342}"/>
    <cellStyle name="40% - Ênfase2 8 4 4 2" xfId="36452" xr:uid="{48E48F24-904B-4ABB-9021-6455FD9B9E02}"/>
    <cellStyle name="40% - Ênfase2 8 4 4 3" xfId="25469" xr:uid="{B3EB7B83-8790-4C65-8C06-94AD00664C07}"/>
    <cellStyle name="40% - Ênfase2 8 4 5" xfId="27419" xr:uid="{E5FBC353-C89F-4917-B8B1-303BBC71564F}"/>
    <cellStyle name="40% - Ênfase2 8 4 5 2" xfId="38402" xr:uid="{64D7C50B-BF7D-42E5-B490-4C7CDDB4AF99}"/>
    <cellStyle name="40% - Ênfase2 8 4 6" xfId="29367" xr:uid="{372B32EE-4116-4079-B27D-2256ACBAA8BC}"/>
    <cellStyle name="40% - Ênfase2 8 4 7" xfId="40350" xr:uid="{E2C73B16-3882-49EC-8AFF-F1FFDE76716C}"/>
    <cellStyle name="40% - Ênfase2 8 4 8" xfId="42297" xr:uid="{68ABFBC5-BE8B-48DF-B6C1-5E759BD581F3}"/>
    <cellStyle name="40% - Ênfase2 8 4 9" xfId="44257" xr:uid="{5D5FA9D1-0A67-4AB5-ADEF-2AD3799FF382}"/>
    <cellStyle name="40% - Ênfase2 8 5" xfId="8256" xr:uid="{D0F4E683-9980-42D6-9C7B-7E800775AF46}"/>
    <cellStyle name="40% - Ênfase2 8 5 2" xfId="11072" xr:uid="{15C75B95-FCDA-4806-9273-B71C720B99AC}"/>
    <cellStyle name="40% - Ênfase2 8 5 2 2" xfId="33136" xr:uid="{5068D0E0-CD7E-43FA-ABAE-93A986E07D15}"/>
    <cellStyle name="40% - Ênfase2 8 5 2 3" xfId="22153" xr:uid="{AD61CFEE-3BA7-4436-A2B2-618AE5F55608}"/>
    <cellStyle name="40% - Ênfase2 8 5 3" xfId="30743" xr:uid="{400CB7E6-64BD-4666-A065-DCA8F43585B0}"/>
    <cellStyle name="40% - Ênfase2 8 5 4" xfId="19760" xr:uid="{D6E7316A-F9F1-45A1-86B7-1F2633143B70}"/>
    <cellStyle name="40% - Ênfase2 8 6" xfId="10035" xr:uid="{B09070C1-C76C-4A19-8268-E7104F16B177}"/>
    <cellStyle name="40% - Ênfase2 8 6 2" xfId="32222" xr:uid="{1B43C73A-A712-4E9D-9FFE-72F4F606C3E4}"/>
    <cellStyle name="40% - Ênfase2 8 6 3" xfId="21239" xr:uid="{50491C39-1966-4BC1-8467-FE46D267FB77}"/>
    <cellStyle name="40% - Ênfase2 8 7" xfId="14016" xr:uid="{3C95AE58-3953-4A8C-93A8-FA15269FE6F8}"/>
    <cellStyle name="40% - Ênfase2 8 7 2" xfId="35880" xr:uid="{CDBF142E-A761-423E-A829-3437078906D6}"/>
    <cellStyle name="40% - Ênfase2 8 7 3" xfId="24897" xr:uid="{AAC679FF-2F01-43D8-833C-250C147385DA}"/>
    <cellStyle name="40% - Ênfase2 8 8" xfId="26847" xr:uid="{FED07212-E3D3-4DF5-A0A2-F07FCA3003B6}"/>
    <cellStyle name="40% - Ênfase2 8 8 2" xfId="37830" xr:uid="{92B10C12-9FC3-4B5B-9991-8063E606E535}"/>
    <cellStyle name="40% - Ênfase2 8 9" xfId="28795" xr:uid="{7BAFB245-66ED-41EC-8066-7A1FD27B3FEF}"/>
    <cellStyle name="40% - Ênfase2 9" xfId="6685" xr:uid="{3F9974BD-3713-4714-B3E5-5AA050C23821}"/>
    <cellStyle name="40% - Ênfase2 9 2" xfId="13092" xr:uid="{DC7B500E-AB55-43FF-B172-A2A1C926ACB4}"/>
    <cellStyle name="40% - Ênfase2 9 2 2" xfId="35102" xr:uid="{C60FEBE1-181F-45BD-AEFE-693277F34B72}"/>
    <cellStyle name="40% - Ênfase2 9 2 3" xfId="24119" xr:uid="{60CF7497-3182-47B5-890E-85DEECD767B4}"/>
    <cellStyle name="40% - Ênfase2 9 3" xfId="11906" xr:uid="{9E8121D5-80D9-4EAB-9B41-5251CBC94998}"/>
    <cellStyle name="40% - Ênfase2 9 3 2" xfId="33967" xr:uid="{BCF24FCC-080C-4ED3-BFBB-9167680522B5}"/>
    <cellStyle name="40% - Ênfase2 9 3 3" xfId="22984" xr:uid="{D8B0D2DB-150E-425E-8406-98D3C188181E}"/>
    <cellStyle name="40% - Ênfase3" xfId="2159" builtinId="39" customBuiltin="1"/>
    <cellStyle name="40% - Ênfase3 2" xfId="3371" xr:uid="{00000000-0005-0000-0000-00007D080000}"/>
    <cellStyle name="40% - Ênfase3 2 2" xfId="5405" xr:uid="{ACA35BC8-5879-44B0-96C5-729B8DAB3EBE}"/>
    <cellStyle name="40% - Ênfase3 2 2 10" xfId="14019" xr:uid="{E0FD40D0-71C7-4438-ACAF-E24FDD2DB81B}"/>
    <cellStyle name="40% - Ênfase3 2 2 10 2" xfId="35883" xr:uid="{7525EE10-A695-4F98-99EB-EC62957DD1B9}"/>
    <cellStyle name="40% - Ênfase3 2 2 10 3" xfId="24900" xr:uid="{1662F4A9-12F3-4139-9057-7133425FA4B7}"/>
    <cellStyle name="40% - Ênfase3 2 2 11" xfId="26850" xr:uid="{E60CD2D6-E002-4A6B-925B-5A6D4BA2E69A}"/>
    <cellStyle name="40% - Ênfase3 2 2 11 2" xfId="37833" xr:uid="{CED6301B-4003-49C0-80A9-C26559C746CC}"/>
    <cellStyle name="40% - Ênfase3 2 2 12" xfId="28798" xr:uid="{A4924882-AB35-40E2-A49A-8CED46B29DF1}"/>
    <cellStyle name="40% - Ênfase3 2 2 13" xfId="39781" xr:uid="{4CD51DD5-93FA-4137-9935-8049D41AB644}"/>
    <cellStyle name="40% - Ênfase3 2 2 14" xfId="41728" xr:uid="{F301A862-27F3-4E0A-AF7E-BFC5D97AB283}"/>
    <cellStyle name="40% - Ênfase3 2 2 15" xfId="43688" xr:uid="{2DDF67D9-0128-4500-8EB4-FE8B073598D2}"/>
    <cellStyle name="40% - Ênfase3 2 2 16" xfId="17814" xr:uid="{CECF8E34-499E-4108-8FC3-2C1DB8920FA6}"/>
    <cellStyle name="40% - Ênfase3 2 2 2" xfId="5406" xr:uid="{66C1769B-93C3-4845-B433-AEF0C4A8AB7A}"/>
    <cellStyle name="40% - Ênfase3 2 2 2 10" xfId="39782" xr:uid="{6D7B35F8-7E29-4062-AEE9-A4A0E6AA13A2}"/>
    <cellStyle name="40% - Ênfase3 2 2 2 11" xfId="41729" xr:uid="{418CD328-AF7F-4BE5-A124-7816CDE1AC32}"/>
    <cellStyle name="40% - Ênfase3 2 2 2 12" xfId="43689" xr:uid="{E55E8FC0-703F-47F6-BE42-9A142BC2E71A}"/>
    <cellStyle name="40% - Ênfase3 2 2 2 13" xfId="17815" xr:uid="{9EA9ABC9-8804-4383-879C-0819EBEA5228}"/>
    <cellStyle name="40% - Ênfase3 2 2 2 2" xfId="5407" xr:uid="{C320BF0A-2CA1-493D-AEE2-17F47C02A7CA}"/>
    <cellStyle name="40% - Ênfase3 2 2 2 2 10" xfId="43690" xr:uid="{8F83412D-B4D7-4862-ADF4-4948D1D231A5}"/>
    <cellStyle name="40% - Ênfase3 2 2 2 2 11" xfId="17816" xr:uid="{10663733-6F8C-4883-8BC8-1EDD173F7C49}"/>
    <cellStyle name="40% - Ênfase3 2 2 2 2 2" xfId="7199" xr:uid="{1F7BF8F0-AE79-40E9-932C-26A9DE009A79}"/>
    <cellStyle name="40% - Ênfase3 2 2 2 2 2 10" xfId="18741" xr:uid="{E326595F-F9BA-4308-98BD-D5B20681206E}"/>
    <cellStyle name="40% - Ênfase3 2 2 2 2 2 2" xfId="9186" xr:uid="{4D470217-646B-4B2F-994D-1FEBC3B6EF51}"/>
    <cellStyle name="40% - Ênfase3 2 2 2 2 2 2 2" xfId="31673" xr:uid="{D8F520CE-490B-4921-B4D8-57205D8C0EB6}"/>
    <cellStyle name="40% - Ênfase3 2 2 2 2 2 2 3" xfId="20690" xr:uid="{D9FD552C-A371-4C86-BE0C-161AACB34D7B}"/>
    <cellStyle name="40% - Ênfase3 2 2 2 2 2 3" xfId="12585" xr:uid="{7662D0D8-799E-4CBB-B6D4-9BC4BF83F765}"/>
    <cellStyle name="40% - Ênfase3 2 2 2 2 2 3 2" xfId="34646" xr:uid="{60BC3E58-2F8E-4E09-B9EF-951EC4156084}"/>
    <cellStyle name="40% - Ênfase3 2 2 2 2 2 3 3" xfId="23663" xr:uid="{196076FA-B3F4-4A57-A1E1-1EFB140F0E50}"/>
    <cellStyle name="40% - Ênfase3 2 2 2 2 2 4" xfId="15027" xr:uid="{19D105DF-96CE-4C05-8B69-19BFD246A7D4}"/>
    <cellStyle name="40% - Ênfase3 2 2 2 2 2 4 2" xfId="36809" xr:uid="{2E63D6A1-CA9C-402F-97AF-6F198B04E056}"/>
    <cellStyle name="40% - Ênfase3 2 2 2 2 2 4 3" xfId="25826" xr:uid="{A4201C4E-E4F3-454E-93FF-F7E7DABF02B5}"/>
    <cellStyle name="40% - Ênfase3 2 2 2 2 2 5" xfId="27776" xr:uid="{7FDDD9DE-03EA-4592-B080-857D944F8D80}"/>
    <cellStyle name="40% - Ênfase3 2 2 2 2 2 5 2" xfId="38759" xr:uid="{DF5F3BE4-3885-4417-A3BA-C7063BA97AA0}"/>
    <cellStyle name="40% - Ênfase3 2 2 2 2 2 6" xfId="29724" xr:uid="{5B87F0E8-2578-4F2F-B363-D05820BED28B}"/>
    <cellStyle name="40% - Ênfase3 2 2 2 2 2 7" xfId="40707" xr:uid="{6B64C90D-9900-4D4A-BF43-5F6B3F646091}"/>
    <cellStyle name="40% - Ênfase3 2 2 2 2 2 8" xfId="42654" xr:uid="{2A9B0938-A34B-4288-84EC-EC84DB7ACDAE}"/>
    <cellStyle name="40% - Ênfase3 2 2 2 2 2 9" xfId="44614" xr:uid="{83E610D0-3C8C-4DDC-B253-AD16E151AD26}"/>
    <cellStyle name="40% - Ênfase3 2 2 2 2 3" xfId="8261" xr:uid="{D197F363-0C20-4E65-992B-599413660FFF}"/>
    <cellStyle name="40% - Ênfase3 2 2 2 2 3 2" xfId="11448" xr:uid="{C9CBF34B-69D5-4BDF-A2E5-F1D25E57F123}"/>
    <cellStyle name="40% - Ênfase3 2 2 2 2 3 2 2" xfId="33511" xr:uid="{C0BDFB4B-E02D-4267-BEFB-E2CBA71D50DB}"/>
    <cellStyle name="40% - Ênfase3 2 2 2 2 3 2 3" xfId="22528" xr:uid="{D9153321-DDCC-427F-A199-C1224D915322}"/>
    <cellStyle name="40% - Ênfase3 2 2 2 2 3 3" xfId="30748" xr:uid="{F6BDBF20-33A0-46C1-A475-E6F1014D2782}"/>
    <cellStyle name="40% - Ênfase3 2 2 2 2 3 4" xfId="19765" xr:uid="{78DB79DB-9719-46FE-A6F6-E4C6E9AFA1DB}"/>
    <cellStyle name="40% - Ênfase3 2 2 2 2 4" xfId="10452" xr:uid="{C1EC955C-7FA8-4B40-AED8-B14EE889842A}"/>
    <cellStyle name="40% - Ênfase3 2 2 2 2 4 2" xfId="32579" xr:uid="{9767C2CF-6F9E-45A1-AD69-323E7A3A99B5}"/>
    <cellStyle name="40% - Ênfase3 2 2 2 2 4 3" xfId="21596" xr:uid="{4997C1FE-7E0E-44D9-A80B-07DFC5035310}"/>
    <cellStyle name="40% - Ênfase3 2 2 2 2 5" xfId="14021" xr:uid="{2D901B6B-B54D-4610-89BD-6024D32465D9}"/>
    <cellStyle name="40% - Ênfase3 2 2 2 2 5 2" xfId="35885" xr:uid="{75FB4759-E2A9-488C-9D5A-5475A7FEA153}"/>
    <cellStyle name="40% - Ênfase3 2 2 2 2 5 3" xfId="24902" xr:uid="{EA867594-4B6F-4D6C-890B-8B1971E06488}"/>
    <cellStyle name="40% - Ênfase3 2 2 2 2 6" xfId="26852" xr:uid="{3776C938-DF7B-4836-B11F-9B47B82A75A8}"/>
    <cellStyle name="40% - Ênfase3 2 2 2 2 6 2" xfId="37835" xr:uid="{E7DF6AE4-0A41-486C-9CD7-1B1D20F8C7A5}"/>
    <cellStyle name="40% - Ênfase3 2 2 2 2 7" xfId="28800" xr:uid="{75FE76D2-9A3E-46AA-B7F4-C84B13BF9A23}"/>
    <cellStyle name="40% - Ênfase3 2 2 2 2 8" xfId="39783" xr:uid="{64729C31-83DD-4865-B918-7689D0722493}"/>
    <cellStyle name="40% - Ênfase3 2 2 2 2 9" xfId="41730" xr:uid="{E7D5BAC3-1F2B-4F1F-9C4C-5DCAD943A403}"/>
    <cellStyle name="40% - Ênfase3 2 2 2 3" xfId="5408" xr:uid="{9755F381-1570-4682-89E1-DA6E758AA5E9}"/>
    <cellStyle name="40% - Ênfase3 2 2 2 3 10" xfId="43691" xr:uid="{A2C9C79B-D942-4423-8C86-096E9BCC413D}"/>
    <cellStyle name="40% - Ênfase3 2 2 2 3 11" xfId="17817" xr:uid="{9352B2FE-8B7C-4326-9105-63F04CC4E71E}"/>
    <cellStyle name="40% - Ênfase3 2 2 2 3 2" xfId="7481" xr:uid="{89C0AB97-A84A-4303-821C-167D37FD53FC}"/>
    <cellStyle name="40% - Ênfase3 2 2 2 3 2 10" xfId="19023" xr:uid="{44EA8056-4C43-46CE-B530-B85914714AB5}"/>
    <cellStyle name="40% - Ênfase3 2 2 2 3 2 2" xfId="9468" xr:uid="{48F6B25F-CC58-42D9-B7F1-0C0FF57756D9}"/>
    <cellStyle name="40% - Ênfase3 2 2 2 3 2 2 2" xfId="31955" xr:uid="{0210DCA9-9A2C-4F3F-8698-7E5059E7D736}"/>
    <cellStyle name="40% - Ênfase3 2 2 2 3 2 2 3" xfId="20972" xr:uid="{7B540296-5D7C-45D3-8129-2D408D521BB1}"/>
    <cellStyle name="40% - Ênfase3 2 2 2 3 2 3" xfId="12867" xr:uid="{B61A7A8A-6371-48D8-B8AC-8C770C54330D}"/>
    <cellStyle name="40% - Ênfase3 2 2 2 3 2 3 2" xfId="34928" xr:uid="{51EC9A4D-12EA-4AF1-9D0F-5A09BA7CCB89}"/>
    <cellStyle name="40% - Ênfase3 2 2 2 3 2 3 3" xfId="23945" xr:uid="{62CB086E-21DE-4121-924F-C908E02F3AE0}"/>
    <cellStyle name="40% - Ênfase3 2 2 2 3 2 4" xfId="15309" xr:uid="{129A08FE-C555-4A04-9CEF-D7E72F843EE5}"/>
    <cellStyle name="40% - Ênfase3 2 2 2 3 2 4 2" xfId="37091" xr:uid="{59BB888F-FFFD-4020-AC22-71D9433ECC35}"/>
    <cellStyle name="40% - Ênfase3 2 2 2 3 2 4 3" xfId="26108" xr:uid="{E5083A7A-F186-4650-A681-AF4C535D102B}"/>
    <cellStyle name="40% - Ênfase3 2 2 2 3 2 5" xfId="28058" xr:uid="{0AC716FB-34B4-4CF0-B449-EA60004F990D}"/>
    <cellStyle name="40% - Ênfase3 2 2 2 3 2 5 2" xfId="39041" xr:uid="{63FFF053-609E-46C3-B909-43E5AF83019E}"/>
    <cellStyle name="40% - Ênfase3 2 2 2 3 2 6" xfId="30006" xr:uid="{E73F0876-2A5B-47F6-B0AB-1A2D7A3708FC}"/>
    <cellStyle name="40% - Ênfase3 2 2 2 3 2 7" xfId="40989" xr:uid="{E1BA7520-643A-4C02-AD64-BE3C658FF4FB}"/>
    <cellStyle name="40% - Ênfase3 2 2 2 3 2 8" xfId="42936" xr:uid="{769B95A1-6301-4CB9-ACEC-A7A7304ED462}"/>
    <cellStyle name="40% - Ênfase3 2 2 2 3 2 9" xfId="44896" xr:uid="{55DD4561-11C6-49F9-9D70-7AC30D820D22}"/>
    <cellStyle name="40% - Ênfase3 2 2 2 3 3" xfId="8262" xr:uid="{2F42B8BE-9DF3-4D80-9D8D-D03C8CC75ED8}"/>
    <cellStyle name="40% - Ênfase3 2 2 2 3 3 2" xfId="11730" xr:uid="{ABE27C53-0874-4706-956D-718142401B71}"/>
    <cellStyle name="40% - Ênfase3 2 2 2 3 3 2 2" xfId="33793" xr:uid="{36003263-D1BD-4F3D-A9F2-A5C9C36DAA72}"/>
    <cellStyle name="40% - Ênfase3 2 2 2 3 3 2 3" xfId="22810" xr:uid="{6C7FD142-4295-43CC-91D9-87B0DB6A70E9}"/>
    <cellStyle name="40% - Ênfase3 2 2 2 3 3 3" xfId="30749" xr:uid="{E6AC2FF6-5F4B-4E48-9B20-3087066B7B7A}"/>
    <cellStyle name="40% - Ênfase3 2 2 2 3 3 4" xfId="19766" xr:uid="{AC3C8543-DF9B-4D4A-ADA7-96B044717309}"/>
    <cellStyle name="40% - Ênfase3 2 2 2 3 4" xfId="10734" xr:uid="{4DE587F5-4351-4073-B170-C63D3629B9E8}"/>
    <cellStyle name="40% - Ênfase3 2 2 2 3 4 2" xfId="32861" xr:uid="{5D6E3223-4BFC-4BB3-86E0-9C3EE9CFA26D}"/>
    <cellStyle name="40% - Ênfase3 2 2 2 3 4 3" xfId="21878" xr:uid="{6B8732BA-BCC7-4047-9FA8-1AB4CDD203C8}"/>
    <cellStyle name="40% - Ênfase3 2 2 2 3 5" xfId="14022" xr:uid="{A932CB48-3868-43C9-A641-0D398940CB4D}"/>
    <cellStyle name="40% - Ênfase3 2 2 2 3 5 2" xfId="35886" xr:uid="{017EBE7F-853E-4C67-A936-6471FBB3DA4F}"/>
    <cellStyle name="40% - Ênfase3 2 2 2 3 5 3" xfId="24903" xr:uid="{E8AC06F7-9125-489D-881E-44D944FF0033}"/>
    <cellStyle name="40% - Ênfase3 2 2 2 3 6" xfId="26853" xr:uid="{56B0AD63-FB28-4FD4-B25A-1EF4B9AC6486}"/>
    <cellStyle name="40% - Ênfase3 2 2 2 3 6 2" xfId="37836" xr:uid="{26DD110D-1543-48A0-844B-63DD4F0F12F1}"/>
    <cellStyle name="40% - Ênfase3 2 2 2 3 7" xfId="28801" xr:uid="{1BB752AA-0028-4E25-A748-2641E29A9B5A}"/>
    <cellStyle name="40% - Ênfase3 2 2 2 3 8" xfId="39784" xr:uid="{6402574C-1854-4EDA-B8A6-9ACE0534AA6F}"/>
    <cellStyle name="40% - Ênfase3 2 2 2 3 9" xfId="41731" xr:uid="{09C6221F-201C-477F-8F4D-07A3D12FB79F}"/>
    <cellStyle name="40% - Ênfase3 2 2 2 4" xfId="6915" xr:uid="{2F4FDCE1-AC91-4982-8D13-ECA252EC0DDC}"/>
    <cellStyle name="40% - Ênfase3 2 2 2 4 10" xfId="18459" xr:uid="{441C42BE-3C30-4151-8145-47CF59F4770A}"/>
    <cellStyle name="40% - Ênfase3 2 2 2 4 2" xfId="8904" xr:uid="{249053F6-53F7-4C39-95D5-EC3484D95760}"/>
    <cellStyle name="40% - Ênfase3 2 2 2 4 2 2" xfId="31391" xr:uid="{57FBB2AA-AD66-425D-8B87-782CE522A624}"/>
    <cellStyle name="40% - Ênfase3 2 2 2 4 2 3" xfId="20408" xr:uid="{1C3D7349-C910-449B-873D-9E5EF8195133}"/>
    <cellStyle name="40% - Ênfase3 2 2 2 4 3" xfId="12289" xr:uid="{F7BF1585-29EA-4E04-B919-F7328A68DF0C}"/>
    <cellStyle name="40% - Ênfase3 2 2 2 4 3 2" xfId="34350" xr:uid="{5E995FA0-B0C0-400E-AF11-511B06AD0A8D}"/>
    <cellStyle name="40% - Ênfase3 2 2 2 4 3 3" xfId="23367" xr:uid="{5E758853-2E49-4EE2-990B-424E5CA26CB0}"/>
    <cellStyle name="40% - Ênfase3 2 2 2 4 4" xfId="14745" xr:uid="{02EB7388-680F-4857-B2E9-1534E05E755C}"/>
    <cellStyle name="40% - Ênfase3 2 2 2 4 4 2" xfId="36527" xr:uid="{43B772C8-E28D-4B61-9241-8BDBCDCAF124}"/>
    <cellStyle name="40% - Ênfase3 2 2 2 4 4 3" xfId="25544" xr:uid="{82307642-6339-48DE-83D9-AC680E000FFE}"/>
    <cellStyle name="40% - Ênfase3 2 2 2 4 5" xfId="27494" xr:uid="{AA47088D-E82C-4E1C-B63D-00FC82B0882C}"/>
    <cellStyle name="40% - Ênfase3 2 2 2 4 5 2" xfId="38477" xr:uid="{0DD754D7-46C2-48EC-B280-7D06E47360AA}"/>
    <cellStyle name="40% - Ênfase3 2 2 2 4 6" xfId="29442" xr:uid="{ED3059A2-58FD-41AB-AA83-0F4524E30137}"/>
    <cellStyle name="40% - Ênfase3 2 2 2 4 7" xfId="40425" xr:uid="{3A2D7E24-5CE9-44B7-A703-1A468F09BE52}"/>
    <cellStyle name="40% - Ênfase3 2 2 2 4 8" xfId="42372" xr:uid="{365C735D-902C-4F43-9C54-C5D70A09CE49}"/>
    <cellStyle name="40% - Ênfase3 2 2 2 4 9" xfId="44332" xr:uid="{04E04C62-5C7A-4730-A8CD-9F07619CFE67}"/>
    <cellStyle name="40% - Ênfase3 2 2 2 5" xfId="8260" xr:uid="{1DF7883F-1A69-4D4A-82CF-390F0BF5901C}"/>
    <cellStyle name="40% - Ênfase3 2 2 2 5 2" xfId="11152" xr:uid="{6239A07E-B371-4587-B782-298DBA4DA3F7}"/>
    <cellStyle name="40% - Ênfase3 2 2 2 5 2 2" xfId="33215" xr:uid="{202CC91C-F00B-4603-ACC4-1FB0B926883A}"/>
    <cellStyle name="40% - Ênfase3 2 2 2 5 2 3" xfId="22232" xr:uid="{E2840276-BFB7-47EB-AAF8-6064E0DC39EF}"/>
    <cellStyle name="40% - Ênfase3 2 2 2 5 3" xfId="30747" xr:uid="{C90C9D02-18BF-4C40-86AA-2A916B9D57FC}"/>
    <cellStyle name="40% - Ênfase3 2 2 2 5 4" xfId="19764" xr:uid="{4A5FC64E-ACEC-49D8-9E17-580A3F1B7BA1}"/>
    <cellStyle name="40% - Ênfase3 2 2 2 6" xfId="10170" xr:uid="{0ADC7825-630B-46B6-9F31-5E66A3E199C5}"/>
    <cellStyle name="40% - Ênfase3 2 2 2 6 2" xfId="32297" xr:uid="{7BAE4AE0-C053-4596-992E-C7600402B497}"/>
    <cellStyle name="40% - Ênfase3 2 2 2 6 3" xfId="21314" xr:uid="{6530AD06-A5F1-47A4-851B-EE277ED28A23}"/>
    <cellStyle name="40% - Ênfase3 2 2 2 7" xfId="14020" xr:uid="{1D4345C3-52CE-461D-8D62-7BD31CC267B2}"/>
    <cellStyle name="40% - Ênfase3 2 2 2 7 2" xfId="35884" xr:uid="{837EF0DD-86B3-4F22-B589-98A130C7774D}"/>
    <cellStyle name="40% - Ênfase3 2 2 2 7 3" xfId="24901" xr:uid="{EB156616-DB03-4615-917A-47B8D552740A}"/>
    <cellStyle name="40% - Ênfase3 2 2 2 8" xfId="26851" xr:uid="{FA265ADB-7F7C-46C7-AAEE-F1801C120ABC}"/>
    <cellStyle name="40% - Ênfase3 2 2 2 8 2" xfId="37834" xr:uid="{C6F9BE2A-565A-4994-9062-C86DF84CB4CD}"/>
    <cellStyle name="40% - Ênfase3 2 2 2 9" xfId="28799" xr:uid="{A51A353C-66B8-4C97-B97B-32EE85861B1C}"/>
    <cellStyle name="40% - Ênfase3 2 2 3" xfId="5409" xr:uid="{37DB0E81-7B15-49BB-8A7C-C697DF68E01E}"/>
    <cellStyle name="40% - Ênfase3 2 2 3 10" xfId="43692" xr:uid="{1EE6966A-DDCE-4236-A9A9-761CA9F016DE}"/>
    <cellStyle name="40% - Ênfase3 2 2 3 11" xfId="17818" xr:uid="{FDE22C4D-3F20-48B0-A7E7-3A491A2203C3}"/>
    <cellStyle name="40% - Ênfase3 2 2 3 2" xfId="7030" xr:uid="{1F6E8DB5-7373-4E7B-A2ED-DD62CFA4715F}"/>
    <cellStyle name="40% - Ênfase3 2 2 3 2 10" xfId="18572" xr:uid="{EF6E6049-7BF2-4CE1-BE34-62192308F219}"/>
    <cellStyle name="40% - Ênfase3 2 2 3 2 2" xfId="9017" xr:uid="{0C5A20AC-1244-4BAB-9142-CBA371A3C773}"/>
    <cellStyle name="40% - Ênfase3 2 2 3 2 2 2" xfId="31504" xr:uid="{F4383976-FED0-42D4-A320-BBBEF511B542}"/>
    <cellStyle name="40% - Ênfase3 2 2 3 2 2 3" xfId="20521" xr:uid="{1C289CFE-0FE0-4E12-8E3D-7695E4479F72}"/>
    <cellStyle name="40% - Ênfase3 2 2 3 2 3" xfId="12412" xr:uid="{EE0D9119-9661-4D46-8C4F-7E61B8060182}"/>
    <cellStyle name="40% - Ênfase3 2 2 3 2 3 2" xfId="34473" xr:uid="{404BA7D6-F066-41E7-B166-4B60FDF1F30A}"/>
    <cellStyle name="40% - Ênfase3 2 2 3 2 3 3" xfId="23490" xr:uid="{CCBB711E-913D-4708-99CB-AEFF31DFFD1B}"/>
    <cellStyle name="40% - Ênfase3 2 2 3 2 4" xfId="14858" xr:uid="{265E8589-E5AE-41C9-B174-5E5A04656F36}"/>
    <cellStyle name="40% - Ênfase3 2 2 3 2 4 2" xfId="36640" xr:uid="{99B46779-F215-4F85-A781-0DFB2F142413}"/>
    <cellStyle name="40% - Ênfase3 2 2 3 2 4 3" xfId="25657" xr:uid="{D02AF682-1749-45BF-BEE4-9695CE5ECC88}"/>
    <cellStyle name="40% - Ênfase3 2 2 3 2 5" xfId="27607" xr:uid="{4594718D-7D4E-4E26-9085-1E58371EC5A9}"/>
    <cellStyle name="40% - Ênfase3 2 2 3 2 5 2" xfId="38590" xr:uid="{5273A255-BFCE-4B3B-A471-B92BBB3DBB36}"/>
    <cellStyle name="40% - Ênfase3 2 2 3 2 6" xfId="29555" xr:uid="{5355DC41-9AA2-429C-B76E-76B4854FA312}"/>
    <cellStyle name="40% - Ênfase3 2 2 3 2 7" xfId="40538" xr:uid="{ED4D2045-95BC-4D33-95AD-0337E0DB1179}"/>
    <cellStyle name="40% - Ênfase3 2 2 3 2 8" xfId="42485" xr:uid="{B69579FF-A64E-4A70-A412-E594756ACE26}"/>
    <cellStyle name="40% - Ênfase3 2 2 3 2 9" xfId="44445" xr:uid="{3D25E307-13A1-4835-84E2-6F5C72A74ACE}"/>
    <cellStyle name="40% - Ênfase3 2 2 3 3" xfId="8263" xr:uid="{7E0F01A3-E458-41C4-AD5B-814B6AD2EBD1}"/>
    <cellStyle name="40% - Ênfase3 2 2 3 3 2" xfId="11275" xr:uid="{E0FD0119-0832-4393-8964-A75F433A7818}"/>
    <cellStyle name="40% - Ênfase3 2 2 3 3 2 2" xfId="33338" xr:uid="{7D60B7BC-A1CB-4B26-AF06-1C3C31C68FB7}"/>
    <cellStyle name="40% - Ênfase3 2 2 3 3 2 3" xfId="22355" xr:uid="{7D1E25CD-5935-446E-BD6E-9E484B19562D}"/>
    <cellStyle name="40% - Ênfase3 2 2 3 3 3" xfId="30750" xr:uid="{78F53A91-CC40-4617-ADBE-00D78E43FEB0}"/>
    <cellStyle name="40% - Ênfase3 2 2 3 3 4" xfId="19767" xr:uid="{BBA07626-4290-4998-8655-0718D91975F5}"/>
    <cellStyle name="40% - Ênfase3 2 2 3 4" xfId="10283" xr:uid="{D54E5013-7CB3-474D-BAE8-5727D68B0989}"/>
    <cellStyle name="40% - Ênfase3 2 2 3 4 2" xfId="32410" xr:uid="{5F5F480D-859F-47BB-B254-CF1362E3EE6F}"/>
    <cellStyle name="40% - Ênfase3 2 2 3 4 3" xfId="21427" xr:uid="{921828E0-E8C5-4F07-AD91-1F24783DD1FF}"/>
    <cellStyle name="40% - Ênfase3 2 2 3 5" xfId="14023" xr:uid="{6D38E8E7-9008-4181-864D-7971B3635955}"/>
    <cellStyle name="40% - Ênfase3 2 2 3 5 2" xfId="35887" xr:uid="{1E07E0B4-0693-4DB4-AB12-9BA9B1654118}"/>
    <cellStyle name="40% - Ênfase3 2 2 3 5 3" xfId="24904" xr:uid="{BB4870DB-0A4D-4215-B11E-08061C2678CA}"/>
    <cellStyle name="40% - Ênfase3 2 2 3 6" xfId="26854" xr:uid="{62644D49-8DA0-4C47-ADD0-ABEA0C29704C}"/>
    <cellStyle name="40% - Ênfase3 2 2 3 6 2" xfId="37837" xr:uid="{B0251F84-58FB-48CD-8775-96272B98841C}"/>
    <cellStyle name="40% - Ênfase3 2 2 3 7" xfId="28802" xr:uid="{FE73750B-0856-40D4-960D-998F6D41F945}"/>
    <cellStyle name="40% - Ênfase3 2 2 3 8" xfId="39785" xr:uid="{92DFE01A-D963-4F12-985F-8854EC54F9A3}"/>
    <cellStyle name="40% - Ênfase3 2 2 3 9" xfId="41732" xr:uid="{2F823308-8AA3-450E-A28D-0321E5F6C26D}"/>
    <cellStyle name="40% - Ênfase3 2 2 4" xfId="5410" xr:uid="{3E11D7C0-EDEE-42A8-B304-4ED674EAF1F4}"/>
    <cellStyle name="40% - Ênfase3 2 2 4 10" xfId="43693" xr:uid="{BD7E01E4-AD25-4B56-86D7-049B4D2D1B09}"/>
    <cellStyle name="40% - Ênfase3 2 2 4 11" xfId="17819" xr:uid="{0FEC6AF2-157C-4D04-B2A7-A8A1023A9CFE}"/>
    <cellStyle name="40% - Ênfase3 2 2 4 2" xfId="7312" xr:uid="{AB3BA280-3872-4A03-AEA7-A23254F0CB36}"/>
    <cellStyle name="40% - Ênfase3 2 2 4 2 10" xfId="18854" xr:uid="{98B89410-5FA8-4F77-B17D-8A3D7F5DD93C}"/>
    <cellStyle name="40% - Ênfase3 2 2 4 2 2" xfId="9299" xr:uid="{D5D9B3AD-A5C3-4021-9C0E-D03EC62C722A}"/>
    <cellStyle name="40% - Ênfase3 2 2 4 2 2 2" xfId="31786" xr:uid="{12282296-BF34-41B9-8FB7-A8F345409DD8}"/>
    <cellStyle name="40% - Ênfase3 2 2 4 2 2 3" xfId="20803" xr:uid="{4157A53C-FFB5-4EE2-87C3-4409B2ADA334}"/>
    <cellStyle name="40% - Ênfase3 2 2 4 2 3" xfId="12698" xr:uid="{965DF27D-A1CD-4641-A178-598B12F2D8D5}"/>
    <cellStyle name="40% - Ênfase3 2 2 4 2 3 2" xfId="34759" xr:uid="{7FC66C16-6976-4A66-9800-9F780809390C}"/>
    <cellStyle name="40% - Ênfase3 2 2 4 2 3 3" xfId="23776" xr:uid="{F42D1240-1A98-4A9E-AF70-679041FC309B}"/>
    <cellStyle name="40% - Ênfase3 2 2 4 2 4" xfId="15140" xr:uid="{F5FB4B02-7327-408D-81F0-97C65F0B3A00}"/>
    <cellStyle name="40% - Ênfase3 2 2 4 2 4 2" xfId="36922" xr:uid="{42E1A8B1-539A-4DE6-A53B-B8296F29884F}"/>
    <cellStyle name="40% - Ênfase3 2 2 4 2 4 3" xfId="25939" xr:uid="{02D4A775-6697-4C38-BB46-A9A32ADD51C4}"/>
    <cellStyle name="40% - Ênfase3 2 2 4 2 5" xfId="27889" xr:uid="{2E4226B4-5D47-425F-98F9-5715B783573C}"/>
    <cellStyle name="40% - Ênfase3 2 2 4 2 5 2" xfId="38872" xr:uid="{1CB71440-7840-466E-A4A4-4F2A973EE9A5}"/>
    <cellStyle name="40% - Ênfase3 2 2 4 2 6" xfId="29837" xr:uid="{20826561-A3D0-4356-94AC-E06A706389ED}"/>
    <cellStyle name="40% - Ênfase3 2 2 4 2 7" xfId="40820" xr:uid="{8B22DDDE-278B-4945-ACF7-C5CC348AB35B}"/>
    <cellStyle name="40% - Ênfase3 2 2 4 2 8" xfId="42767" xr:uid="{4566C899-1082-4C69-82F5-AB98D91C34CA}"/>
    <cellStyle name="40% - Ênfase3 2 2 4 2 9" xfId="44727" xr:uid="{F85A619E-5F1D-4D8B-B6C7-6B137E38CDDF}"/>
    <cellStyle name="40% - Ênfase3 2 2 4 3" xfId="8264" xr:uid="{277CB757-08EC-4FA7-91A7-48D5CA9B1C40}"/>
    <cellStyle name="40% - Ênfase3 2 2 4 3 2" xfId="11561" xr:uid="{3EB77137-124C-4EB3-A567-A9B01D99EA60}"/>
    <cellStyle name="40% - Ênfase3 2 2 4 3 2 2" xfId="33624" xr:uid="{648D1501-9425-45F3-B3BC-1B05631A1591}"/>
    <cellStyle name="40% - Ênfase3 2 2 4 3 2 3" xfId="22641" xr:uid="{16C6A18E-9305-4849-92F0-488DA5C4206F}"/>
    <cellStyle name="40% - Ênfase3 2 2 4 3 3" xfId="30751" xr:uid="{96174AB5-DC32-428A-AD06-CFFEAA7A70DB}"/>
    <cellStyle name="40% - Ênfase3 2 2 4 3 4" xfId="19768" xr:uid="{A82E20BE-5E21-429B-A9EA-E40090C0888A}"/>
    <cellStyle name="40% - Ênfase3 2 2 4 4" xfId="10565" xr:uid="{C5FE9A05-9495-4978-8A07-44F471C8ADAD}"/>
    <cellStyle name="40% - Ênfase3 2 2 4 4 2" xfId="32692" xr:uid="{78E9F502-D829-41CA-9CF7-8A877A8FBC74}"/>
    <cellStyle name="40% - Ênfase3 2 2 4 4 3" xfId="21709" xr:uid="{3EA17F8C-133A-4262-8BDC-9A3B442DD9A4}"/>
    <cellStyle name="40% - Ênfase3 2 2 4 5" xfId="14024" xr:uid="{FC66FEF1-D794-47C3-A2F4-3BEC7CB8CF15}"/>
    <cellStyle name="40% - Ênfase3 2 2 4 5 2" xfId="35888" xr:uid="{E8657580-F903-4BA3-94E5-FC12714D5426}"/>
    <cellStyle name="40% - Ênfase3 2 2 4 5 3" xfId="24905" xr:uid="{F761C648-3D5B-4FA5-82E0-BFFDE753F526}"/>
    <cellStyle name="40% - Ênfase3 2 2 4 6" xfId="26855" xr:uid="{CA8BDF2C-0157-4DD5-9881-C16E2AFF3249}"/>
    <cellStyle name="40% - Ênfase3 2 2 4 6 2" xfId="37838" xr:uid="{EA273119-97D6-4756-B861-507A6ED00A0F}"/>
    <cellStyle name="40% - Ênfase3 2 2 4 7" xfId="28803" xr:uid="{8FB87C04-A81B-46F9-99A9-CDA04EA5DF5D}"/>
    <cellStyle name="40% - Ênfase3 2 2 4 8" xfId="39786" xr:uid="{CF3F6855-4505-4164-9DFB-0F5516497AA8}"/>
    <cellStyle name="40% - Ênfase3 2 2 4 9" xfId="41733" xr:uid="{76CA9D3B-36B8-4EA0-B697-D0E1FDDAF77F}"/>
    <cellStyle name="40% - Ênfase3 2 2 5" xfId="5411" xr:uid="{7DAFCE85-9DEA-4D84-B51D-361F523EBF3D}"/>
    <cellStyle name="40% - Ênfase3 2 2 5 10" xfId="43694" xr:uid="{D2DA537A-D6C0-4454-8AB0-24CE421A9576}"/>
    <cellStyle name="40% - Ênfase3 2 2 5 11" xfId="17820" xr:uid="{286BEEAA-E558-4955-B1B5-D56FC966E088}"/>
    <cellStyle name="40% - Ênfase3 2 2 5 2" xfId="7594" xr:uid="{1476EC7E-8EAA-4870-B675-17EB87CB243B}"/>
    <cellStyle name="40% - Ênfase3 2 2 5 2 10" xfId="19136" xr:uid="{3DA931A4-8DFB-44DE-B268-6184244DDB3E}"/>
    <cellStyle name="40% - Ênfase3 2 2 5 2 2" xfId="9581" xr:uid="{27BF0890-430F-47BE-A9DD-DD18D879A25E}"/>
    <cellStyle name="40% - Ênfase3 2 2 5 2 2 2" xfId="32068" xr:uid="{61389380-4800-4310-87E2-22BDEC76A1CE}"/>
    <cellStyle name="40% - Ênfase3 2 2 5 2 2 3" xfId="21085" xr:uid="{DC8CD2E3-AD98-448B-B992-5DA0EE3ED4C2}"/>
    <cellStyle name="40% - Ênfase3 2 2 5 2 3" xfId="12980" xr:uid="{86A7A8E1-F77C-4FCA-AB58-2F0273726082}"/>
    <cellStyle name="40% - Ênfase3 2 2 5 2 3 2" xfId="35041" xr:uid="{5A75E429-9B26-410E-A85F-4B666B6B261C}"/>
    <cellStyle name="40% - Ênfase3 2 2 5 2 3 3" xfId="24058" xr:uid="{1EE754E5-D312-4076-8803-0121C283D0A5}"/>
    <cellStyle name="40% - Ênfase3 2 2 5 2 4" xfId="15422" xr:uid="{829ED371-54D1-4F95-B00C-A22347C40BF9}"/>
    <cellStyle name="40% - Ênfase3 2 2 5 2 4 2" xfId="37204" xr:uid="{601B25FC-55B0-46E3-AE6A-242161FE3790}"/>
    <cellStyle name="40% - Ênfase3 2 2 5 2 4 3" xfId="26221" xr:uid="{FCC30750-A29C-42D4-9EA8-98ACC289F2BB}"/>
    <cellStyle name="40% - Ênfase3 2 2 5 2 5" xfId="28171" xr:uid="{6A0327C0-9C20-4732-BAD1-175C625D71BC}"/>
    <cellStyle name="40% - Ênfase3 2 2 5 2 5 2" xfId="39154" xr:uid="{82ECBA32-D0C0-4984-B4A6-DA1FA83E427F}"/>
    <cellStyle name="40% - Ênfase3 2 2 5 2 6" xfId="30119" xr:uid="{92FEFF93-4173-4089-AAB3-3042647A58BA}"/>
    <cellStyle name="40% - Ênfase3 2 2 5 2 7" xfId="41102" xr:uid="{6C61C6EF-E51C-4325-9E76-F626D6127D3E}"/>
    <cellStyle name="40% - Ênfase3 2 2 5 2 8" xfId="43049" xr:uid="{6A28949F-8B87-4FFC-A348-8ACCDFC8A3B2}"/>
    <cellStyle name="40% - Ênfase3 2 2 5 2 9" xfId="45009" xr:uid="{9CAF4FFA-6D87-4E6D-BBB5-EF943B8614D0}"/>
    <cellStyle name="40% - Ênfase3 2 2 5 3" xfId="8265" xr:uid="{E22ADBB8-9B5C-41A6-A537-F34DD5CBA460}"/>
    <cellStyle name="40% - Ênfase3 2 2 5 3 2" xfId="11843" xr:uid="{D2CCEB66-7595-43E9-B35D-486DF93FC062}"/>
    <cellStyle name="40% - Ênfase3 2 2 5 3 2 2" xfId="33906" xr:uid="{DA1A3408-52C4-4972-9ADD-CA2A9B365DBF}"/>
    <cellStyle name="40% - Ênfase3 2 2 5 3 2 3" xfId="22923" xr:uid="{C90D097E-0951-461A-8E0A-1A93456AA9CD}"/>
    <cellStyle name="40% - Ênfase3 2 2 5 3 3" xfId="30752" xr:uid="{234889EC-932B-4272-9460-22DEF18973F1}"/>
    <cellStyle name="40% - Ênfase3 2 2 5 3 4" xfId="19769" xr:uid="{43EAAD8D-9D0A-43FB-BE9E-FBEDE863203A}"/>
    <cellStyle name="40% - Ênfase3 2 2 5 4" xfId="10847" xr:uid="{7992BB95-8701-443B-9A8A-A217086B7FA1}"/>
    <cellStyle name="40% - Ênfase3 2 2 5 4 2" xfId="32974" xr:uid="{F25EBA6E-06EE-4442-AB42-9FBA54BFDB24}"/>
    <cellStyle name="40% - Ênfase3 2 2 5 4 3" xfId="21991" xr:uid="{C677E0EE-156A-49E4-BA19-496EAD333440}"/>
    <cellStyle name="40% - Ênfase3 2 2 5 5" xfId="14025" xr:uid="{888A2B12-E4A3-43D3-B598-50B2339B2771}"/>
    <cellStyle name="40% - Ênfase3 2 2 5 5 2" xfId="35889" xr:uid="{1057A459-2613-4E13-AD37-D33FA39B0B1B}"/>
    <cellStyle name="40% - Ênfase3 2 2 5 5 3" xfId="24906" xr:uid="{11337817-54CD-40A0-9064-20EAC1085E52}"/>
    <cellStyle name="40% - Ênfase3 2 2 5 6" xfId="26856" xr:uid="{73A6843A-07A5-459F-99FB-1BB5C9B93772}"/>
    <cellStyle name="40% - Ênfase3 2 2 5 6 2" xfId="37839" xr:uid="{F14AE389-9360-4555-8465-258F78CE2550}"/>
    <cellStyle name="40% - Ênfase3 2 2 5 7" xfId="28804" xr:uid="{5FD2BA27-2245-459D-B51F-7560699F148A}"/>
    <cellStyle name="40% - Ênfase3 2 2 5 8" xfId="39787" xr:uid="{EDFED825-867C-4F89-BF78-CC0388B7FDCF}"/>
    <cellStyle name="40% - Ênfase3 2 2 5 9" xfId="41734" xr:uid="{F2DDDBBA-5290-415F-BFC3-508897CE0ED4}"/>
    <cellStyle name="40% - Ênfase3 2 2 6" xfId="6745" xr:uid="{FBF456E2-AC53-4DC7-96B0-61880558CEAD}"/>
    <cellStyle name="40% - Ênfase3 2 2 6 10" xfId="18290" xr:uid="{2E980DC8-F1F4-4D22-9DD1-CE17876104B9}"/>
    <cellStyle name="40% - Ênfase3 2 2 6 2" xfId="8735" xr:uid="{F9C0577C-44B0-4511-9773-F99F2F971FE6}"/>
    <cellStyle name="40% - Ênfase3 2 2 6 2 2" xfId="13179" xr:uid="{1A40D3D9-EB65-41F6-BB54-22A28518DFAA}"/>
    <cellStyle name="40% - Ênfase3 2 2 6 2 2 2" xfId="35188" xr:uid="{C833B0F2-1503-4108-B396-BFE25E0CA308}"/>
    <cellStyle name="40% - Ênfase3 2 2 6 2 2 3" xfId="24205" xr:uid="{C7DF1A16-6F62-4901-A0FB-6ADAD159C2D3}"/>
    <cellStyle name="40% - Ênfase3 2 2 6 2 3" xfId="31222" xr:uid="{119C61E0-59CD-46A6-968B-4337C4C016E7}"/>
    <cellStyle name="40% - Ênfase3 2 2 6 2 4" xfId="20239" xr:uid="{00C4FC5A-1096-4709-A513-42700D7B1A7A}"/>
    <cellStyle name="40% - Ênfase3 2 2 6 3" xfId="11992" xr:uid="{EE3638F0-01F5-4730-9D19-4D376DD00A62}"/>
    <cellStyle name="40% - Ênfase3 2 2 6 3 2" xfId="34053" xr:uid="{EDBBF895-0512-4471-9FCF-8960003C2A4A}"/>
    <cellStyle name="40% - Ênfase3 2 2 6 3 3" xfId="23070" xr:uid="{A2BDC8B1-1D27-417F-AD17-F5CFF14C5994}"/>
    <cellStyle name="40% - Ênfase3 2 2 6 4" xfId="14576" xr:uid="{68C6CF78-1383-4160-9D7C-648098B54A71}"/>
    <cellStyle name="40% - Ênfase3 2 2 6 4 2" xfId="36358" xr:uid="{23B35222-403E-4C2E-AFEC-95702BAB6CD6}"/>
    <cellStyle name="40% - Ênfase3 2 2 6 4 3" xfId="25375" xr:uid="{626CE8D7-F9BD-4AAB-8002-7532A94C108B}"/>
    <cellStyle name="40% - Ênfase3 2 2 6 5" xfId="27325" xr:uid="{93E88A9E-A9E6-4A04-9712-76751F22C06A}"/>
    <cellStyle name="40% - Ênfase3 2 2 6 5 2" xfId="38308" xr:uid="{C6BB3057-5674-4817-A1DE-30A7247BB8E7}"/>
    <cellStyle name="40% - Ênfase3 2 2 6 6" xfId="29273" xr:uid="{03351161-2113-4925-B5FB-FFFC4FC7D48E}"/>
    <cellStyle name="40% - Ênfase3 2 2 6 7" xfId="40256" xr:uid="{94D32A24-BDC5-420D-ABE6-707CA534D2D5}"/>
    <cellStyle name="40% - Ênfase3 2 2 6 8" xfId="42203" xr:uid="{2F9FF447-3DF5-4CFC-A634-BA27CE4C85E2}"/>
    <cellStyle name="40% - Ênfase3 2 2 6 9" xfId="44163" xr:uid="{7B80929A-EBC6-4564-9D56-DC00A1D1F6E9}"/>
    <cellStyle name="40% - Ênfase3 2 2 7" xfId="8259" xr:uid="{BCE88DBA-9E6B-44D1-A1DE-C8798C19C9CB}"/>
    <cellStyle name="40% - Ênfase3 2 2 7 2" xfId="12116" xr:uid="{5F6E8F18-D05D-4336-920B-2DE2173AB5F1}"/>
    <cellStyle name="40% - Ênfase3 2 2 7 2 2" xfId="34177" xr:uid="{6DCC3F39-BD6C-461D-A4A9-D732FC0C4D05}"/>
    <cellStyle name="40% - Ênfase3 2 2 7 2 3" xfId="23194" xr:uid="{A4E34275-9766-4EAE-9733-ED8AE885DA17}"/>
    <cellStyle name="40% - Ênfase3 2 2 7 3" xfId="30746" xr:uid="{51B76C90-172B-43D7-8ADB-12014E0742A7}"/>
    <cellStyle name="40% - Ênfase3 2 2 7 4" xfId="19763" xr:uid="{0196DF3F-F621-43BD-9B02-5AA9B8883A4D}"/>
    <cellStyle name="40% - Ênfase3 2 2 8" xfId="10977" xr:uid="{1857797C-B0C0-4173-B6F9-E7CFFE13576C}"/>
    <cellStyle name="40% - Ênfase3 2 2 8 2" xfId="33042" xr:uid="{7F222446-731F-4ED8-931B-DF84BFFA7DFA}"/>
    <cellStyle name="40% - Ênfase3 2 2 8 3" xfId="22059" xr:uid="{916629D5-6E51-40B6-8E30-230EB755AA71}"/>
    <cellStyle name="40% - Ênfase3 2 2 9" xfId="9920" xr:uid="{0674DBE5-2DC6-4E82-980F-191165363F6E}"/>
    <cellStyle name="40% - Ênfase3 2 2 9 2" xfId="32128" xr:uid="{1A119B14-0225-43C2-A0A9-B825C1290AE7}"/>
    <cellStyle name="40% - Ênfase3 2 2 9 3" xfId="21145" xr:uid="{72EE6408-1478-4E49-AAD4-232A8CE39C3C}"/>
    <cellStyle name="40% - Ênfase3 2 3" xfId="5412" xr:uid="{CC603DEB-D3C7-4313-B6A9-2A97CDB45476}"/>
    <cellStyle name="40% - Ênfase3 2 3 10" xfId="26857" xr:uid="{73040E9F-14F4-499C-B37B-959D0AFBE51B}"/>
    <cellStyle name="40% - Ênfase3 2 3 10 2" xfId="37840" xr:uid="{1308D537-C826-444E-B1BD-B191C7DE5ED6}"/>
    <cellStyle name="40% - Ênfase3 2 3 11" xfId="28805" xr:uid="{3FBA3063-A5D9-4A70-9AEB-43F658793B67}"/>
    <cellStyle name="40% - Ênfase3 2 3 12" xfId="39788" xr:uid="{A017F00D-C70F-48AE-9FF3-07C65800D272}"/>
    <cellStyle name="40% - Ênfase3 2 3 13" xfId="41735" xr:uid="{F91CF6EF-1D53-485D-8956-DC443E9987FF}"/>
    <cellStyle name="40% - Ênfase3 2 3 14" xfId="43695" xr:uid="{EE1F2AE5-9D9F-4C74-849D-E9AA2F7F7DF9}"/>
    <cellStyle name="40% - Ênfase3 2 3 15" xfId="17821" xr:uid="{DEB1CB31-CA0F-424C-BECF-206BB718F569}"/>
    <cellStyle name="40% - Ênfase3 2 3 2" xfId="5413" xr:uid="{C501DF47-8412-4E22-B11E-38CBCEF01FBE}"/>
    <cellStyle name="40% - Ênfase3 2 3 2 10" xfId="39789" xr:uid="{F4833590-487B-487E-8AF9-A499AA09FDBD}"/>
    <cellStyle name="40% - Ênfase3 2 3 2 11" xfId="41736" xr:uid="{EFA37301-1E6E-4CB0-81DE-29CF022F2A84}"/>
    <cellStyle name="40% - Ênfase3 2 3 2 12" xfId="43696" xr:uid="{577D068D-17DA-40BA-AF92-A1D580D97FEE}"/>
    <cellStyle name="40% - Ênfase3 2 3 2 13" xfId="17822" xr:uid="{14D9A228-8432-4169-9465-E9F0A3690B7F}"/>
    <cellStyle name="40% - Ênfase3 2 3 2 2" xfId="5414" xr:uid="{44B30AAC-6D7D-4322-A8DB-3E2544A6A7DB}"/>
    <cellStyle name="40% - Ênfase3 2 3 2 2 10" xfId="43697" xr:uid="{1BBD0FAF-6A9F-4592-9D89-FCBE93A92FB6}"/>
    <cellStyle name="40% - Ênfase3 2 3 2 2 11" xfId="17823" xr:uid="{47F256D8-5FA7-4F84-A9FC-8C7CEB4AD31A}"/>
    <cellStyle name="40% - Ênfase3 2 3 2 2 2" xfId="7255" xr:uid="{3D17B736-42AF-450D-85C3-4ADB92C18A0F}"/>
    <cellStyle name="40% - Ênfase3 2 3 2 2 2 10" xfId="18797" xr:uid="{9DE1B9CF-AF88-47B3-8BF5-48D81A17D581}"/>
    <cellStyle name="40% - Ênfase3 2 3 2 2 2 2" xfId="9242" xr:uid="{7D51DA73-284A-4CC2-AF88-37E544F8F296}"/>
    <cellStyle name="40% - Ênfase3 2 3 2 2 2 2 2" xfId="31729" xr:uid="{EDEFD542-F4DA-4153-BA38-53259A308CED}"/>
    <cellStyle name="40% - Ênfase3 2 3 2 2 2 2 3" xfId="20746" xr:uid="{C7147DD3-5F1B-4D8F-AB34-D206D25B75FE}"/>
    <cellStyle name="40% - Ênfase3 2 3 2 2 2 3" xfId="12641" xr:uid="{BE2539B9-E743-4922-84E4-567BDF1B781F}"/>
    <cellStyle name="40% - Ênfase3 2 3 2 2 2 3 2" xfId="34702" xr:uid="{BC926973-6F57-420D-AA71-D275A922BF2D}"/>
    <cellStyle name="40% - Ênfase3 2 3 2 2 2 3 3" xfId="23719" xr:uid="{5B89D021-C232-4468-86BC-DCFDFFBFBA15}"/>
    <cellStyle name="40% - Ênfase3 2 3 2 2 2 4" xfId="15083" xr:uid="{961EB636-8E7E-4E15-86BB-0E87578FE948}"/>
    <cellStyle name="40% - Ênfase3 2 3 2 2 2 4 2" xfId="36865" xr:uid="{770A163E-7E2F-45B4-A392-7E13D46F97F4}"/>
    <cellStyle name="40% - Ênfase3 2 3 2 2 2 4 3" xfId="25882" xr:uid="{FE8934CD-6964-4E59-926E-20F882F62393}"/>
    <cellStyle name="40% - Ênfase3 2 3 2 2 2 5" xfId="27832" xr:uid="{157D79E0-0CC4-4445-8829-A622F70F4E55}"/>
    <cellStyle name="40% - Ênfase3 2 3 2 2 2 5 2" xfId="38815" xr:uid="{766991AA-FF00-49E8-9A3E-8AB85670D70B}"/>
    <cellStyle name="40% - Ênfase3 2 3 2 2 2 6" xfId="29780" xr:uid="{F8A2263B-2BE4-44BB-81AE-0CC86837519E}"/>
    <cellStyle name="40% - Ênfase3 2 3 2 2 2 7" xfId="40763" xr:uid="{4973717F-CDA6-4505-A850-60308CF9B265}"/>
    <cellStyle name="40% - Ênfase3 2 3 2 2 2 8" xfId="42710" xr:uid="{C3F5DEE2-DE70-404D-B5E5-748CD5CD2118}"/>
    <cellStyle name="40% - Ênfase3 2 3 2 2 2 9" xfId="44670" xr:uid="{C287D21F-E60C-4089-B05B-75050AA883B7}"/>
    <cellStyle name="40% - Ênfase3 2 3 2 2 3" xfId="8268" xr:uid="{98592BEC-34F9-4BB9-B760-A8153419948A}"/>
    <cellStyle name="40% - Ênfase3 2 3 2 2 3 2" xfId="11504" xr:uid="{50D4E037-E8EB-4387-82C2-CBDB1FC291AA}"/>
    <cellStyle name="40% - Ênfase3 2 3 2 2 3 2 2" xfId="33567" xr:uid="{ED09ACCC-0105-4840-A184-F2CC81E38552}"/>
    <cellStyle name="40% - Ênfase3 2 3 2 2 3 2 3" xfId="22584" xr:uid="{8E6A4CC9-60C4-486D-BFE3-642D5BA23FD3}"/>
    <cellStyle name="40% - Ênfase3 2 3 2 2 3 3" xfId="30755" xr:uid="{7E268E54-FECC-4C4C-B198-B317D52461F8}"/>
    <cellStyle name="40% - Ênfase3 2 3 2 2 3 4" xfId="19772" xr:uid="{4383254D-24D2-4A0A-83D9-E039DC01B368}"/>
    <cellStyle name="40% - Ênfase3 2 3 2 2 4" xfId="10508" xr:uid="{DA39B859-ADC9-47E3-BA96-786F8702F7D5}"/>
    <cellStyle name="40% - Ênfase3 2 3 2 2 4 2" xfId="32635" xr:uid="{59CC3DBA-85CA-4906-8D8B-C2AFDC5F39F8}"/>
    <cellStyle name="40% - Ênfase3 2 3 2 2 4 3" xfId="21652" xr:uid="{5061A926-4196-4A63-AE97-13A2054FC723}"/>
    <cellStyle name="40% - Ênfase3 2 3 2 2 5" xfId="14028" xr:uid="{187F38E9-7416-4B85-A4D0-47B579C033E7}"/>
    <cellStyle name="40% - Ênfase3 2 3 2 2 5 2" xfId="35892" xr:uid="{13EE8E97-4748-43F5-AC51-EA743FD94DBD}"/>
    <cellStyle name="40% - Ênfase3 2 3 2 2 5 3" xfId="24909" xr:uid="{43DA0E1C-C58D-42CC-92C1-E234B2C20332}"/>
    <cellStyle name="40% - Ênfase3 2 3 2 2 6" xfId="26859" xr:uid="{6CE87DF3-2369-450D-AB29-9D8B33527962}"/>
    <cellStyle name="40% - Ênfase3 2 3 2 2 6 2" xfId="37842" xr:uid="{F0851107-BAB7-431F-A952-165D6A6EE69C}"/>
    <cellStyle name="40% - Ênfase3 2 3 2 2 7" xfId="28807" xr:uid="{681815B6-89A1-4992-85C1-99B1F1A349F7}"/>
    <cellStyle name="40% - Ênfase3 2 3 2 2 8" xfId="39790" xr:uid="{0A3533BB-8877-4491-8D9D-C8C64FA637B5}"/>
    <cellStyle name="40% - Ênfase3 2 3 2 2 9" xfId="41737" xr:uid="{F11E623D-DC0D-4A98-8BF6-D845AEEAFB26}"/>
    <cellStyle name="40% - Ênfase3 2 3 2 3" xfId="5415" xr:uid="{4D39F0C7-8A7C-4444-AD80-29097200F0D8}"/>
    <cellStyle name="40% - Ênfase3 2 3 2 3 10" xfId="43698" xr:uid="{26F8255F-2FC2-4067-A1DC-B8AE149344C3}"/>
    <cellStyle name="40% - Ênfase3 2 3 2 3 11" xfId="17824" xr:uid="{2D658240-1635-4255-B4B5-920ED7DBC2AE}"/>
    <cellStyle name="40% - Ênfase3 2 3 2 3 2" xfId="7537" xr:uid="{84FA09AD-29AE-4839-9BD0-E690B1E95FF6}"/>
    <cellStyle name="40% - Ênfase3 2 3 2 3 2 10" xfId="19079" xr:uid="{C32DC026-262F-4A03-BCA5-74A7AAC5EA58}"/>
    <cellStyle name="40% - Ênfase3 2 3 2 3 2 2" xfId="9524" xr:uid="{CD734883-F396-49F8-B215-3CE743BD5F0B}"/>
    <cellStyle name="40% - Ênfase3 2 3 2 3 2 2 2" xfId="32011" xr:uid="{BE725653-4483-4798-8314-46C2AF5ADDB9}"/>
    <cellStyle name="40% - Ênfase3 2 3 2 3 2 2 3" xfId="21028" xr:uid="{9F64FEBE-DF9D-44EE-9ED6-AFD4950244DE}"/>
    <cellStyle name="40% - Ênfase3 2 3 2 3 2 3" xfId="12923" xr:uid="{008A6DDB-47FA-41CD-B42E-2816889D3B37}"/>
    <cellStyle name="40% - Ênfase3 2 3 2 3 2 3 2" xfId="34984" xr:uid="{8F259BD5-C53B-4D30-A222-C81A7E14E6DA}"/>
    <cellStyle name="40% - Ênfase3 2 3 2 3 2 3 3" xfId="24001" xr:uid="{3D28A808-A6DE-4413-95D2-3116E0425465}"/>
    <cellStyle name="40% - Ênfase3 2 3 2 3 2 4" xfId="15365" xr:uid="{45A4D701-E13D-4963-9B85-AFFB45CFE688}"/>
    <cellStyle name="40% - Ênfase3 2 3 2 3 2 4 2" xfId="37147" xr:uid="{AF5A332A-7735-4248-AA1D-17BC557D794C}"/>
    <cellStyle name="40% - Ênfase3 2 3 2 3 2 4 3" xfId="26164" xr:uid="{CF496CD4-3CA6-45DD-9143-295E82EA332E}"/>
    <cellStyle name="40% - Ênfase3 2 3 2 3 2 5" xfId="28114" xr:uid="{0A93FB42-48C5-4DF7-8823-2934DE505969}"/>
    <cellStyle name="40% - Ênfase3 2 3 2 3 2 5 2" xfId="39097" xr:uid="{6F1F4B32-E940-4ABC-9910-A886A2ACB47A}"/>
    <cellStyle name="40% - Ênfase3 2 3 2 3 2 6" xfId="30062" xr:uid="{9815AEBF-6218-43BF-985C-A18DABB5593D}"/>
    <cellStyle name="40% - Ênfase3 2 3 2 3 2 7" xfId="41045" xr:uid="{DE41A345-7D5A-4505-AD12-312979999309}"/>
    <cellStyle name="40% - Ênfase3 2 3 2 3 2 8" xfId="42992" xr:uid="{D7B1A68E-924C-40A3-8149-68EBCBF506FF}"/>
    <cellStyle name="40% - Ênfase3 2 3 2 3 2 9" xfId="44952" xr:uid="{F1BD0393-59C4-4099-A1C7-6B7AA8CF174F}"/>
    <cellStyle name="40% - Ênfase3 2 3 2 3 3" xfId="8269" xr:uid="{78C8F8BC-A396-481E-890E-C509C6A618C6}"/>
    <cellStyle name="40% - Ênfase3 2 3 2 3 3 2" xfId="11786" xr:uid="{D5AED800-A7E4-4E5F-A527-842EB78833B5}"/>
    <cellStyle name="40% - Ênfase3 2 3 2 3 3 2 2" xfId="33849" xr:uid="{8F27C634-958B-4A33-9F7F-4CB4409F532C}"/>
    <cellStyle name="40% - Ênfase3 2 3 2 3 3 2 3" xfId="22866" xr:uid="{20637207-B357-4FBE-A43D-4017DE395231}"/>
    <cellStyle name="40% - Ênfase3 2 3 2 3 3 3" xfId="30756" xr:uid="{284F8348-9FB0-488A-9432-0BA2910C0335}"/>
    <cellStyle name="40% - Ênfase3 2 3 2 3 3 4" xfId="19773" xr:uid="{969156EB-EA88-44E0-901B-8B787FC97373}"/>
    <cellStyle name="40% - Ênfase3 2 3 2 3 4" xfId="10790" xr:uid="{DE0E1EC4-1367-45FB-9A9A-EDB41BE97B32}"/>
    <cellStyle name="40% - Ênfase3 2 3 2 3 4 2" xfId="32917" xr:uid="{DDB5CBAA-1BCD-45A3-993A-39E084D82AC8}"/>
    <cellStyle name="40% - Ênfase3 2 3 2 3 4 3" xfId="21934" xr:uid="{2C8C5354-1F87-41AF-9627-F5B7A53BFD7E}"/>
    <cellStyle name="40% - Ênfase3 2 3 2 3 5" xfId="14029" xr:uid="{1D13ECB0-0F7A-4AAB-B60D-B7822F598088}"/>
    <cellStyle name="40% - Ênfase3 2 3 2 3 5 2" xfId="35893" xr:uid="{2618034B-3A42-4FDC-9797-0D669F4A45D4}"/>
    <cellStyle name="40% - Ênfase3 2 3 2 3 5 3" xfId="24910" xr:uid="{1788DAED-E536-44F1-9F82-1CEA97E637B9}"/>
    <cellStyle name="40% - Ênfase3 2 3 2 3 6" xfId="26860" xr:uid="{A25795CF-DB0E-45E0-A1D9-6A0886DBFD9B}"/>
    <cellStyle name="40% - Ênfase3 2 3 2 3 6 2" xfId="37843" xr:uid="{CF00EA2C-6398-4FE6-9E33-00A262A8CD1A}"/>
    <cellStyle name="40% - Ênfase3 2 3 2 3 7" xfId="28808" xr:uid="{ABCBECE8-98DF-40A3-9491-86D65C0C7D4D}"/>
    <cellStyle name="40% - Ênfase3 2 3 2 3 8" xfId="39791" xr:uid="{D36877B9-C7CB-4B3F-8366-5F777E7AC4AE}"/>
    <cellStyle name="40% - Ênfase3 2 3 2 3 9" xfId="41738" xr:uid="{B271F102-C198-4C59-AF99-83BD0298B3DE}"/>
    <cellStyle name="40% - Ênfase3 2 3 2 4" xfId="6971" xr:uid="{5E8FC006-BC0E-4278-987F-A2596EDCFE82}"/>
    <cellStyle name="40% - Ênfase3 2 3 2 4 10" xfId="18515" xr:uid="{3E10E8DC-9732-47A1-A093-8DBB8CEE2786}"/>
    <cellStyle name="40% - Ênfase3 2 3 2 4 2" xfId="8960" xr:uid="{EC86F140-50A6-4D66-97C6-B6012101F15B}"/>
    <cellStyle name="40% - Ênfase3 2 3 2 4 2 2" xfId="31447" xr:uid="{9843D818-F0C9-4263-BDAE-077069C82AEF}"/>
    <cellStyle name="40% - Ênfase3 2 3 2 4 2 3" xfId="20464" xr:uid="{6412A670-CA02-4DC5-9D06-90F1B965325F}"/>
    <cellStyle name="40% - Ênfase3 2 3 2 4 3" xfId="12345" xr:uid="{E0E5FD08-DB0E-4D48-BAB0-DF43BC6A5E85}"/>
    <cellStyle name="40% - Ênfase3 2 3 2 4 3 2" xfId="34406" xr:uid="{6711DE9F-9BAA-437C-8682-56DEA7C02111}"/>
    <cellStyle name="40% - Ênfase3 2 3 2 4 3 3" xfId="23423" xr:uid="{D8E11092-F80F-42CE-9F78-D56B8DE0DA46}"/>
    <cellStyle name="40% - Ênfase3 2 3 2 4 4" xfId="14801" xr:uid="{D30BB59A-F455-4E6F-AD70-368C89FB0B3E}"/>
    <cellStyle name="40% - Ênfase3 2 3 2 4 4 2" xfId="36583" xr:uid="{9B7FA6B5-38EC-498E-B72B-CD815CDD3672}"/>
    <cellStyle name="40% - Ênfase3 2 3 2 4 4 3" xfId="25600" xr:uid="{CD791A1E-FF9C-46D6-8880-274B3D63810C}"/>
    <cellStyle name="40% - Ênfase3 2 3 2 4 5" xfId="27550" xr:uid="{C1AA5B77-B3A9-4BEF-BFBE-FE5C490B77F6}"/>
    <cellStyle name="40% - Ênfase3 2 3 2 4 5 2" xfId="38533" xr:uid="{946784AC-6E67-4ACE-8C0D-F17D2D5963C8}"/>
    <cellStyle name="40% - Ênfase3 2 3 2 4 6" xfId="29498" xr:uid="{42326E82-5789-4186-87E3-AD9DFD2C7A4C}"/>
    <cellStyle name="40% - Ênfase3 2 3 2 4 7" xfId="40481" xr:uid="{955B41BA-AD66-41D8-9942-3DD7D6EBBAE3}"/>
    <cellStyle name="40% - Ênfase3 2 3 2 4 8" xfId="42428" xr:uid="{C5930F6C-B771-41EC-ACFB-67821C73D03D}"/>
    <cellStyle name="40% - Ênfase3 2 3 2 4 9" xfId="44388" xr:uid="{F947D7A5-BD61-4A9D-A020-23691D4F2BF2}"/>
    <cellStyle name="40% - Ênfase3 2 3 2 5" xfId="8267" xr:uid="{69A5BEFF-E87C-4D8F-95F6-735FA3450B5D}"/>
    <cellStyle name="40% - Ênfase3 2 3 2 5 2" xfId="11208" xr:uid="{8F859510-4F52-4D3A-9310-27882882EE1D}"/>
    <cellStyle name="40% - Ênfase3 2 3 2 5 2 2" xfId="33271" xr:uid="{C798F01E-CF19-42CD-AA9E-D2CCC07C7855}"/>
    <cellStyle name="40% - Ênfase3 2 3 2 5 2 3" xfId="22288" xr:uid="{02BA0FDA-4895-4F4C-8DF3-8F0737313DA5}"/>
    <cellStyle name="40% - Ênfase3 2 3 2 5 3" xfId="30754" xr:uid="{FF3A6D0A-4980-4D83-A645-486852ADFC27}"/>
    <cellStyle name="40% - Ênfase3 2 3 2 5 4" xfId="19771" xr:uid="{AE9B4D8E-E7A0-4B14-8C83-2297E4DEE0D2}"/>
    <cellStyle name="40% - Ênfase3 2 3 2 6" xfId="10226" xr:uid="{E716F64E-49BE-4CB5-A9D3-2F9C134A9851}"/>
    <cellStyle name="40% - Ênfase3 2 3 2 6 2" xfId="32353" xr:uid="{AAE02B6D-8694-48AC-853F-00F7725051DA}"/>
    <cellStyle name="40% - Ênfase3 2 3 2 6 3" xfId="21370" xr:uid="{56DFA51A-9171-44E2-A3C1-86EFB81104FB}"/>
    <cellStyle name="40% - Ênfase3 2 3 2 7" xfId="14027" xr:uid="{134ECB7C-E802-444E-9B94-72A40DA71F21}"/>
    <cellStyle name="40% - Ênfase3 2 3 2 7 2" xfId="35891" xr:uid="{49D3FCC9-C9DD-4724-B326-F83ACCB08231}"/>
    <cellStyle name="40% - Ênfase3 2 3 2 7 3" xfId="24908" xr:uid="{332BC42E-5153-420F-87B0-152FF77A5D71}"/>
    <cellStyle name="40% - Ênfase3 2 3 2 8" xfId="26858" xr:uid="{1A0B12A5-B5EC-4CEC-A8E1-D5041967F2C4}"/>
    <cellStyle name="40% - Ênfase3 2 3 2 8 2" xfId="37841" xr:uid="{E8F5C0FB-6429-4C51-846C-5B9FE243B7DC}"/>
    <cellStyle name="40% - Ênfase3 2 3 2 9" xfId="28806" xr:uid="{3D2698BC-12D7-4147-885C-43177A2F382F}"/>
    <cellStyle name="40% - Ênfase3 2 3 3" xfId="5416" xr:uid="{88E8682C-FBFF-40F7-AF69-57817C585862}"/>
    <cellStyle name="40% - Ênfase3 2 3 3 10" xfId="43699" xr:uid="{D2B83B3A-70F1-4ABF-9599-4A61777F5493}"/>
    <cellStyle name="40% - Ênfase3 2 3 3 11" xfId="17825" xr:uid="{CA687B64-019B-4B45-87A1-9D22B6412C6A}"/>
    <cellStyle name="40% - Ênfase3 2 3 3 2" xfId="7086" xr:uid="{365EA20C-5185-45B7-ACBC-4B14E584C0A9}"/>
    <cellStyle name="40% - Ênfase3 2 3 3 2 10" xfId="18628" xr:uid="{642EBADD-BD1F-4982-BF66-78E3401CBE4B}"/>
    <cellStyle name="40% - Ênfase3 2 3 3 2 2" xfId="9073" xr:uid="{D07F9BC3-72D5-42D8-ADD2-24337A9D9F84}"/>
    <cellStyle name="40% - Ênfase3 2 3 3 2 2 2" xfId="31560" xr:uid="{D1C22E18-4215-4062-96CA-5DE04EE544AE}"/>
    <cellStyle name="40% - Ênfase3 2 3 3 2 2 3" xfId="20577" xr:uid="{5F7AEA3A-8FC8-40FA-BCAA-F9DBB8FB177A}"/>
    <cellStyle name="40% - Ênfase3 2 3 3 2 3" xfId="12468" xr:uid="{90918A6D-F290-4473-BD23-05E06A76D770}"/>
    <cellStyle name="40% - Ênfase3 2 3 3 2 3 2" xfId="34529" xr:uid="{17BCF0BD-72F1-4DEB-BA0F-887C2484A90B}"/>
    <cellStyle name="40% - Ênfase3 2 3 3 2 3 3" xfId="23546" xr:uid="{76089006-2138-4E14-83D8-04E248BABC54}"/>
    <cellStyle name="40% - Ênfase3 2 3 3 2 4" xfId="14914" xr:uid="{03B93AAC-B36B-44CD-B0A5-E3D9D53D4AB3}"/>
    <cellStyle name="40% - Ênfase3 2 3 3 2 4 2" xfId="36696" xr:uid="{DC9623E7-3F36-421E-974A-465DF3E6C63F}"/>
    <cellStyle name="40% - Ênfase3 2 3 3 2 4 3" xfId="25713" xr:uid="{92C57F2C-6ADE-493A-AC84-A0BC6119C860}"/>
    <cellStyle name="40% - Ênfase3 2 3 3 2 5" xfId="27663" xr:uid="{B0E65CA0-926F-43C6-945A-3608D6710097}"/>
    <cellStyle name="40% - Ênfase3 2 3 3 2 5 2" xfId="38646" xr:uid="{2125C950-64CD-41DD-84F5-2EA5AF4084B7}"/>
    <cellStyle name="40% - Ênfase3 2 3 3 2 6" xfId="29611" xr:uid="{2DE12564-63EF-4804-9485-7DD16507A43D}"/>
    <cellStyle name="40% - Ênfase3 2 3 3 2 7" xfId="40594" xr:uid="{DB9ACF26-ABFF-46AB-9B75-8245E867A621}"/>
    <cellStyle name="40% - Ênfase3 2 3 3 2 8" xfId="42541" xr:uid="{C0FF1092-B7F1-47D1-97BD-D24F758EE54C}"/>
    <cellStyle name="40% - Ênfase3 2 3 3 2 9" xfId="44501" xr:uid="{EA628E68-40D9-424F-98CB-BAA30563DA63}"/>
    <cellStyle name="40% - Ênfase3 2 3 3 3" xfId="8270" xr:uid="{8D7AA3E6-72AF-47C7-B985-6EBE48CC5E66}"/>
    <cellStyle name="40% - Ênfase3 2 3 3 3 2" xfId="11331" xr:uid="{FF701D3F-FDF4-4E36-BCCC-C487A9796385}"/>
    <cellStyle name="40% - Ênfase3 2 3 3 3 2 2" xfId="33394" xr:uid="{4F1F0874-35A0-4A31-83FF-5804DD844D34}"/>
    <cellStyle name="40% - Ênfase3 2 3 3 3 2 3" xfId="22411" xr:uid="{24FB4417-2A91-46D2-9893-1402E2DDB08C}"/>
    <cellStyle name="40% - Ênfase3 2 3 3 3 3" xfId="30757" xr:uid="{228634B4-D656-4612-9898-84442E4F74D3}"/>
    <cellStyle name="40% - Ênfase3 2 3 3 3 4" xfId="19774" xr:uid="{AB88FD9C-2A3E-46EB-B872-52F5491EE5E7}"/>
    <cellStyle name="40% - Ênfase3 2 3 3 4" xfId="10339" xr:uid="{C517078A-95C7-4615-8D13-C30705F5520A}"/>
    <cellStyle name="40% - Ênfase3 2 3 3 4 2" xfId="32466" xr:uid="{9AF114E2-A37D-4F3B-B44A-18C57EA891BD}"/>
    <cellStyle name="40% - Ênfase3 2 3 3 4 3" xfId="21483" xr:uid="{6921C7FC-ABB1-4396-B9C4-1074BA4AC100}"/>
    <cellStyle name="40% - Ênfase3 2 3 3 5" xfId="14030" xr:uid="{1DD88F87-4BAC-4318-A237-B26CE92A664A}"/>
    <cellStyle name="40% - Ênfase3 2 3 3 5 2" xfId="35894" xr:uid="{3DE961BF-D29C-4B21-AEA3-D266B0DC5D64}"/>
    <cellStyle name="40% - Ênfase3 2 3 3 5 3" xfId="24911" xr:uid="{F4C62124-1427-4B81-B614-826DD7FE6369}"/>
    <cellStyle name="40% - Ênfase3 2 3 3 6" xfId="26861" xr:uid="{D42C6E66-E227-4E8D-9034-9AC995ABDEEA}"/>
    <cellStyle name="40% - Ênfase3 2 3 3 6 2" xfId="37844" xr:uid="{F69BEEAB-3AA5-4AB6-AF9E-486F4326A607}"/>
    <cellStyle name="40% - Ênfase3 2 3 3 7" xfId="28809" xr:uid="{0BA3C047-9226-426B-B372-B1660C4AC71B}"/>
    <cellStyle name="40% - Ênfase3 2 3 3 8" xfId="39792" xr:uid="{34B2930D-D32E-46D4-987C-606B1C6700F4}"/>
    <cellStyle name="40% - Ênfase3 2 3 3 9" xfId="41739" xr:uid="{3101E5F4-489E-4EBF-90B8-800517CED5F5}"/>
    <cellStyle name="40% - Ênfase3 2 3 4" xfId="5417" xr:uid="{8747A35B-29EF-41E8-9BF0-53886F1A47B2}"/>
    <cellStyle name="40% - Ênfase3 2 3 4 10" xfId="43700" xr:uid="{3BE66C3D-B79F-4E95-829A-AB67DBE44326}"/>
    <cellStyle name="40% - Ênfase3 2 3 4 11" xfId="17826" xr:uid="{A0C85A69-C6CD-4078-9D53-685D4C841CF6}"/>
    <cellStyle name="40% - Ênfase3 2 3 4 2" xfId="7368" xr:uid="{C0A67594-BB2D-4387-ACE8-E279C832D68A}"/>
    <cellStyle name="40% - Ênfase3 2 3 4 2 10" xfId="18910" xr:uid="{533B70E3-9284-42AB-BF6B-B9C18D38DE47}"/>
    <cellStyle name="40% - Ênfase3 2 3 4 2 2" xfId="9355" xr:uid="{6CD2DD3B-D0B0-4DA6-B672-B64404301CB7}"/>
    <cellStyle name="40% - Ênfase3 2 3 4 2 2 2" xfId="31842" xr:uid="{1E7CA835-D6B9-428C-B19E-847335F34C7B}"/>
    <cellStyle name="40% - Ênfase3 2 3 4 2 2 3" xfId="20859" xr:uid="{877FDCCE-27FC-4432-9E09-A4A0C2CE8567}"/>
    <cellStyle name="40% - Ênfase3 2 3 4 2 3" xfId="12754" xr:uid="{48D8AC49-E343-4011-ABE9-1E62EC4C38E3}"/>
    <cellStyle name="40% - Ênfase3 2 3 4 2 3 2" xfId="34815" xr:uid="{CAD326F2-2E97-4808-9A0F-F84357036ADC}"/>
    <cellStyle name="40% - Ênfase3 2 3 4 2 3 3" xfId="23832" xr:uid="{2FDB18D5-32E2-4C57-8964-4EA4A9A3E6DE}"/>
    <cellStyle name="40% - Ênfase3 2 3 4 2 4" xfId="15196" xr:uid="{A728C124-80DE-4D27-90F1-BB32AED52106}"/>
    <cellStyle name="40% - Ênfase3 2 3 4 2 4 2" xfId="36978" xr:uid="{EC9FBF52-2629-4C0F-BFC8-0955E3A10F21}"/>
    <cellStyle name="40% - Ênfase3 2 3 4 2 4 3" xfId="25995" xr:uid="{303BA2D4-F841-4EF0-BDB9-22C77AE51C9D}"/>
    <cellStyle name="40% - Ênfase3 2 3 4 2 5" xfId="27945" xr:uid="{5B191573-B832-40B2-A516-F36EDB3DF9EB}"/>
    <cellStyle name="40% - Ênfase3 2 3 4 2 5 2" xfId="38928" xr:uid="{DD42C286-ED52-4963-B0E8-0A06BA94345C}"/>
    <cellStyle name="40% - Ênfase3 2 3 4 2 6" xfId="29893" xr:uid="{11777E92-A0B4-4948-A453-B3F9D4DE005A}"/>
    <cellStyle name="40% - Ênfase3 2 3 4 2 7" xfId="40876" xr:uid="{C0E1082A-238A-4AC0-B26A-169D3A4D47A3}"/>
    <cellStyle name="40% - Ênfase3 2 3 4 2 8" xfId="42823" xr:uid="{2B88B9E9-97F1-4CD6-A767-9ACD674946DB}"/>
    <cellStyle name="40% - Ênfase3 2 3 4 2 9" xfId="44783" xr:uid="{2289C19D-06E0-4A6A-96DF-CE515F5B644C}"/>
    <cellStyle name="40% - Ênfase3 2 3 4 3" xfId="8271" xr:uid="{26A0A57E-DD79-4489-B930-ABA61C975E54}"/>
    <cellStyle name="40% - Ênfase3 2 3 4 3 2" xfId="11617" xr:uid="{495A1C20-5028-4CD9-81C9-4F45000DBFFB}"/>
    <cellStyle name="40% - Ênfase3 2 3 4 3 2 2" xfId="33680" xr:uid="{4DF23AC4-8E63-4B9C-A0A5-20A35FB36341}"/>
    <cellStyle name="40% - Ênfase3 2 3 4 3 2 3" xfId="22697" xr:uid="{D03275DC-0BE0-4CF7-9600-69B3974C698C}"/>
    <cellStyle name="40% - Ênfase3 2 3 4 3 3" xfId="30758" xr:uid="{161E7BB5-EC2C-420A-B4BA-C24C61C19946}"/>
    <cellStyle name="40% - Ênfase3 2 3 4 3 4" xfId="19775" xr:uid="{3F37BD67-ABA3-4721-814F-AD562D3542A9}"/>
    <cellStyle name="40% - Ênfase3 2 3 4 4" xfId="10621" xr:uid="{B9383849-522C-4AA3-A9DE-6970C5D740A0}"/>
    <cellStyle name="40% - Ênfase3 2 3 4 4 2" xfId="32748" xr:uid="{F762D0EA-D4DC-429C-B27C-F13E60184D27}"/>
    <cellStyle name="40% - Ênfase3 2 3 4 4 3" xfId="21765" xr:uid="{83B3F7F8-DB52-43CD-8A43-8C72948A8D1A}"/>
    <cellStyle name="40% - Ênfase3 2 3 4 5" xfId="14031" xr:uid="{EB0AB3B5-63FD-4178-995E-B362E184861A}"/>
    <cellStyle name="40% - Ênfase3 2 3 4 5 2" xfId="35895" xr:uid="{7FBF83F9-EB3A-43EE-8E3F-3FC751A7D563}"/>
    <cellStyle name="40% - Ênfase3 2 3 4 5 3" xfId="24912" xr:uid="{0BB3BB8D-4246-4B0D-A24A-93B13A9A3B26}"/>
    <cellStyle name="40% - Ênfase3 2 3 4 6" xfId="26862" xr:uid="{BE593A44-FDFA-4764-B864-E667F9AF7B36}"/>
    <cellStyle name="40% - Ênfase3 2 3 4 6 2" xfId="37845" xr:uid="{3E3422E3-F606-49AB-9046-497F97E2E3C9}"/>
    <cellStyle name="40% - Ênfase3 2 3 4 7" xfId="28810" xr:uid="{02B31C50-160B-42D2-880C-5E48CF98FBDF}"/>
    <cellStyle name="40% - Ênfase3 2 3 4 8" xfId="39793" xr:uid="{26462CF4-AD2F-480E-ABFD-E3DE4A34ED94}"/>
    <cellStyle name="40% - Ênfase3 2 3 4 9" xfId="41740" xr:uid="{9ACE3A6C-4728-471A-8CC6-A42C587204FE}"/>
    <cellStyle name="40% - Ênfase3 2 3 5" xfId="6801" xr:uid="{6E324B83-EC7C-4F64-A34D-34F6405EF4EE}"/>
    <cellStyle name="40% - Ênfase3 2 3 5 10" xfId="18346" xr:uid="{D3D23252-927A-40B5-BB09-3B64A1A0C80A}"/>
    <cellStyle name="40% - Ênfase3 2 3 5 2" xfId="8791" xr:uid="{3C2EBA57-B0F6-4CE0-AC90-85C6675F7EED}"/>
    <cellStyle name="40% - Ênfase3 2 3 5 2 2" xfId="13235" xr:uid="{4B586ED3-D416-4320-856C-7B2622E1E777}"/>
    <cellStyle name="40% - Ênfase3 2 3 5 2 2 2" xfId="35244" xr:uid="{269C3A9F-0F13-44A4-8CB1-5A0C2243EB9D}"/>
    <cellStyle name="40% - Ênfase3 2 3 5 2 2 3" xfId="24261" xr:uid="{E98034AE-B306-497A-8AE6-10D243D294DC}"/>
    <cellStyle name="40% - Ênfase3 2 3 5 2 3" xfId="31278" xr:uid="{B381689D-6EE1-4CDF-A019-AFD37A36E77A}"/>
    <cellStyle name="40% - Ênfase3 2 3 5 2 4" xfId="20295" xr:uid="{7BD48D96-6CB6-4552-BBAF-6B68C559548D}"/>
    <cellStyle name="40% - Ênfase3 2 3 5 3" xfId="12048" xr:uid="{DB15E5E6-235E-45FA-8047-61BAFE18701F}"/>
    <cellStyle name="40% - Ênfase3 2 3 5 3 2" xfId="34109" xr:uid="{8C4D37DC-9999-457C-851B-51934C4FA6D9}"/>
    <cellStyle name="40% - Ênfase3 2 3 5 3 3" xfId="23126" xr:uid="{FD750FF1-D0B7-453B-AFCD-0608AB9A5B76}"/>
    <cellStyle name="40% - Ênfase3 2 3 5 4" xfId="14632" xr:uid="{117CE3EB-DA06-4262-B899-54971678A15C}"/>
    <cellStyle name="40% - Ênfase3 2 3 5 4 2" xfId="36414" xr:uid="{61ABCFF8-7AD4-42D1-84DF-D3003B1177DC}"/>
    <cellStyle name="40% - Ênfase3 2 3 5 4 3" xfId="25431" xr:uid="{4EC65E41-6BC0-4CDC-90C5-5EA7A92997BF}"/>
    <cellStyle name="40% - Ênfase3 2 3 5 5" xfId="27381" xr:uid="{429BAB1B-3D13-47B6-9B53-7775A66D3AC0}"/>
    <cellStyle name="40% - Ênfase3 2 3 5 5 2" xfId="38364" xr:uid="{FFA77B52-B339-4FA7-8E28-7539119569CC}"/>
    <cellStyle name="40% - Ênfase3 2 3 5 6" xfId="29329" xr:uid="{EAD4EF6A-33BC-4B8F-A7BB-44E0A583E2AC}"/>
    <cellStyle name="40% - Ênfase3 2 3 5 7" xfId="40312" xr:uid="{5CDF148F-BF3A-4B08-A5E7-6DA439E5C5C9}"/>
    <cellStyle name="40% - Ênfase3 2 3 5 8" xfId="42259" xr:uid="{B2606E52-F5DA-4CA8-A87F-4046F41AE7CB}"/>
    <cellStyle name="40% - Ênfase3 2 3 5 9" xfId="44219" xr:uid="{69E6DDD5-0C9E-4513-B72C-66C9422158F0}"/>
    <cellStyle name="40% - Ênfase3 2 3 6" xfId="8266" xr:uid="{AD27DD28-B04B-4BF5-AA60-0B7B18D0B242}"/>
    <cellStyle name="40% - Ênfase3 2 3 6 2" xfId="12172" xr:uid="{8050D769-B739-433E-90DD-60C96939DCA8}"/>
    <cellStyle name="40% - Ênfase3 2 3 6 2 2" xfId="34233" xr:uid="{10FD9F18-4925-47B4-B6B5-45B2C60A691E}"/>
    <cellStyle name="40% - Ênfase3 2 3 6 2 3" xfId="23250" xr:uid="{38F734D9-0151-4D27-B05B-862499A06B70}"/>
    <cellStyle name="40% - Ênfase3 2 3 6 3" xfId="30753" xr:uid="{653A85E7-4E3F-40C4-9C92-8CF7969DC4A0}"/>
    <cellStyle name="40% - Ênfase3 2 3 6 4" xfId="19770" xr:uid="{6D801B34-50D2-4A8E-B748-869DB202B0FE}"/>
    <cellStyle name="40% - Ênfase3 2 3 7" xfId="11034" xr:uid="{738B17AC-288B-4742-8CA1-94297A82CAAD}"/>
    <cellStyle name="40% - Ênfase3 2 3 7 2" xfId="33098" xr:uid="{0447DC02-B62F-4405-86CD-A3905E9060D6}"/>
    <cellStyle name="40% - Ênfase3 2 3 7 3" xfId="22115" xr:uid="{ADCA49DB-4E03-4D62-9537-B38650808DDB}"/>
    <cellStyle name="40% - Ênfase3 2 3 8" xfId="9997" xr:uid="{1340A545-B497-4041-AC0C-6F26F1E6CAA6}"/>
    <cellStyle name="40% - Ênfase3 2 3 8 2" xfId="32184" xr:uid="{77EAF38C-80D0-4727-9F23-0FC3D5A53B61}"/>
    <cellStyle name="40% - Ênfase3 2 3 8 3" xfId="21201" xr:uid="{849C0BD9-04AB-4343-ACFD-027F5A65DEDC}"/>
    <cellStyle name="40% - Ênfase3 2 3 9" xfId="14026" xr:uid="{0BF7B356-F17D-410F-B240-BE6AF85DCC1C}"/>
    <cellStyle name="40% - Ênfase3 2 3 9 2" xfId="35890" xr:uid="{50C4BEC9-11E1-4B34-8E38-410EEB81DE58}"/>
    <cellStyle name="40% - Ênfase3 2 3 9 3" xfId="24907" xr:uid="{0D297FD1-3825-468A-9ABE-2FA9ACA8063C}"/>
    <cellStyle name="40% - Ênfase3 2 4" xfId="5418" xr:uid="{5D0F4E0E-EF3A-4C4D-A224-1A02554CD7AF}"/>
    <cellStyle name="40% - Ênfase3 2 5" xfId="5419" xr:uid="{A8D72C2E-5A2B-4E5F-99F9-779E329C1E8F}"/>
    <cellStyle name="40% - Ênfase3 2 5 10" xfId="39794" xr:uid="{A9F2DFE0-C4D6-4B8A-BE7B-98E2EB3833D9}"/>
    <cellStyle name="40% - Ênfase3 2 5 11" xfId="41741" xr:uid="{E2261601-ACEE-4AB2-B46E-49E97B464E39}"/>
    <cellStyle name="40% - Ênfase3 2 5 12" xfId="43701" xr:uid="{2797A04F-212B-4D18-AEEA-33A940E979A7}"/>
    <cellStyle name="40% - Ênfase3 2 5 13" xfId="17827" xr:uid="{617B2F17-F4FC-4B50-80F1-145AD1B9CAC0}"/>
    <cellStyle name="40% - Ênfase3 2 5 2" xfId="5420" xr:uid="{CB7BADF4-8BA6-4197-B9DC-FD88EA6CACB0}"/>
    <cellStyle name="40% - Ênfase3 2 5 2 10" xfId="43702" xr:uid="{E4E69DA5-B9DE-453E-83F7-2BAFC4ACE8CE}"/>
    <cellStyle name="40% - Ênfase3 2 5 2 11" xfId="17828" xr:uid="{9E52ED74-8114-42BD-8D7F-E59907D7BB47}"/>
    <cellStyle name="40% - Ênfase3 2 5 2 2" xfId="7142" xr:uid="{447FC42C-8DFC-4E5D-9403-690663C97036}"/>
    <cellStyle name="40% - Ênfase3 2 5 2 2 10" xfId="18684" xr:uid="{FFD6F85F-C633-4ABB-9672-BE694280A40F}"/>
    <cellStyle name="40% - Ênfase3 2 5 2 2 2" xfId="9129" xr:uid="{1F9D355E-8CA5-4F4F-892B-3AD41AB5580F}"/>
    <cellStyle name="40% - Ênfase3 2 5 2 2 2 2" xfId="31616" xr:uid="{50E723D4-96CA-4633-BE82-9A85743403BA}"/>
    <cellStyle name="40% - Ênfase3 2 5 2 2 2 3" xfId="20633" xr:uid="{A8130E8D-4C8E-48D0-A9AB-F67CCDB85105}"/>
    <cellStyle name="40% - Ênfase3 2 5 2 2 3" xfId="12524" xr:uid="{AA40FF4B-4FD7-46A8-BDD7-4E109CB60DEE}"/>
    <cellStyle name="40% - Ênfase3 2 5 2 2 3 2" xfId="34585" xr:uid="{218E6AE4-385D-4F23-8E8C-3092CA291C95}"/>
    <cellStyle name="40% - Ênfase3 2 5 2 2 3 3" xfId="23602" xr:uid="{074678F6-6953-4A7B-8B51-0C3F2C8B4DFF}"/>
    <cellStyle name="40% - Ênfase3 2 5 2 2 4" xfId="14970" xr:uid="{BD61C1D3-7A9A-43E4-85ED-6550920897A5}"/>
    <cellStyle name="40% - Ênfase3 2 5 2 2 4 2" xfId="36752" xr:uid="{BF1D4386-3976-466C-8826-FD238C3A6F89}"/>
    <cellStyle name="40% - Ênfase3 2 5 2 2 4 3" xfId="25769" xr:uid="{2F942FB8-8700-4B2A-BBB6-3CDB770EA5CA}"/>
    <cellStyle name="40% - Ênfase3 2 5 2 2 5" xfId="27719" xr:uid="{77D4DEBD-E2DC-4FC0-ABAE-0729FAB9CEDB}"/>
    <cellStyle name="40% - Ênfase3 2 5 2 2 5 2" xfId="38702" xr:uid="{AB9D11FF-6195-4252-945A-B3485D5FE188}"/>
    <cellStyle name="40% - Ênfase3 2 5 2 2 6" xfId="29667" xr:uid="{1182569E-2C14-41B8-97C6-B2B0EDA722E2}"/>
    <cellStyle name="40% - Ênfase3 2 5 2 2 7" xfId="40650" xr:uid="{4853AB26-8561-4B9E-94EB-508845FD4381}"/>
    <cellStyle name="40% - Ênfase3 2 5 2 2 8" xfId="42597" xr:uid="{432D0EFE-DF91-486C-8002-0206643B2EAE}"/>
    <cellStyle name="40% - Ênfase3 2 5 2 2 9" xfId="44557" xr:uid="{83E9C1D2-A6F9-4309-9334-0ACDCA0648EA}"/>
    <cellStyle name="40% - Ênfase3 2 5 2 3" xfId="8273" xr:uid="{1D3AECAC-0D0A-40AD-A736-44889D6D5109}"/>
    <cellStyle name="40% - Ênfase3 2 5 2 3 2" xfId="11387" xr:uid="{C6D2D8DC-EF88-4B53-89AD-6006D2873DD1}"/>
    <cellStyle name="40% - Ênfase3 2 5 2 3 2 2" xfId="33450" xr:uid="{A37F4CAA-91FD-4055-9FB4-80C09880D05C}"/>
    <cellStyle name="40% - Ênfase3 2 5 2 3 2 3" xfId="22467" xr:uid="{F788580F-0DC7-49FB-9773-12118406C8D1}"/>
    <cellStyle name="40% - Ênfase3 2 5 2 3 3" xfId="30760" xr:uid="{9D57C23B-E57E-4C90-8681-D6CB093E1F79}"/>
    <cellStyle name="40% - Ênfase3 2 5 2 3 4" xfId="19777" xr:uid="{D789B804-1601-41F2-81A7-97681AA2E1A2}"/>
    <cellStyle name="40% - Ênfase3 2 5 2 4" xfId="10395" xr:uid="{A9046D0D-AFAF-44EA-B20E-4CCA76B97C8D}"/>
    <cellStyle name="40% - Ênfase3 2 5 2 4 2" xfId="32522" xr:uid="{6C5DDD76-54AE-4DB4-882B-C57ED77F3717}"/>
    <cellStyle name="40% - Ênfase3 2 5 2 4 3" xfId="21539" xr:uid="{F6569510-EA82-4964-B661-22E65219F9D0}"/>
    <cellStyle name="40% - Ênfase3 2 5 2 5" xfId="14033" xr:uid="{07DAE289-CF27-4C5D-84E6-653CCAFB382D}"/>
    <cellStyle name="40% - Ênfase3 2 5 2 5 2" xfId="35897" xr:uid="{69B50C5B-5AB9-462C-9720-8F1F9FDCC805}"/>
    <cellStyle name="40% - Ênfase3 2 5 2 5 3" xfId="24914" xr:uid="{A680F984-2693-419F-84DE-EA705F3C7B8F}"/>
    <cellStyle name="40% - Ênfase3 2 5 2 6" xfId="26864" xr:uid="{D280582D-4135-4D56-9DBE-A3E3D8D5CCCF}"/>
    <cellStyle name="40% - Ênfase3 2 5 2 6 2" xfId="37847" xr:uid="{C80D5D35-E6F9-402C-A059-EDF1CA45220C}"/>
    <cellStyle name="40% - Ênfase3 2 5 2 7" xfId="28812" xr:uid="{9EEEB8A5-0BA8-4047-BD11-E5CA4BA364E4}"/>
    <cellStyle name="40% - Ênfase3 2 5 2 8" xfId="39795" xr:uid="{0FBD5FB8-D5E1-4CA9-A041-F0AF7D1D56F0}"/>
    <cellStyle name="40% - Ênfase3 2 5 2 9" xfId="41742" xr:uid="{90C40F6C-0722-4BB6-8FE0-FFFB04F29655}"/>
    <cellStyle name="40% - Ênfase3 2 5 3" xfId="5421" xr:uid="{A314C568-B717-491D-B2BB-B38240532682}"/>
    <cellStyle name="40% - Ênfase3 2 5 3 10" xfId="43703" xr:uid="{43EE6B77-2C60-409C-8208-842F3A141769}"/>
    <cellStyle name="40% - Ênfase3 2 5 3 11" xfId="17829" xr:uid="{8D240AF1-57F7-4253-A8E1-146F1169DE7D}"/>
    <cellStyle name="40% - Ênfase3 2 5 3 2" xfId="7424" xr:uid="{1AA0134D-9D8B-47D6-B7AE-04E3E1D86837}"/>
    <cellStyle name="40% - Ênfase3 2 5 3 2 10" xfId="18966" xr:uid="{DA984FEF-EF4D-4A6B-A93A-8DDAE22B28A6}"/>
    <cellStyle name="40% - Ênfase3 2 5 3 2 2" xfId="9411" xr:uid="{619E9064-141D-4C5A-8285-339DD872CE2C}"/>
    <cellStyle name="40% - Ênfase3 2 5 3 2 2 2" xfId="31898" xr:uid="{7A206CF5-A543-441F-B88C-A39B554DD7DF}"/>
    <cellStyle name="40% - Ênfase3 2 5 3 2 2 3" xfId="20915" xr:uid="{F7F437BB-3248-48BE-A2B1-E0234DA6D846}"/>
    <cellStyle name="40% - Ênfase3 2 5 3 2 3" xfId="12810" xr:uid="{CE0E2154-4FF2-45E0-9147-F50377EB17E4}"/>
    <cellStyle name="40% - Ênfase3 2 5 3 2 3 2" xfId="34871" xr:uid="{6830768B-610A-497F-828A-2F01426853E4}"/>
    <cellStyle name="40% - Ênfase3 2 5 3 2 3 3" xfId="23888" xr:uid="{3ECC4528-65BC-458C-A4F1-24F9EB37AE72}"/>
    <cellStyle name="40% - Ênfase3 2 5 3 2 4" xfId="15252" xr:uid="{2A20617B-C1BE-4DEB-A0E5-1F069F50DDEB}"/>
    <cellStyle name="40% - Ênfase3 2 5 3 2 4 2" xfId="37034" xr:uid="{CD4D18E0-0226-48ED-9ADD-0828EE3099B3}"/>
    <cellStyle name="40% - Ênfase3 2 5 3 2 4 3" xfId="26051" xr:uid="{8E845E83-0A6D-4CDC-8681-4A54FF588B11}"/>
    <cellStyle name="40% - Ênfase3 2 5 3 2 5" xfId="28001" xr:uid="{EB785D26-2E43-43F5-A0DB-B8AC7E2E0BAF}"/>
    <cellStyle name="40% - Ênfase3 2 5 3 2 5 2" xfId="38984" xr:uid="{FF8D39C3-F876-4209-8167-193DF9B3A817}"/>
    <cellStyle name="40% - Ênfase3 2 5 3 2 6" xfId="29949" xr:uid="{D5D4ADF0-4A3D-472D-A912-417E8469478F}"/>
    <cellStyle name="40% - Ênfase3 2 5 3 2 7" xfId="40932" xr:uid="{0C4FF0E4-354B-4F86-B2DD-486672396534}"/>
    <cellStyle name="40% - Ênfase3 2 5 3 2 8" xfId="42879" xr:uid="{8163884D-5B9B-44B4-8A2E-8EC5A834A767}"/>
    <cellStyle name="40% - Ênfase3 2 5 3 2 9" xfId="44839" xr:uid="{EC64FBC8-ED4C-4822-916C-E4F1EFABC507}"/>
    <cellStyle name="40% - Ênfase3 2 5 3 3" xfId="8274" xr:uid="{EEE60571-5CD7-4659-967F-5BAB82CC9A71}"/>
    <cellStyle name="40% - Ênfase3 2 5 3 3 2" xfId="11673" xr:uid="{496C893D-F889-41EA-9826-704EEBC99E9F}"/>
    <cellStyle name="40% - Ênfase3 2 5 3 3 2 2" xfId="33736" xr:uid="{5B513492-052B-4A18-889C-68E3DF07250A}"/>
    <cellStyle name="40% - Ênfase3 2 5 3 3 2 3" xfId="22753" xr:uid="{99896210-FA4C-404D-A682-E519F5D17941}"/>
    <cellStyle name="40% - Ênfase3 2 5 3 3 3" xfId="30761" xr:uid="{281C5999-6C2D-4FCD-AD8A-6DE65BBB24D8}"/>
    <cellStyle name="40% - Ênfase3 2 5 3 3 4" xfId="19778" xr:uid="{7B23729A-0F87-48EE-9F04-DAC84F156B5A}"/>
    <cellStyle name="40% - Ênfase3 2 5 3 4" xfId="10677" xr:uid="{D9F8F9EF-6CA8-47C8-BB6A-17347B03AA06}"/>
    <cellStyle name="40% - Ênfase3 2 5 3 4 2" xfId="32804" xr:uid="{8BF37245-4E89-4666-BD6D-9259EF745198}"/>
    <cellStyle name="40% - Ênfase3 2 5 3 4 3" xfId="21821" xr:uid="{756540B6-9E0F-4D79-8C3A-1F01350C7C53}"/>
    <cellStyle name="40% - Ênfase3 2 5 3 5" xfId="14034" xr:uid="{86BBFEE8-44A2-4795-8157-4DEF854B3A1B}"/>
    <cellStyle name="40% - Ênfase3 2 5 3 5 2" xfId="35898" xr:uid="{C2BD351F-2A0E-4795-97C9-329912E1E665}"/>
    <cellStyle name="40% - Ênfase3 2 5 3 5 3" xfId="24915" xr:uid="{4FDC9677-48CB-48E0-9BB2-71D9230E290B}"/>
    <cellStyle name="40% - Ênfase3 2 5 3 6" xfId="26865" xr:uid="{8CC177B9-AE53-4DB2-9DE8-41C83EC3DD14}"/>
    <cellStyle name="40% - Ênfase3 2 5 3 6 2" xfId="37848" xr:uid="{2475DA7B-B260-4C76-9D3A-AFE5FC75724D}"/>
    <cellStyle name="40% - Ênfase3 2 5 3 7" xfId="28813" xr:uid="{0EAD4B35-C0B3-4C93-A1C3-0C2B68B14B8C}"/>
    <cellStyle name="40% - Ênfase3 2 5 3 8" xfId="39796" xr:uid="{845EF349-90AF-49AF-A52F-83279CEF041A}"/>
    <cellStyle name="40% - Ênfase3 2 5 3 9" xfId="41743" xr:uid="{B63E1C8E-1070-4A78-BABC-1B7FDFFC37D5}"/>
    <cellStyle name="40% - Ênfase3 2 5 4" xfId="6857" xr:uid="{1A77C564-FFA4-4381-A1EC-BA5D3819A8A8}"/>
    <cellStyle name="40% - Ênfase3 2 5 4 10" xfId="18402" xr:uid="{FC773354-8D21-4C67-87A9-B0A95C8B51FD}"/>
    <cellStyle name="40% - Ênfase3 2 5 4 2" xfId="8847" xr:uid="{9025266E-55DF-455F-A812-179F1D161A19}"/>
    <cellStyle name="40% - Ênfase3 2 5 4 2 2" xfId="31334" xr:uid="{CBA3E995-7AA4-4B47-852D-926A43D6673C}"/>
    <cellStyle name="40% - Ênfase3 2 5 4 2 3" xfId="20351" xr:uid="{396BE961-19B4-4702-8824-678DCEC2DFA7}"/>
    <cellStyle name="40% - Ênfase3 2 5 4 3" xfId="12228" xr:uid="{DCCC6F85-1EDC-4640-8CE4-662723DCDE8D}"/>
    <cellStyle name="40% - Ênfase3 2 5 4 3 2" xfId="34289" xr:uid="{D592668B-3C0E-4E1A-A12C-4B5D63B4C9E1}"/>
    <cellStyle name="40% - Ênfase3 2 5 4 3 3" xfId="23306" xr:uid="{175EFA66-12A8-4A8A-8643-6CED9A6D8006}"/>
    <cellStyle name="40% - Ênfase3 2 5 4 4" xfId="14688" xr:uid="{1AFFFBF4-EABA-4F9D-ABE4-286061D95306}"/>
    <cellStyle name="40% - Ênfase3 2 5 4 4 2" xfId="36470" xr:uid="{0161199A-7008-4613-8A7C-74464E259F16}"/>
    <cellStyle name="40% - Ênfase3 2 5 4 4 3" xfId="25487" xr:uid="{25E19862-5D98-4B61-87E1-736F9188AA74}"/>
    <cellStyle name="40% - Ênfase3 2 5 4 5" xfId="27437" xr:uid="{BC061157-B1D9-4187-ABC2-FF4878E2E690}"/>
    <cellStyle name="40% - Ênfase3 2 5 4 5 2" xfId="38420" xr:uid="{15360AC1-AB88-42F6-8B27-5AF037BA89DF}"/>
    <cellStyle name="40% - Ênfase3 2 5 4 6" xfId="29385" xr:uid="{4B62F690-FD53-4117-ABD0-1EA92AE2A6E7}"/>
    <cellStyle name="40% - Ênfase3 2 5 4 7" xfId="40368" xr:uid="{41CCBAEC-DE44-4895-B203-B633D6C5CD75}"/>
    <cellStyle name="40% - Ênfase3 2 5 4 8" xfId="42315" xr:uid="{A47252E3-7E43-4E8A-ABC4-29342AB85A48}"/>
    <cellStyle name="40% - Ênfase3 2 5 4 9" xfId="44275" xr:uid="{0BFD767F-B219-4851-B0EC-2B0057E3F93B}"/>
    <cellStyle name="40% - Ênfase3 2 5 5" xfId="8272" xr:uid="{5D6B62C8-4997-4047-B51C-4573BDA060A1}"/>
    <cellStyle name="40% - Ênfase3 2 5 5 2" xfId="11090" xr:uid="{2A36E0E9-073A-4DA1-B7DB-35621A0D7E94}"/>
    <cellStyle name="40% - Ênfase3 2 5 5 2 2" xfId="33154" xr:uid="{FE0EB30A-E9DC-4C1A-A4F8-D8357BFD38B6}"/>
    <cellStyle name="40% - Ênfase3 2 5 5 2 3" xfId="22171" xr:uid="{C51F00B3-8DBE-4323-92E1-B4D89FBD6F92}"/>
    <cellStyle name="40% - Ênfase3 2 5 5 3" xfId="30759" xr:uid="{47B6E6F1-B815-4B76-BC2D-A9BDD4CAF02A}"/>
    <cellStyle name="40% - Ênfase3 2 5 5 4" xfId="19776" xr:uid="{DA693D7A-7D97-4A5A-928C-44159D56D08B}"/>
    <cellStyle name="40% - Ênfase3 2 5 6" xfId="10053" xr:uid="{0F3430FE-F246-4D8E-984E-407FE01F632A}"/>
    <cellStyle name="40% - Ênfase3 2 5 6 2" xfId="32240" xr:uid="{69F94DC9-0CD9-4561-AFB1-FB7C5D3B04A8}"/>
    <cellStyle name="40% - Ênfase3 2 5 6 3" xfId="21257" xr:uid="{32633F8E-F4D2-4BFC-BEBC-2CF59E6302C4}"/>
    <cellStyle name="40% - Ênfase3 2 5 7" xfId="14032" xr:uid="{A3009977-3763-452A-9FF5-E24E3E7B0F5F}"/>
    <cellStyle name="40% - Ênfase3 2 5 7 2" xfId="35896" xr:uid="{90EF7A57-B822-4C1E-B50C-BC0C24E7DE80}"/>
    <cellStyle name="40% - Ênfase3 2 5 7 3" xfId="24913" xr:uid="{03EF9BC8-E67B-46F0-A0D4-C3A5F98A8525}"/>
    <cellStyle name="40% - Ênfase3 2 5 8" xfId="26863" xr:uid="{CE345D45-5ACF-496F-B819-BAB37C737D5C}"/>
    <cellStyle name="40% - Ênfase3 2 5 8 2" xfId="37846" xr:uid="{48EAEF7C-9042-4E65-92B5-3C9C876D5591}"/>
    <cellStyle name="40% - Ênfase3 2 5 9" xfId="28811" xr:uid="{7E8EACAC-1B6C-49D7-831E-1BE2E03EF6BA}"/>
    <cellStyle name="40% - Ênfase3 2 6" xfId="11924" xr:uid="{D8820F88-8723-41DD-838D-7746BCC07BF7}"/>
    <cellStyle name="40% - Ênfase3 2 6 2" xfId="13110" xr:uid="{54E4E7C6-B6CF-4540-8668-FA678EAA2F82}"/>
    <cellStyle name="40% - Ênfase3 2 6 2 2" xfId="35120" xr:uid="{79E03695-C262-4122-8E2E-F985429035EE}"/>
    <cellStyle name="40% - Ênfase3 2 6 2 3" xfId="24137" xr:uid="{44FD2557-CC0D-4986-ADDA-40C40CE97D6D}"/>
    <cellStyle name="40% - Ênfase3 2 6 3" xfId="33985" xr:uid="{BC7A8825-4ACE-4363-999E-88CD011EF6B6}"/>
    <cellStyle name="40% - Ênfase3 2 6 4" xfId="23002" xr:uid="{15A0E567-8A74-4AED-9F0A-F6C97628D191}"/>
    <cellStyle name="40% - Ênfase3 3" xfId="5422" xr:uid="{440857A8-0121-4A57-8333-CE61F43C6586}"/>
    <cellStyle name="40% - Ênfase3 3 10" xfId="10992" xr:uid="{72E4D141-F492-4AD6-B66F-4A50011E4F54}"/>
    <cellStyle name="40% - Ênfase3 3 10 2" xfId="33056" xr:uid="{8221F67E-8751-4987-AF7B-7A29E522BBF7}"/>
    <cellStyle name="40% - Ênfase3 3 10 3" xfId="22073" xr:uid="{E7AE16EC-B953-42BE-AA24-7EF8FA775C1F}"/>
    <cellStyle name="40% - Ênfase3 3 11" xfId="9955" xr:uid="{6C0A0B50-5AE0-4984-8684-BF5852A1E090}"/>
    <cellStyle name="40% - Ênfase3 3 11 2" xfId="32142" xr:uid="{4E7B54A6-56C1-48EE-80C0-CCD55E629656}"/>
    <cellStyle name="40% - Ênfase3 3 11 3" xfId="21159" xr:uid="{694D43FD-9A70-4E77-91CA-FA2D8AC3E8D1}"/>
    <cellStyle name="40% - Ênfase3 3 12" xfId="14035" xr:uid="{AF59F332-BBFC-4E56-B57C-CDC5DED8B04B}"/>
    <cellStyle name="40% - Ênfase3 3 12 2" xfId="35899" xr:uid="{843C7B05-D7A5-4A86-AA67-98D970ADB354}"/>
    <cellStyle name="40% - Ênfase3 3 12 3" xfId="24916" xr:uid="{D44CDAE1-96F1-4F73-89FC-0230F0010741}"/>
    <cellStyle name="40% - Ênfase3 3 13" xfId="26866" xr:uid="{1BF3C6F9-60F7-4FEA-BEFE-E382C5237971}"/>
    <cellStyle name="40% - Ênfase3 3 13 2" xfId="37849" xr:uid="{0E5BC58E-1CBD-4C7E-8647-3995D97A0F64}"/>
    <cellStyle name="40% - Ênfase3 3 14" xfId="28814" xr:uid="{3DD81E99-92D4-44B3-9BE4-AC1BD129CF9D}"/>
    <cellStyle name="40% - Ênfase3 3 15" xfId="39797" xr:uid="{8B509910-AE86-4715-BB8E-4DB1EBB71FA6}"/>
    <cellStyle name="40% - Ênfase3 3 16" xfId="41744" xr:uid="{245E3A98-9087-4BC3-8238-537DFA342497}"/>
    <cellStyle name="40% - Ênfase3 3 17" xfId="43704" xr:uid="{8ED512A9-A563-41A4-A21A-018D78BF7049}"/>
    <cellStyle name="40% - Ênfase3 3 18" xfId="17830" xr:uid="{093D7CF7-6B2A-4117-8AE3-8DCD8F212309}"/>
    <cellStyle name="40% - Ênfase3 3 2" xfId="5423" xr:uid="{B9284113-3534-4C86-8E42-7B8D23F87F61}"/>
    <cellStyle name="40% - Ênfase3 3 2 10" xfId="26867" xr:uid="{6A776EB7-3F5B-4ABC-8B45-64677B948E83}"/>
    <cellStyle name="40% - Ênfase3 3 2 10 2" xfId="37850" xr:uid="{944EE123-7054-473A-93CF-0AB11CC3E9F4}"/>
    <cellStyle name="40% - Ênfase3 3 2 11" xfId="28815" xr:uid="{CD20CD2F-F1A4-48EC-9657-108087F0D444}"/>
    <cellStyle name="40% - Ênfase3 3 2 12" xfId="39798" xr:uid="{3E2C1CD9-F2F7-4224-ABEE-99320106D69D}"/>
    <cellStyle name="40% - Ênfase3 3 2 13" xfId="41745" xr:uid="{477D91E5-3667-4EC6-BDEE-DAA0CBA2A906}"/>
    <cellStyle name="40% - Ênfase3 3 2 14" xfId="43705" xr:uid="{8AA409A3-0106-4B00-98EC-BB6CA9BFBDCB}"/>
    <cellStyle name="40% - Ênfase3 3 2 15" xfId="17831" xr:uid="{6B0BDB3B-869F-4F69-8521-28DF4E933E76}"/>
    <cellStyle name="40% - Ênfase3 3 2 2" xfId="5424" xr:uid="{B3508C26-04C9-4B6E-AB70-D01BF25FC7D1}"/>
    <cellStyle name="40% - Ênfase3 3 2 2 10" xfId="39799" xr:uid="{960B7BDC-E2F2-4BF5-92EB-F3C3F7EE0A68}"/>
    <cellStyle name="40% - Ênfase3 3 2 2 11" xfId="41746" xr:uid="{489BBCBD-B011-4BE4-BCD1-F205696ED6B5}"/>
    <cellStyle name="40% - Ênfase3 3 2 2 12" xfId="43706" xr:uid="{C1DE3483-0F77-456C-9048-8F1CF173399B}"/>
    <cellStyle name="40% - Ênfase3 3 2 2 13" xfId="17832" xr:uid="{7B5232A8-636E-4255-AD46-05791023C04F}"/>
    <cellStyle name="40% - Ênfase3 3 2 2 2" xfId="5425" xr:uid="{4EE8A765-7454-4A45-9DFD-88A6A6E23842}"/>
    <cellStyle name="40% - Ênfase3 3 2 2 2 10" xfId="43707" xr:uid="{CB551B81-8021-41EC-8988-E8E156F7032C}"/>
    <cellStyle name="40% - Ênfase3 3 2 2 2 11" xfId="17833" xr:uid="{6B6096B8-C168-4B4E-8E53-1780C9A3648C}"/>
    <cellStyle name="40% - Ênfase3 3 2 2 2 2" xfId="7269" xr:uid="{CB128D81-F594-4633-A49C-113144A9ADD5}"/>
    <cellStyle name="40% - Ênfase3 3 2 2 2 2 10" xfId="18811" xr:uid="{5752AB2F-5948-43D8-AC92-8245DF3642B5}"/>
    <cellStyle name="40% - Ênfase3 3 2 2 2 2 2" xfId="9256" xr:uid="{6BE14FE7-A2F2-43C2-ABC2-9AEF3039EF58}"/>
    <cellStyle name="40% - Ênfase3 3 2 2 2 2 2 2" xfId="31743" xr:uid="{67E795F8-69DD-45B1-8820-7D263083EDFD}"/>
    <cellStyle name="40% - Ênfase3 3 2 2 2 2 2 3" xfId="20760" xr:uid="{466485B8-82D1-4A6D-AB95-6AB717FA62F9}"/>
    <cellStyle name="40% - Ênfase3 3 2 2 2 2 3" xfId="12655" xr:uid="{DD0D9BCF-E745-400D-985B-887BFF8D469B}"/>
    <cellStyle name="40% - Ênfase3 3 2 2 2 2 3 2" xfId="34716" xr:uid="{58A6658F-5AC6-44C3-90EA-65836B14CF3D}"/>
    <cellStyle name="40% - Ênfase3 3 2 2 2 2 3 3" xfId="23733" xr:uid="{59EF6A5D-9882-42ED-9409-56CF0F4BD2E5}"/>
    <cellStyle name="40% - Ênfase3 3 2 2 2 2 4" xfId="15097" xr:uid="{D0C366D2-40D4-4883-ACE5-71730D6F5841}"/>
    <cellStyle name="40% - Ênfase3 3 2 2 2 2 4 2" xfId="36879" xr:uid="{161AC3AF-4E35-47EE-B51B-012479B5DA7D}"/>
    <cellStyle name="40% - Ênfase3 3 2 2 2 2 4 3" xfId="25896" xr:uid="{E22432FE-6E64-482E-A1FD-3327459511EC}"/>
    <cellStyle name="40% - Ênfase3 3 2 2 2 2 5" xfId="27846" xr:uid="{8EB7C664-3F75-45A5-826D-85358F998984}"/>
    <cellStyle name="40% - Ênfase3 3 2 2 2 2 5 2" xfId="38829" xr:uid="{BFAAE426-C569-417A-B1D0-40FFF1F40C32}"/>
    <cellStyle name="40% - Ênfase3 3 2 2 2 2 6" xfId="29794" xr:uid="{41C7319F-0143-4E98-A329-3C303B06418B}"/>
    <cellStyle name="40% - Ênfase3 3 2 2 2 2 7" xfId="40777" xr:uid="{AAF05AB2-F52A-4985-AD4D-010484A1EB4F}"/>
    <cellStyle name="40% - Ênfase3 3 2 2 2 2 8" xfId="42724" xr:uid="{D7E9B59C-A3FA-4FB9-974C-C6DAE583FD4A}"/>
    <cellStyle name="40% - Ênfase3 3 2 2 2 2 9" xfId="44684" xr:uid="{7CB77A24-0EF1-4370-BE77-FD0187C002B4}"/>
    <cellStyle name="40% - Ênfase3 3 2 2 2 3" xfId="8278" xr:uid="{E04784E5-A5D6-457D-A570-74243EE02CF1}"/>
    <cellStyle name="40% - Ênfase3 3 2 2 2 3 2" xfId="11518" xr:uid="{E134C369-A825-43A7-9969-16FAC59F95CA}"/>
    <cellStyle name="40% - Ênfase3 3 2 2 2 3 2 2" xfId="33581" xr:uid="{F01A6243-3758-4A19-8182-835A88D38948}"/>
    <cellStyle name="40% - Ênfase3 3 2 2 2 3 2 3" xfId="22598" xr:uid="{B234AB17-8A5A-4654-8461-2B11AF5AD81E}"/>
    <cellStyle name="40% - Ênfase3 3 2 2 2 3 3" xfId="30765" xr:uid="{0735E6C6-30E4-4744-8920-0F51713F0EEF}"/>
    <cellStyle name="40% - Ênfase3 3 2 2 2 3 4" xfId="19782" xr:uid="{E21B40B2-2BB8-467A-88D1-166CC170B348}"/>
    <cellStyle name="40% - Ênfase3 3 2 2 2 4" xfId="10522" xr:uid="{0C3C5992-1CA1-4D4E-942D-61FAF705F6B0}"/>
    <cellStyle name="40% - Ênfase3 3 2 2 2 4 2" xfId="32649" xr:uid="{4E10B661-DB99-4A9E-8162-70CB8C644DA2}"/>
    <cellStyle name="40% - Ênfase3 3 2 2 2 4 3" xfId="21666" xr:uid="{C3ADF1A3-4E2C-46E2-97AA-4E9B7EE7352D}"/>
    <cellStyle name="40% - Ênfase3 3 2 2 2 5" xfId="14038" xr:uid="{69AE60E4-90D5-456F-BBAF-949A137BF71D}"/>
    <cellStyle name="40% - Ênfase3 3 2 2 2 5 2" xfId="35902" xr:uid="{E2CED9A5-BBA1-4BF0-8679-12AACDA94899}"/>
    <cellStyle name="40% - Ênfase3 3 2 2 2 5 3" xfId="24919" xr:uid="{40BF2ED0-7589-42C0-902C-85A21966BE89}"/>
    <cellStyle name="40% - Ênfase3 3 2 2 2 6" xfId="26869" xr:uid="{72189D9C-3F0E-4711-A29A-1C159A79C4C9}"/>
    <cellStyle name="40% - Ênfase3 3 2 2 2 6 2" xfId="37852" xr:uid="{BE86E998-224C-4189-BF59-50C0B2E294C2}"/>
    <cellStyle name="40% - Ênfase3 3 2 2 2 7" xfId="28817" xr:uid="{7ACCFD9B-57F4-4AE1-A1C6-288DEE92207E}"/>
    <cellStyle name="40% - Ênfase3 3 2 2 2 8" xfId="39800" xr:uid="{6B5A57C8-5CB1-43B1-99D2-7F9A35F881F9}"/>
    <cellStyle name="40% - Ênfase3 3 2 2 2 9" xfId="41747" xr:uid="{6F194937-ACF3-485B-BC71-C41C1F79868B}"/>
    <cellStyle name="40% - Ênfase3 3 2 2 3" xfId="5426" xr:uid="{A9D55701-5CC2-4303-AEAF-A748EB184079}"/>
    <cellStyle name="40% - Ênfase3 3 2 2 3 10" xfId="43708" xr:uid="{F1251527-3949-4771-8E8B-49D7C30B185C}"/>
    <cellStyle name="40% - Ênfase3 3 2 2 3 11" xfId="17834" xr:uid="{32840205-493D-4201-A0A6-724735513581}"/>
    <cellStyle name="40% - Ênfase3 3 2 2 3 2" xfId="7551" xr:uid="{7AC6966F-7026-491F-8807-F9F4E2E07845}"/>
    <cellStyle name="40% - Ênfase3 3 2 2 3 2 10" xfId="19093" xr:uid="{80020D48-D795-4D0D-BABE-57D75314D9BB}"/>
    <cellStyle name="40% - Ênfase3 3 2 2 3 2 2" xfId="9538" xr:uid="{9B9367CD-7C1F-4627-997A-5259CCDB7493}"/>
    <cellStyle name="40% - Ênfase3 3 2 2 3 2 2 2" xfId="32025" xr:uid="{BFEAFAE8-61B6-4FBE-9522-1980A3C652CA}"/>
    <cellStyle name="40% - Ênfase3 3 2 2 3 2 2 3" xfId="21042" xr:uid="{535907F4-4F87-41F8-8AEF-5EAEE328A982}"/>
    <cellStyle name="40% - Ênfase3 3 2 2 3 2 3" xfId="12937" xr:uid="{BABB706F-554F-48D2-9084-6244C755B043}"/>
    <cellStyle name="40% - Ênfase3 3 2 2 3 2 3 2" xfId="34998" xr:uid="{D57329D4-C1BF-472C-87E2-D58F3512DDAC}"/>
    <cellStyle name="40% - Ênfase3 3 2 2 3 2 3 3" xfId="24015" xr:uid="{CFC202B7-DBC8-4F8C-B225-4951C39678E3}"/>
    <cellStyle name="40% - Ênfase3 3 2 2 3 2 4" xfId="15379" xr:uid="{A053FAD3-B605-4167-8945-D29260164B37}"/>
    <cellStyle name="40% - Ênfase3 3 2 2 3 2 4 2" xfId="37161" xr:uid="{E3C5AEBC-2187-423E-B84B-5AE3A4350BDB}"/>
    <cellStyle name="40% - Ênfase3 3 2 2 3 2 4 3" xfId="26178" xr:uid="{1308C57C-C4A8-4398-ABB9-16CA3BA7B496}"/>
    <cellStyle name="40% - Ênfase3 3 2 2 3 2 5" xfId="28128" xr:uid="{BA9B53D4-C9E3-4BE1-9531-A68E55E87886}"/>
    <cellStyle name="40% - Ênfase3 3 2 2 3 2 5 2" xfId="39111" xr:uid="{7AEDE90A-606A-4945-9E34-24D65EA22DF2}"/>
    <cellStyle name="40% - Ênfase3 3 2 2 3 2 6" xfId="30076" xr:uid="{F56839FB-929F-4566-940D-10CC5D68882B}"/>
    <cellStyle name="40% - Ênfase3 3 2 2 3 2 7" xfId="41059" xr:uid="{BC456A94-179A-42A1-A1F2-79F3F4B1FBD0}"/>
    <cellStyle name="40% - Ênfase3 3 2 2 3 2 8" xfId="43006" xr:uid="{2CB743F2-0B99-4233-AEE6-CB371108344D}"/>
    <cellStyle name="40% - Ênfase3 3 2 2 3 2 9" xfId="44966" xr:uid="{BD891356-6A4B-4949-8F18-97E163885B74}"/>
    <cellStyle name="40% - Ênfase3 3 2 2 3 3" xfId="8279" xr:uid="{D99FBE09-B917-43DB-9708-0AF8B15B52A7}"/>
    <cellStyle name="40% - Ênfase3 3 2 2 3 3 2" xfId="11800" xr:uid="{79558D66-1466-48C5-9DE5-7DFFB297AE2F}"/>
    <cellStyle name="40% - Ênfase3 3 2 2 3 3 2 2" xfId="33863" xr:uid="{57306F63-3689-434B-8B84-9C58BBAE2D7F}"/>
    <cellStyle name="40% - Ênfase3 3 2 2 3 3 2 3" xfId="22880" xr:uid="{2E503ACE-2C1E-439F-ADF9-7E0D310F7948}"/>
    <cellStyle name="40% - Ênfase3 3 2 2 3 3 3" xfId="30766" xr:uid="{A40ADFCC-8F24-43CC-BB9C-D3159424C94F}"/>
    <cellStyle name="40% - Ênfase3 3 2 2 3 3 4" xfId="19783" xr:uid="{D4B4D1B1-67BA-4752-B15F-74A7798CA33B}"/>
    <cellStyle name="40% - Ênfase3 3 2 2 3 4" xfId="10804" xr:uid="{48766045-CCD7-4BCF-BDC0-25DA44097877}"/>
    <cellStyle name="40% - Ênfase3 3 2 2 3 4 2" xfId="32931" xr:uid="{79F6B1BD-B8FC-4246-BB6C-BFE6DDB73F37}"/>
    <cellStyle name="40% - Ênfase3 3 2 2 3 4 3" xfId="21948" xr:uid="{5FB6B8E3-8E3B-45FC-B795-EC837A057209}"/>
    <cellStyle name="40% - Ênfase3 3 2 2 3 5" xfId="14039" xr:uid="{5D32820C-CF13-46A8-BCD6-99174325F375}"/>
    <cellStyle name="40% - Ênfase3 3 2 2 3 5 2" xfId="35903" xr:uid="{928490EC-F957-4024-95BE-956895E1E5E0}"/>
    <cellStyle name="40% - Ênfase3 3 2 2 3 5 3" xfId="24920" xr:uid="{35A81915-C478-4FC4-B1A5-6E45ABDCDACB}"/>
    <cellStyle name="40% - Ênfase3 3 2 2 3 6" xfId="26870" xr:uid="{0D65BD8C-A118-4CD4-A307-C25EC3B2F0A1}"/>
    <cellStyle name="40% - Ênfase3 3 2 2 3 6 2" xfId="37853" xr:uid="{9E3CA245-77AA-4F49-AE70-FC53C069FE87}"/>
    <cellStyle name="40% - Ênfase3 3 2 2 3 7" xfId="28818" xr:uid="{41718053-FA9B-4E90-83CA-94F17782BC98}"/>
    <cellStyle name="40% - Ênfase3 3 2 2 3 8" xfId="39801" xr:uid="{1E8A823D-38CA-4FEB-927C-A75CEEC9C172}"/>
    <cellStyle name="40% - Ênfase3 3 2 2 3 9" xfId="41748" xr:uid="{65BEDC97-B84D-46CC-909E-D2F7E06C875F}"/>
    <cellStyle name="40% - Ênfase3 3 2 2 4" xfId="6985" xr:uid="{7796A4D0-E5AB-4516-9C88-FDC071526BA8}"/>
    <cellStyle name="40% - Ênfase3 3 2 2 4 10" xfId="18529" xr:uid="{04327026-0D72-4EA1-950C-1794B779BB75}"/>
    <cellStyle name="40% - Ênfase3 3 2 2 4 2" xfId="8974" xr:uid="{4347079C-304A-4863-8F0C-CE079EA4EF79}"/>
    <cellStyle name="40% - Ênfase3 3 2 2 4 2 2" xfId="31461" xr:uid="{C7A91056-F197-42CA-A4E2-27E0FF19E228}"/>
    <cellStyle name="40% - Ênfase3 3 2 2 4 2 3" xfId="20478" xr:uid="{A42A0C67-C990-4B05-997F-8EDF35646C99}"/>
    <cellStyle name="40% - Ênfase3 3 2 2 4 3" xfId="12359" xr:uid="{C9D758E5-E0B6-4DF1-95D2-DA395D32B8C9}"/>
    <cellStyle name="40% - Ênfase3 3 2 2 4 3 2" xfId="34420" xr:uid="{96D20DB8-05D8-4AE5-B643-012FD2DD0F41}"/>
    <cellStyle name="40% - Ênfase3 3 2 2 4 3 3" xfId="23437" xr:uid="{533DD308-AFC8-4155-96A1-7C2FE2169C31}"/>
    <cellStyle name="40% - Ênfase3 3 2 2 4 4" xfId="14815" xr:uid="{F32F379D-A66B-4D7E-9ACD-82726C799F06}"/>
    <cellStyle name="40% - Ênfase3 3 2 2 4 4 2" xfId="36597" xr:uid="{303A9A53-7B79-4026-854E-1242AEC6D871}"/>
    <cellStyle name="40% - Ênfase3 3 2 2 4 4 3" xfId="25614" xr:uid="{2738A5BC-558F-410A-BFE9-8CF381E21C2A}"/>
    <cellStyle name="40% - Ênfase3 3 2 2 4 5" xfId="27564" xr:uid="{5B4A0FF4-48DB-4F85-9785-441CC68F0F3D}"/>
    <cellStyle name="40% - Ênfase3 3 2 2 4 5 2" xfId="38547" xr:uid="{68E83336-737E-4F7C-AB5D-F34318302603}"/>
    <cellStyle name="40% - Ênfase3 3 2 2 4 6" xfId="29512" xr:uid="{B5287FE5-C641-4470-BD51-AAE96D3CC74D}"/>
    <cellStyle name="40% - Ênfase3 3 2 2 4 7" xfId="40495" xr:uid="{F7C14EA6-B5A7-45EF-9A19-92993F521D7A}"/>
    <cellStyle name="40% - Ênfase3 3 2 2 4 8" xfId="42442" xr:uid="{B2C26967-6A79-45C7-BB2F-4B01348C442A}"/>
    <cellStyle name="40% - Ênfase3 3 2 2 4 9" xfId="44402" xr:uid="{0FF178C1-5A60-4A4D-B1C7-0F11EDBAFB5F}"/>
    <cellStyle name="40% - Ênfase3 3 2 2 5" xfId="8277" xr:uid="{224CF626-8168-4346-B0AF-B7AE54D76C5E}"/>
    <cellStyle name="40% - Ênfase3 3 2 2 5 2" xfId="11222" xr:uid="{2925F75F-0DFC-4A56-94E8-D9502F50BA3C}"/>
    <cellStyle name="40% - Ênfase3 3 2 2 5 2 2" xfId="33285" xr:uid="{2C1022FB-63E5-4949-98A6-041151C04855}"/>
    <cellStyle name="40% - Ênfase3 3 2 2 5 2 3" xfId="22302" xr:uid="{C368CF0C-77E8-484E-90A2-BE07145F1833}"/>
    <cellStyle name="40% - Ênfase3 3 2 2 5 3" xfId="30764" xr:uid="{5DA0C525-AE37-49A6-A7E4-CD9AEB0B5F32}"/>
    <cellStyle name="40% - Ênfase3 3 2 2 5 4" xfId="19781" xr:uid="{4D2E553D-7B8B-4FD9-BEEA-D167FE132789}"/>
    <cellStyle name="40% - Ênfase3 3 2 2 6" xfId="10240" xr:uid="{86A39E1E-C8C7-4504-BC8B-76C762938670}"/>
    <cellStyle name="40% - Ênfase3 3 2 2 6 2" xfId="32367" xr:uid="{BBF3007F-92C6-43E8-83E3-EE17E58417F1}"/>
    <cellStyle name="40% - Ênfase3 3 2 2 6 3" xfId="21384" xr:uid="{FE3DE57B-4EC4-4410-BD9E-9A6A10953A25}"/>
    <cellStyle name="40% - Ênfase3 3 2 2 7" xfId="14037" xr:uid="{348282AB-7FB3-4E14-AB9C-07621AE84A3D}"/>
    <cellStyle name="40% - Ênfase3 3 2 2 7 2" xfId="35901" xr:uid="{9218CDED-7B32-41F7-8F52-0E37D19145D5}"/>
    <cellStyle name="40% - Ênfase3 3 2 2 7 3" xfId="24918" xr:uid="{E883B06A-41C8-4675-9417-74C8DCC61964}"/>
    <cellStyle name="40% - Ênfase3 3 2 2 8" xfId="26868" xr:uid="{D5BB19A9-3666-4DE4-9442-9EF40164092C}"/>
    <cellStyle name="40% - Ênfase3 3 2 2 8 2" xfId="37851" xr:uid="{6E6A962F-D9AA-4D70-B48C-A923F4D699CF}"/>
    <cellStyle name="40% - Ênfase3 3 2 2 9" xfId="28816" xr:uid="{3757FD11-751D-410D-B85B-561D038060D7}"/>
    <cellStyle name="40% - Ênfase3 3 2 3" xfId="5427" xr:uid="{62B727B7-55E1-4CD2-A6B2-212710BD1C56}"/>
    <cellStyle name="40% - Ênfase3 3 2 3 10" xfId="43709" xr:uid="{4B55EEE0-7D23-425F-BB60-1A0FBFFC5D2E}"/>
    <cellStyle name="40% - Ênfase3 3 2 3 11" xfId="17835" xr:uid="{266FD64C-59A2-4448-8826-B67C7CEE22DE}"/>
    <cellStyle name="40% - Ênfase3 3 2 3 2" xfId="7100" xr:uid="{4DB62E32-BAFF-4C0E-A9D4-D4A1B6B5493C}"/>
    <cellStyle name="40% - Ênfase3 3 2 3 2 10" xfId="18642" xr:uid="{4993F529-B439-4C23-B0B5-D810C65B2397}"/>
    <cellStyle name="40% - Ênfase3 3 2 3 2 2" xfId="9087" xr:uid="{E16A13AC-68EA-4D52-A4EE-71A5F7B7970B}"/>
    <cellStyle name="40% - Ênfase3 3 2 3 2 2 2" xfId="31574" xr:uid="{E8A30A97-8DFD-45A6-B607-D76CE94941B9}"/>
    <cellStyle name="40% - Ênfase3 3 2 3 2 2 3" xfId="20591" xr:uid="{A02F558F-EDF8-4F38-9146-B9E3A0856033}"/>
    <cellStyle name="40% - Ênfase3 3 2 3 2 3" xfId="12482" xr:uid="{8D49D3CF-7F8A-49F0-9C99-8050E3A9047E}"/>
    <cellStyle name="40% - Ênfase3 3 2 3 2 3 2" xfId="34543" xr:uid="{84E0B590-EFFA-4ACB-8C4F-4A25627E1CC4}"/>
    <cellStyle name="40% - Ênfase3 3 2 3 2 3 3" xfId="23560" xr:uid="{807CC9F1-B2E6-42D6-A06E-1459528409EF}"/>
    <cellStyle name="40% - Ênfase3 3 2 3 2 4" xfId="14928" xr:uid="{42F74BCD-6880-4DFB-A29E-665FD10E71EA}"/>
    <cellStyle name="40% - Ênfase3 3 2 3 2 4 2" xfId="36710" xr:uid="{C769F0D5-F56D-4D46-8B55-D76250001789}"/>
    <cellStyle name="40% - Ênfase3 3 2 3 2 4 3" xfId="25727" xr:uid="{CBEA97B2-9495-4B62-B5E9-4779BCB4EC47}"/>
    <cellStyle name="40% - Ênfase3 3 2 3 2 5" xfId="27677" xr:uid="{811B5152-0D10-4987-ADAE-35D37C3C810A}"/>
    <cellStyle name="40% - Ênfase3 3 2 3 2 5 2" xfId="38660" xr:uid="{7B3DDA16-9720-4ECF-9371-3CC35F6DAC85}"/>
    <cellStyle name="40% - Ênfase3 3 2 3 2 6" xfId="29625" xr:uid="{7A87204B-BA28-487D-91AD-1DEE488CA445}"/>
    <cellStyle name="40% - Ênfase3 3 2 3 2 7" xfId="40608" xr:uid="{D14BF1A0-BB57-4AE6-A966-2CE0AE6607C9}"/>
    <cellStyle name="40% - Ênfase3 3 2 3 2 8" xfId="42555" xr:uid="{8FCD7E39-327C-4162-A990-C64C29FA9BB4}"/>
    <cellStyle name="40% - Ênfase3 3 2 3 2 9" xfId="44515" xr:uid="{7EF40FEF-5EB7-48BF-B992-955D3A15A827}"/>
    <cellStyle name="40% - Ênfase3 3 2 3 3" xfId="8280" xr:uid="{093CA5B3-6F56-4A62-9087-65437ABF5CCA}"/>
    <cellStyle name="40% - Ênfase3 3 2 3 3 2" xfId="11345" xr:uid="{F4FEF57C-E41D-47AD-8C56-81C2A1C38191}"/>
    <cellStyle name="40% - Ênfase3 3 2 3 3 2 2" xfId="33408" xr:uid="{4FA0D39A-49F8-4D1D-876D-20024680EE0F}"/>
    <cellStyle name="40% - Ênfase3 3 2 3 3 2 3" xfId="22425" xr:uid="{21D3C2F6-5403-4EB4-9DEE-F28165FF4ABA}"/>
    <cellStyle name="40% - Ênfase3 3 2 3 3 3" xfId="30767" xr:uid="{655D8435-4FFB-4B57-8711-9693590F9D01}"/>
    <cellStyle name="40% - Ênfase3 3 2 3 3 4" xfId="19784" xr:uid="{F8A944D1-77B8-4DAB-A143-A1C3B1E14189}"/>
    <cellStyle name="40% - Ênfase3 3 2 3 4" xfId="10353" xr:uid="{D5656763-FFDC-4567-B3C0-5DBF8BB6A1BA}"/>
    <cellStyle name="40% - Ênfase3 3 2 3 4 2" xfId="32480" xr:uid="{C9D9D6A5-3305-43A4-A9ED-9850D787C321}"/>
    <cellStyle name="40% - Ênfase3 3 2 3 4 3" xfId="21497" xr:uid="{BFEA8E44-A5A5-441F-8156-B5BEA9BFEC94}"/>
    <cellStyle name="40% - Ênfase3 3 2 3 5" xfId="14040" xr:uid="{CB8F04D4-6BDA-4335-ACCF-11A981EDF7F5}"/>
    <cellStyle name="40% - Ênfase3 3 2 3 5 2" xfId="35904" xr:uid="{53964C38-C6B3-493E-BE30-D0DC2E0D11EB}"/>
    <cellStyle name="40% - Ênfase3 3 2 3 5 3" xfId="24921" xr:uid="{D83E9192-16AF-432D-8C9B-3EDBABF934AB}"/>
    <cellStyle name="40% - Ênfase3 3 2 3 6" xfId="26871" xr:uid="{4459613F-6482-4327-ABA5-F21B1BDD3CC1}"/>
    <cellStyle name="40% - Ênfase3 3 2 3 6 2" xfId="37854" xr:uid="{6EA4EEE9-C169-4911-A6FF-6E061FD33E34}"/>
    <cellStyle name="40% - Ênfase3 3 2 3 7" xfId="28819" xr:uid="{C86B9026-4D2A-4CEB-A4F8-BE263000A8AD}"/>
    <cellStyle name="40% - Ênfase3 3 2 3 8" xfId="39802" xr:uid="{3FFC3F10-7E33-4D89-BF7E-179043F5689C}"/>
    <cellStyle name="40% - Ênfase3 3 2 3 9" xfId="41749" xr:uid="{0C91A887-E5D5-4C28-A151-51ACA4C12191}"/>
    <cellStyle name="40% - Ênfase3 3 2 4" xfId="5428" xr:uid="{F2E997D8-5AA3-4663-A5AD-7B8487B6E153}"/>
    <cellStyle name="40% - Ênfase3 3 2 4 10" xfId="43710" xr:uid="{AB63D3B3-FDEE-4703-8960-7043C641EFE4}"/>
    <cellStyle name="40% - Ênfase3 3 2 4 11" xfId="17836" xr:uid="{CD5E32E9-EEA8-4683-8C6A-6658ACF1C638}"/>
    <cellStyle name="40% - Ênfase3 3 2 4 2" xfId="7382" xr:uid="{2A6FA5D5-96E6-469D-80EE-E23562897CA8}"/>
    <cellStyle name="40% - Ênfase3 3 2 4 2 10" xfId="18924" xr:uid="{3096893D-CF85-499B-BDD2-635924E6B2F1}"/>
    <cellStyle name="40% - Ênfase3 3 2 4 2 2" xfId="9369" xr:uid="{F1AEBFD6-9A62-435B-8349-4E9041552370}"/>
    <cellStyle name="40% - Ênfase3 3 2 4 2 2 2" xfId="31856" xr:uid="{66B5CE6D-F86B-4490-AFC7-C01510894AC4}"/>
    <cellStyle name="40% - Ênfase3 3 2 4 2 2 3" xfId="20873" xr:uid="{AB8A6136-4FBB-47A3-A135-1C68367FE997}"/>
    <cellStyle name="40% - Ênfase3 3 2 4 2 3" xfId="12768" xr:uid="{4D80A371-F2DF-4E8F-8680-D9E2B25060DB}"/>
    <cellStyle name="40% - Ênfase3 3 2 4 2 3 2" xfId="34829" xr:uid="{B92D4842-8A26-49BE-A135-266A9A7FBFBD}"/>
    <cellStyle name="40% - Ênfase3 3 2 4 2 3 3" xfId="23846" xr:uid="{D36969DA-1FFC-4C2A-9743-930E33486E13}"/>
    <cellStyle name="40% - Ênfase3 3 2 4 2 4" xfId="15210" xr:uid="{1DCEF978-BFA9-441E-94A6-316579611495}"/>
    <cellStyle name="40% - Ênfase3 3 2 4 2 4 2" xfId="36992" xr:uid="{D322CD4F-6187-4A8D-8C8E-1869477F1CD5}"/>
    <cellStyle name="40% - Ênfase3 3 2 4 2 4 3" xfId="26009" xr:uid="{5EA76E21-230E-4E49-9748-3C79A14CD635}"/>
    <cellStyle name="40% - Ênfase3 3 2 4 2 5" xfId="27959" xr:uid="{B41679F5-85E1-49E9-94F7-9020E2E0B415}"/>
    <cellStyle name="40% - Ênfase3 3 2 4 2 5 2" xfId="38942" xr:uid="{EDD21279-C630-4EE0-961B-E3A14F6F393E}"/>
    <cellStyle name="40% - Ênfase3 3 2 4 2 6" xfId="29907" xr:uid="{C4DB1DA9-453A-47E7-AEF2-B4BDA3B08DC9}"/>
    <cellStyle name="40% - Ênfase3 3 2 4 2 7" xfId="40890" xr:uid="{A294F0B6-8EA1-4728-A28D-56294F3A1187}"/>
    <cellStyle name="40% - Ênfase3 3 2 4 2 8" xfId="42837" xr:uid="{239D9146-7187-454E-A31A-8C75AF7C5F2B}"/>
    <cellStyle name="40% - Ênfase3 3 2 4 2 9" xfId="44797" xr:uid="{2EE2EB66-B37A-4DF7-ADA0-3CB6F6B0ADC3}"/>
    <cellStyle name="40% - Ênfase3 3 2 4 3" xfId="8281" xr:uid="{0476E2CE-9D86-44C1-8043-D29EEDE373BF}"/>
    <cellStyle name="40% - Ênfase3 3 2 4 3 2" xfId="11631" xr:uid="{D529E81D-8721-49BE-84C7-F87BE0D124B2}"/>
    <cellStyle name="40% - Ênfase3 3 2 4 3 2 2" xfId="33694" xr:uid="{D630F8F8-3463-46D8-845B-92EE2855A0DA}"/>
    <cellStyle name="40% - Ênfase3 3 2 4 3 2 3" xfId="22711" xr:uid="{98AA05A2-62C6-404F-B36A-B99E6FCC5A11}"/>
    <cellStyle name="40% - Ênfase3 3 2 4 3 3" xfId="30768" xr:uid="{2412C4DC-23D8-447B-8503-D985E5FC9533}"/>
    <cellStyle name="40% - Ênfase3 3 2 4 3 4" xfId="19785" xr:uid="{50B001C6-45E0-4513-9D89-9AD71AAA4864}"/>
    <cellStyle name="40% - Ênfase3 3 2 4 4" xfId="10635" xr:uid="{F74386AA-886D-4763-8690-AD1ECAFB0D17}"/>
    <cellStyle name="40% - Ênfase3 3 2 4 4 2" xfId="32762" xr:uid="{FA4F61F1-518F-4D72-9554-96DDF776D1AB}"/>
    <cellStyle name="40% - Ênfase3 3 2 4 4 3" xfId="21779" xr:uid="{5FB8A86A-EBC7-476F-8905-6FFAC70CBE35}"/>
    <cellStyle name="40% - Ênfase3 3 2 4 5" xfId="14041" xr:uid="{90F52CE5-DB3F-4B4B-8DEA-1A24F399D8E0}"/>
    <cellStyle name="40% - Ênfase3 3 2 4 5 2" xfId="35905" xr:uid="{A885417A-6F5B-4A1B-849E-703D9359F739}"/>
    <cellStyle name="40% - Ênfase3 3 2 4 5 3" xfId="24922" xr:uid="{793D041A-5F5F-481D-80BA-330A93E8FFFE}"/>
    <cellStyle name="40% - Ênfase3 3 2 4 6" xfId="26872" xr:uid="{7DD10FB6-ABA5-4DE6-8FF1-725894C2E904}"/>
    <cellStyle name="40% - Ênfase3 3 2 4 6 2" xfId="37855" xr:uid="{CCF463A9-460D-46CA-A5EF-9DA7F0FC956D}"/>
    <cellStyle name="40% - Ênfase3 3 2 4 7" xfId="28820" xr:uid="{007308A5-1E55-4F7D-85D0-F59DE4FE0B0D}"/>
    <cellStyle name="40% - Ênfase3 3 2 4 8" xfId="39803" xr:uid="{DAE27456-F3E1-46A4-B33C-6A11AAAAEF98}"/>
    <cellStyle name="40% - Ênfase3 3 2 4 9" xfId="41750" xr:uid="{917F48B1-4CAA-4244-A9E0-84DF141D0462}"/>
    <cellStyle name="40% - Ênfase3 3 2 5" xfId="6815" xr:uid="{206548C0-6B70-4C60-9C76-8B7C7791428B}"/>
    <cellStyle name="40% - Ênfase3 3 2 5 10" xfId="18360" xr:uid="{83C4AC34-BE26-49FE-8814-51A6DA4D5B0A}"/>
    <cellStyle name="40% - Ênfase3 3 2 5 2" xfId="8805" xr:uid="{390679F3-B1C4-41B8-B6F6-5683516BBE38}"/>
    <cellStyle name="40% - Ênfase3 3 2 5 2 2" xfId="13249" xr:uid="{8AF90E05-5F57-44FC-8172-1AFB959B6C6F}"/>
    <cellStyle name="40% - Ênfase3 3 2 5 2 2 2" xfId="35258" xr:uid="{23210513-81F9-4A6B-9BD6-90489DE327C3}"/>
    <cellStyle name="40% - Ênfase3 3 2 5 2 2 3" xfId="24275" xr:uid="{40D7D799-FA7A-4E18-B677-27BC27B7519E}"/>
    <cellStyle name="40% - Ênfase3 3 2 5 2 3" xfId="31292" xr:uid="{7A02B8B2-4570-4467-87ED-4D42F274861F}"/>
    <cellStyle name="40% - Ênfase3 3 2 5 2 4" xfId="20309" xr:uid="{67BB9707-381E-4C56-A6B6-9FF76DB3FB3B}"/>
    <cellStyle name="40% - Ênfase3 3 2 5 3" xfId="12062" xr:uid="{6AB05CEA-490D-406C-8F70-75353A1B638B}"/>
    <cellStyle name="40% - Ênfase3 3 2 5 3 2" xfId="34123" xr:uid="{DC0FBA55-A115-4414-949F-5B449DC5F688}"/>
    <cellStyle name="40% - Ênfase3 3 2 5 3 3" xfId="23140" xr:uid="{D025AFA9-27ED-496E-A173-67B1535C4C16}"/>
    <cellStyle name="40% - Ênfase3 3 2 5 4" xfId="14646" xr:uid="{411CA926-1458-4A47-8AAA-0FB9D20E0F70}"/>
    <cellStyle name="40% - Ênfase3 3 2 5 4 2" xfId="36428" xr:uid="{E8809942-AC4E-43D0-A5F3-9DEFBE845327}"/>
    <cellStyle name="40% - Ênfase3 3 2 5 4 3" xfId="25445" xr:uid="{08845635-3797-48CD-8CB5-F8BD9A101406}"/>
    <cellStyle name="40% - Ênfase3 3 2 5 5" xfId="27395" xr:uid="{46FDDA2B-45A6-47FB-84C9-F5025CC10BAD}"/>
    <cellStyle name="40% - Ênfase3 3 2 5 5 2" xfId="38378" xr:uid="{41262F71-A8F8-4400-97AD-3FA36BD5C9B3}"/>
    <cellStyle name="40% - Ênfase3 3 2 5 6" xfId="29343" xr:uid="{D0C23E64-5B63-4F64-A253-94BB055BEC86}"/>
    <cellStyle name="40% - Ênfase3 3 2 5 7" xfId="40326" xr:uid="{24AEE994-0B46-44CC-96A6-EB9AF618535F}"/>
    <cellStyle name="40% - Ênfase3 3 2 5 8" xfId="42273" xr:uid="{0A08D3B6-3A26-472D-865C-C799A0FE10B1}"/>
    <cellStyle name="40% - Ênfase3 3 2 5 9" xfId="44233" xr:uid="{3C01E574-0EE4-487F-B5D0-DA49511747B5}"/>
    <cellStyle name="40% - Ênfase3 3 2 6" xfId="8276" xr:uid="{BC9B5E1D-0281-4F26-9F3D-78128804DF4D}"/>
    <cellStyle name="40% - Ênfase3 3 2 6 2" xfId="12186" xr:uid="{44D36B44-1340-4E6C-987E-0EE5A5CFD9CC}"/>
    <cellStyle name="40% - Ênfase3 3 2 6 2 2" xfId="34247" xr:uid="{A31E9D18-A372-4279-AF22-790AA0E916F9}"/>
    <cellStyle name="40% - Ênfase3 3 2 6 2 3" xfId="23264" xr:uid="{3B3488A9-93F6-4DA9-8E99-FEFB899E96D0}"/>
    <cellStyle name="40% - Ênfase3 3 2 6 3" xfId="30763" xr:uid="{E1638118-5DF7-47D2-BFCC-C1B44AF7E7D5}"/>
    <cellStyle name="40% - Ênfase3 3 2 6 4" xfId="19780" xr:uid="{8A67B45B-9CDD-4F80-9217-E302380F07F2}"/>
    <cellStyle name="40% - Ênfase3 3 2 7" xfId="11048" xr:uid="{EC7651EA-90ED-4A9A-B436-254BC1F0581D}"/>
    <cellStyle name="40% - Ênfase3 3 2 7 2" xfId="33112" xr:uid="{39D89581-EB1E-4142-9E50-A822FC5FCCD2}"/>
    <cellStyle name="40% - Ênfase3 3 2 7 3" xfId="22129" xr:uid="{A4CBD419-E8EF-4FDD-9506-50E0C209D0CD}"/>
    <cellStyle name="40% - Ênfase3 3 2 8" xfId="10011" xr:uid="{C7CDD410-4FA0-4055-8D41-3908B9F0BA23}"/>
    <cellStyle name="40% - Ênfase3 3 2 8 2" xfId="32198" xr:uid="{C1AD404B-9165-4F2A-A2DF-F60C6DB8BCD7}"/>
    <cellStyle name="40% - Ênfase3 3 2 8 3" xfId="21215" xr:uid="{4C56325E-30DF-4588-9B4F-16D37FE69455}"/>
    <cellStyle name="40% - Ênfase3 3 2 9" xfId="14036" xr:uid="{10AE8D46-F5C5-438C-B1A7-8C5B28713E9D}"/>
    <cellStyle name="40% - Ênfase3 3 2 9 2" xfId="35900" xr:uid="{9E41A82C-1545-442C-BEC5-F463FA6A37E6}"/>
    <cellStyle name="40% - Ênfase3 3 2 9 3" xfId="24917" xr:uid="{4075A078-F231-463A-88B7-B6FB6A744FBB}"/>
    <cellStyle name="40% - Ênfase3 3 3" xfId="5429" xr:uid="{A16F0EDA-1831-482F-9608-FD268FC61846}"/>
    <cellStyle name="40% - Ênfase3 3 3 10" xfId="28821" xr:uid="{E3EF822D-8ACA-4FF8-B88B-3E1501A5AF88}"/>
    <cellStyle name="40% - Ênfase3 3 3 11" xfId="39804" xr:uid="{FD410446-81CB-427B-85CE-E1AD9A569675}"/>
    <cellStyle name="40% - Ênfase3 3 3 12" xfId="41751" xr:uid="{9318018B-553E-4D7B-85D2-4880F7643DE0}"/>
    <cellStyle name="40% - Ênfase3 3 3 13" xfId="43711" xr:uid="{D49904D6-5ADB-4E57-AB43-6B94DED6B1AD}"/>
    <cellStyle name="40% - Ênfase3 3 3 14" xfId="17837" xr:uid="{FAE612F9-B743-430C-AC15-C06C68EB4791}"/>
    <cellStyle name="40% - Ênfase3 3 3 2" xfId="5430" xr:uid="{F72A9794-91E9-483C-97CF-08DA438FE3DF}"/>
    <cellStyle name="40% - Ênfase3 3 3 2 10" xfId="43712" xr:uid="{A68A3146-6518-44A8-B862-99C0B858AD5C}"/>
    <cellStyle name="40% - Ênfase3 3 3 2 11" xfId="17838" xr:uid="{88271F6F-210F-4960-9640-1A14FDD45B9C}"/>
    <cellStyle name="40% - Ênfase3 3 3 2 2" xfId="7213" xr:uid="{1769A584-3648-4E88-AA30-B5A809D252DD}"/>
    <cellStyle name="40% - Ênfase3 3 3 2 2 10" xfId="18755" xr:uid="{53072FB4-9047-4BEF-B737-693CEEF87D07}"/>
    <cellStyle name="40% - Ênfase3 3 3 2 2 2" xfId="9200" xr:uid="{52ACC00C-7AC8-4A99-8676-F90F54C03CAD}"/>
    <cellStyle name="40% - Ênfase3 3 3 2 2 2 2" xfId="31687" xr:uid="{02C9EED0-48EE-44AC-828D-F34E7D3843F8}"/>
    <cellStyle name="40% - Ênfase3 3 3 2 2 2 3" xfId="20704" xr:uid="{BE5A4D74-A967-4876-BC7D-72BA7AED1129}"/>
    <cellStyle name="40% - Ênfase3 3 3 2 2 3" xfId="12599" xr:uid="{BD733B7A-F6C3-4729-8F30-AFC6B1CFB360}"/>
    <cellStyle name="40% - Ênfase3 3 3 2 2 3 2" xfId="34660" xr:uid="{7EC22D4D-C300-4A16-B667-7A46D1C3C5F4}"/>
    <cellStyle name="40% - Ênfase3 3 3 2 2 3 3" xfId="23677" xr:uid="{DFB00482-FEEF-40F4-AB32-B1ED1A561D4F}"/>
    <cellStyle name="40% - Ênfase3 3 3 2 2 4" xfId="15041" xr:uid="{392596A8-0B1F-49DF-A75D-BE2BE339F5B3}"/>
    <cellStyle name="40% - Ênfase3 3 3 2 2 4 2" xfId="36823" xr:uid="{758448DC-2842-4E80-A585-3FDB015A4DCC}"/>
    <cellStyle name="40% - Ênfase3 3 3 2 2 4 3" xfId="25840" xr:uid="{84579758-FFC8-4321-A81A-D2D1AC415A9C}"/>
    <cellStyle name="40% - Ênfase3 3 3 2 2 5" xfId="27790" xr:uid="{B21B744B-912D-4AF8-B891-EF9916C4AC82}"/>
    <cellStyle name="40% - Ênfase3 3 3 2 2 5 2" xfId="38773" xr:uid="{B53C53B8-D0EF-44FA-BC8F-AC77E44D96E1}"/>
    <cellStyle name="40% - Ênfase3 3 3 2 2 6" xfId="29738" xr:uid="{B752934F-57C7-46F3-869E-61D823FCB529}"/>
    <cellStyle name="40% - Ênfase3 3 3 2 2 7" xfId="40721" xr:uid="{07666ABC-BCD1-4129-97F5-B26E1B535C25}"/>
    <cellStyle name="40% - Ênfase3 3 3 2 2 8" xfId="42668" xr:uid="{EC7E5C39-469F-404C-92F3-053E9FEB6BB1}"/>
    <cellStyle name="40% - Ênfase3 3 3 2 2 9" xfId="44628" xr:uid="{AE0B5BCA-6FD4-4C72-8F30-673722172587}"/>
    <cellStyle name="40% - Ênfase3 3 3 2 3" xfId="8283" xr:uid="{C8551050-D07B-4807-85BD-493AE9DE589C}"/>
    <cellStyle name="40% - Ênfase3 3 3 2 3 2" xfId="11462" xr:uid="{36126B21-66CD-4D72-8BE2-B93C71094F74}"/>
    <cellStyle name="40% - Ênfase3 3 3 2 3 2 2" xfId="33525" xr:uid="{ED70E78F-B976-4B5A-9B59-A0D806C00AA3}"/>
    <cellStyle name="40% - Ênfase3 3 3 2 3 2 3" xfId="22542" xr:uid="{0EDC0B26-46EA-46F9-94D9-FE5F07D72ACF}"/>
    <cellStyle name="40% - Ênfase3 3 3 2 3 3" xfId="30770" xr:uid="{5DB703D3-8E27-4844-8337-F42BF294D620}"/>
    <cellStyle name="40% - Ênfase3 3 3 2 3 4" xfId="19787" xr:uid="{CFED5B5E-1629-4585-80C9-1BCEC9FD6173}"/>
    <cellStyle name="40% - Ênfase3 3 3 2 4" xfId="10466" xr:uid="{A1394587-2DD3-419E-BFB5-D78F43983BD7}"/>
    <cellStyle name="40% - Ênfase3 3 3 2 4 2" xfId="32593" xr:uid="{1E304405-E18A-44EB-BD11-394A3894843B}"/>
    <cellStyle name="40% - Ênfase3 3 3 2 4 3" xfId="21610" xr:uid="{3480BAB7-600F-4D1D-B9EC-2C7CD21DE7F7}"/>
    <cellStyle name="40% - Ênfase3 3 3 2 5" xfId="14043" xr:uid="{EDCF4BD2-28DD-4E55-83A5-BF1BD2059AAF}"/>
    <cellStyle name="40% - Ênfase3 3 3 2 5 2" xfId="35907" xr:uid="{52AFF6D5-6451-4439-913F-D6B40EEF962D}"/>
    <cellStyle name="40% - Ênfase3 3 3 2 5 3" xfId="24924" xr:uid="{0473DD72-D263-4BE4-B2A4-9E1EBF461AA6}"/>
    <cellStyle name="40% - Ênfase3 3 3 2 6" xfId="26874" xr:uid="{F2C74505-65BE-4F4F-A1F4-DA794A9A23C3}"/>
    <cellStyle name="40% - Ênfase3 3 3 2 6 2" xfId="37857" xr:uid="{CAACD526-A4BA-4EAF-BD89-88D46DC3DDD3}"/>
    <cellStyle name="40% - Ênfase3 3 3 2 7" xfId="28822" xr:uid="{FC6FD842-5422-4D74-A24F-2D01718BBE5A}"/>
    <cellStyle name="40% - Ênfase3 3 3 2 8" xfId="39805" xr:uid="{4700272D-4FB1-4E41-BB6D-86431C960071}"/>
    <cellStyle name="40% - Ênfase3 3 3 2 9" xfId="41752" xr:uid="{EA4DC0C4-F937-46C0-A0F0-3D4C9EAC5316}"/>
    <cellStyle name="40% - Ênfase3 3 3 3" xfId="5431" xr:uid="{56C67D8B-213A-46E5-BFED-DAD257B4CF10}"/>
    <cellStyle name="40% - Ênfase3 3 3 3 10" xfId="43713" xr:uid="{4B956DE3-EC2B-454D-8565-B3171972A56B}"/>
    <cellStyle name="40% - Ênfase3 3 3 3 11" xfId="17839" xr:uid="{F7CA022D-2A7C-4805-A003-37741B903077}"/>
    <cellStyle name="40% - Ênfase3 3 3 3 2" xfId="7495" xr:uid="{408AE301-83C4-4BE6-A6DF-F7F1CBA985A9}"/>
    <cellStyle name="40% - Ênfase3 3 3 3 2 10" xfId="19037" xr:uid="{C8387A6B-C685-4188-AF6E-F114C6D5BB32}"/>
    <cellStyle name="40% - Ênfase3 3 3 3 2 2" xfId="9482" xr:uid="{5062AC75-F649-48FA-8F2C-4EDAE8515C32}"/>
    <cellStyle name="40% - Ênfase3 3 3 3 2 2 2" xfId="31969" xr:uid="{357C8DAB-5FCD-4BDA-A1CD-93A0887F15F1}"/>
    <cellStyle name="40% - Ênfase3 3 3 3 2 2 3" xfId="20986" xr:uid="{A5143D1E-E57B-438A-BD77-026C16449B5A}"/>
    <cellStyle name="40% - Ênfase3 3 3 3 2 3" xfId="12881" xr:uid="{BE324BAF-F050-4E0A-B8F0-C7EACC2D55EE}"/>
    <cellStyle name="40% - Ênfase3 3 3 3 2 3 2" xfId="34942" xr:uid="{84EC136D-5146-4039-9100-FE18F85A2B2C}"/>
    <cellStyle name="40% - Ênfase3 3 3 3 2 3 3" xfId="23959" xr:uid="{2493F1E4-9902-420B-A12D-CEF1C5B0A5B2}"/>
    <cellStyle name="40% - Ênfase3 3 3 3 2 4" xfId="15323" xr:uid="{7699A2A8-F262-4B86-835C-CBD7CA41DA1E}"/>
    <cellStyle name="40% - Ênfase3 3 3 3 2 4 2" xfId="37105" xr:uid="{FC24CD11-4489-4914-8704-2963C12F8A12}"/>
    <cellStyle name="40% - Ênfase3 3 3 3 2 4 3" xfId="26122" xr:uid="{A842F922-5FA3-4D55-8863-5A2698EE151F}"/>
    <cellStyle name="40% - Ênfase3 3 3 3 2 5" xfId="28072" xr:uid="{079E5C22-3BFD-4D8A-AE5A-59D244BAA3B4}"/>
    <cellStyle name="40% - Ênfase3 3 3 3 2 5 2" xfId="39055" xr:uid="{438965AF-C8BD-4FC1-ACF2-5A63529724EF}"/>
    <cellStyle name="40% - Ênfase3 3 3 3 2 6" xfId="30020" xr:uid="{7955DBB2-C94A-4D00-8910-D6E3B845A299}"/>
    <cellStyle name="40% - Ênfase3 3 3 3 2 7" xfId="41003" xr:uid="{AF44321E-21CD-4F5A-AA58-6D4C9A92EFC8}"/>
    <cellStyle name="40% - Ênfase3 3 3 3 2 8" xfId="42950" xr:uid="{5D0854D4-9885-4F9F-B36A-BA646EAB5A33}"/>
    <cellStyle name="40% - Ênfase3 3 3 3 2 9" xfId="44910" xr:uid="{20EDFDC6-E6E0-41B6-96F4-4F97DA8335AE}"/>
    <cellStyle name="40% - Ênfase3 3 3 3 3" xfId="8284" xr:uid="{4A45562C-9693-4022-837C-33C7C83D7270}"/>
    <cellStyle name="40% - Ênfase3 3 3 3 3 2" xfId="11744" xr:uid="{86909821-2966-4D78-89FA-795291F64B20}"/>
    <cellStyle name="40% - Ênfase3 3 3 3 3 2 2" xfId="33807" xr:uid="{28C55D9C-D001-4F02-B6B2-55DFA9ED3CCE}"/>
    <cellStyle name="40% - Ênfase3 3 3 3 3 2 3" xfId="22824" xr:uid="{4482D223-6369-4DF4-9AD5-BB365B23082A}"/>
    <cellStyle name="40% - Ênfase3 3 3 3 3 3" xfId="30771" xr:uid="{CC1B1F1B-F6A6-4B6D-8C83-4112BBE8EDC6}"/>
    <cellStyle name="40% - Ênfase3 3 3 3 3 4" xfId="19788" xr:uid="{7FC2D3DB-2EFC-4074-BED6-B26340A5EE13}"/>
    <cellStyle name="40% - Ênfase3 3 3 3 4" xfId="10748" xr:uid="{54D01521-ABB0-4235-9FAC-285611AE5B56}"/>
    <cellStyle name="40% - Ênfase3 3 3 3 4 2" xfId="32875" xr:uid="{27213131-56CC-4FAE-861B-EE643AB33DDD}"/>
    <cellStyle name="40% - Ênfase3 3 3 3 4 3" xfId="21892" xr:uid="{CD40BFA9-BDC3-4A01-99C0-3E97DD00353E}"/>
    <cellStyle name="40% - Ênfase3 3 3 3 5" xfId="14044" xr:uid="{0878C70C-1211-476F-B2EF-1AD5AA039DF1}"/>
    <cellStyle name="40% - Ênfase3 3 3 3 5 2" xfId="35908" xr:uid="{F507C6D6-1E64-4DCB-A07E-0F803200C768}"/>
    <cellStyle name="40% - Ênfase3 3 3 3 5 3" xfId="24925" xr:uid="{1015FD56-9294-4C60-AC0B-62E3C8444ABF}"/>
    <cellStyle name="40% - Ênfase3 3 3 3 6" xfId="26875" xr:uid="{56457502-1429-4575-BC7A-2AA5D5BDEF3A}"/>
    <cellStyle name="40% - Ênfase3 3 3 3 6 2" xfId="37858" xr:uid="{605B238E-0DBD-4B43-8E15-73DB43C9F632}"/>
    <cellStyle name="40% - Ênfase3 3 3 3 7" xfId="28823" xr:uid="{73C0C983-8AE6-4236-A8AA-58BA96EFAFA0}"/>
    <cellStyle name="40% - Ênfase3 3 3 3 8" xfId="39806" xr:uid="{A58109C7-7501-40ED-AAE5-6D1425E9EB6A}"/>
    <cellStyle name="40% - Ênfase3 3 3 3 9" xfId="41753" xr:uid="{C1D85E0E-2621-45A9-9816-B966672F8CEF}"/>
    <cellStyle name="40% - Ênfase3 3 3 4" xfId="6929" xr:uid="{42F59257-C37A-4E24-ABD1-38F69A590D5F}"/>
    <cellStyle name="40% - Ênfase3 3 3 4 10" xfId="18473" xr:uid="{C2E8D2E0-2FDE-4A7F-BFCF-836F69D78EE4}"/>
    <cellStyle name="40% - Ênfase3 3 3 4 2" xfId="8918" xr:uid="{EBFD90A4-B5D2-4DE2-82E6-FD6BE5C5FE91}"/>
    <cellStyle name="40% - Ênfase3 3 3 4 2 2" xfId="13193" xr:uid="{57C013BA-C222-42B1-AA87-63D95132C8F8}"/>
    <cellStyle name="40% - Ênfase3 3 3 4 2 2 2" xfId="35202" xr:uid="{2631E941-47FC-44F0-8E2E-388781DBD67D}"/>
    <cellStyle name="40% - Ênfase3 3 3 4 2 2 3" xfId="24219" xr:uid="{C0B1B95C-307C-470E-9DC6-8B5CA8F38372}"/>
    <cellStyle name="40% - Ênfase3 3 3 4 2 3" xfId="31405" xr:uid="{DE7D75F2-2C0F-4E45-BFA9-044C8E1B2B7D}"/>
    <cellStyle name="40% - Ênfase3 3 3 4 2 4" xfId="20422" xr:uid="{BFDC7777-1DA0-4312-BE79-B844FD40C254}"/>
    <cellStyle name="40% - Ênfase3 3 3 4 3" xfId="12006" xr:uid="{9ED072A9-2AC0-4C93-B7E2-AC3075F7BB8F}"/>
    <cellStyle name="40% - Ênfase3 3 3 4 3 2" xfId="34067" xr:uid="{F4156B82-D3BE-46DD-BC8B-D695FA08F421}"/>
    <cellStyle name="40% - Ênfase3 3 3 4 3 3" xfId="23084" xr:uid="{853FF279-D6D1-40F0-A97B-E725A526517D}"/>
    <cellStyle name="40% - Ênfase3 3 3 4 4" xfId="14759" xr:uid="{7BF15447-DAED-4615-9905-BE8E6B29D90A}"/>
    <cellStyle name="40% - Ênfase3 3 3 4 4 2" xfId="36541" xr:uid="{6A76EEF2-C165-4CAA-A628-CC79DFD712FD}"/>
    <cellStyle name="40% - Ênfase3 3 3 4 4 3" xfId="25558" xr:uid="{A2FD98F8-640A-4C01-AB6F-0BE3296BD67B}"/>
    <cellStyle name="40% - Ênfase3 3 3 4 5" xfId="27508" xr:uid="{77608B2C-54FD-4790-86C9-5A5A78098705}"/>
    <cellStyle name="40% - Ênfase3 3 3 4 5 2" xfId="38491" xr:uid="{2F1BB757-5195-4A92-937A-6694E91F878E}"/>
    <cellStyle name="40% - Ênfase3 3 3 4 6" xfId="29456" xr:uid="{A48624D1-3C00-47C9-9DC8-78677FF869FE}"/>
    <cellStyle name="40% - Ênfase3 3 3 4 7" xfId="40439" xr:uid="{2DE5CB09-4768-4333-B681-26BEAD00ADEF}"/>
    <cellStyle name="40% - Ênfase3 3 3 4 8" xfId="42386" xr:uid="{DB5EF6C8-050C-467F-B06B-06AF60D38FE0}"/>
    <cellStyle name="40% - Ênfase3 3 3 4 9" xfId="44346" xr:uid="{7702E0C2-F0EB-459D-A94C-C698D24A4EA3}"/>
    <cellStyle name="40% - Ênfase3 3 3 5" xfId="8282" xr:uid="{E5E5673E-755A-4215-895B-1C87A9B8D0E1}"/>
    <cellStyle name="40% - Ênfase3 3 3 5 2" xfId="12303" xr:uid="{1B4217E0-D104-4C13-B6A2-F3B83AEA12D0}"/>
    <cellStyle name="40% - Ênfase3 3 3 5 2 2" xfId="34364" xr:uid="{BD07543E-C228-427E-9831-143355960CAD}"/>
    <cellStyle name="40% - Ênfase3 3 3 5 2 3" xfId="23381" xr:uid="{8F0E94C6-EC8B-4A1B-A44D-F7DC62B5B7F7}"/>
    <cellStyle name="40% - Ênfase3 3 3 5 3" xfId="30769" xr:uid="{CBB85CBE-4F5C-4F3D-BFE6-749A5DC8D933}"/>
    <cellStyle name="40% - Ênfase3 3 3 5 4" xfId="19786" xr:uid="{4A87797C-B3F2-4625-81CB-F2F75A36F20E}"/>
    <cellStyle name="40% - Ênfase3 3 3 6" xfId="11166" xr:uid="{45435B02-6305-4B51-BACE-E713138403B4}"/>
    <cellStyle name="40% - Ênfase3 3 3 6 2" xfId="33229" xr:uid="{D6D60716-BFA0-4DB9-B0BD-34BD144561DD}"/>
    <cellStyle name="40% - Ênfase3 3 3 6 3" xfId="22246" xr:uid="{8B190A97-F6CF-4295-AC26-7891881BDC35}"/>
    <cellStyle name="40% - Ênfase3 3 3 7" xfId="10184" xr:uid="{3AD2147A-1310-4AB8-B203-4CBB948550A6}"/>
    <cellStyle name="40% - Ênfase3 3 3 7 2" xfId="32311" xr:uid="{6CB6EAE3-3E07-4CC7-89CA-5AE0CEFFE61C}"/>
    <cellStyle name="40% - Ênfase3 3 3 7 3" xfId="21328" xr:uid="{AC62B94A-E1CC-400E-BDD0-FA1B6AE165F7}"/>
    <cellStyle name="40% - Ênfase3 3 3 8" xfId="14042" xr:uid="{94149BF5-50B9-41A3-AD08-1C4C091F36D7}"/>
    <cellStyle name="40% - Ênfase3 3 3 8 2" xfId="35906" xr:uid="{BCA22B5F-8F54-4663-8EB3-176891981853}"/>
    <cellStyle name="40% - Ênfase3 3 3 8 3" xfId="24923" xr:uid="{6C9072B5-D40B-4AE8-A2D6-54F535B0BEEF}"/>
    <cellStyle name="40% - Ênfase3 3 3 9" xfId="26873" xr:uid="{2F9D7983-9182-4CA9-A0A5-350716CAEC23}"/>
    <cellStyle name="40% - Ênfase3 3 3 9 2" xfId="37856" xr:uid="{4D0E6971-A202-4E3C-B53F-A92541D68F58}"/>
    <cellStyle name="40% - Ênfase3 3 4" xfId="5432" xr:uid="{1E88A4F4-7A79-4631-A3F5-4513EE973CFE}"/>
    <cellStyle name="40% - Ênfase3 3 4 10" xfId="39807" xr:uid="{65AB4EBF-E79E-4EE4-99AA-A2622B018D8C}"/>
    <cellStyle name="40% - Ênfase3 3 4 11" xfId="41754" xr:uid="{31D725FB-7438-4B92-B244-22C804711162}"/>
    <cellStyle name="40% - Ênfase3 3 4 12" xfId="43714" xr:uid="{A5F81BF2-FE8B-4824-9D41-B6F2FC040BE9}"/>
    <cellStyle name="40% - Ênfase3 3 4 13" xfId="17840" xr:uid="{84344A5F-9EA4-450D-9DB4-55441CDFDD13}"/>
    <cellStyle name="40% - Ênfase3 3 4 2" xfId="5433" xr:uid="{D5C179E5-AB23-4140-BD2A-AE464FDDEB26}"/>
    <cellStyle name="40% - Ênfase3 3 4 2 10" xfId="43715" xr:uid="{65B08BB2-8A97-47F1-A384-ECF7DD94920D}"/>
    <cellStyle name="40% - Ênfase3 3 4 2 11" xfId="17841" xr:uid="{5408279D-34B5-4A68-A01F-859DC4B0C05C}"/>
    <cellStyle name="40% - Ênfase3 3 4 2 2" xfId="7156" xr:uid="{93ADBE32-9180-4388-BBB1-E1A56012FBA3}"/>
    <cellStyle name="40% - Ênfase3 3 4 2 2 10" xfId="18698" xr:uid="{A8D72B2B-1B0C-49A4-A971-39F2288D7575}"/>
    <cellStyle name="40% - Ênfase3 3 4 2 2 2" xfId="9143" xr:uid="{914DAF37-DBE4-4BFC-8D8A-88CC577E3499}"/>
    <cellStyle name="40% - Ênfase3 3 4 2 2 2 2" xfId="31630" xr:uid="{1A22480F-7CD2-45DC-8DC5-C56DC13E92EA}"/>
    <cellStyle name="40% - Ênfase3 3 4 2 2 2 3" xfId="20647" xr:uid="{0F590F2E-8103-4E73-BE06-7318CF6A4ECC}"/>
    <cellStyle name="40% - Ênfase3 3 4 2 2 3" xfId="12538" xr:uid="{47942234-66E8-4165-B7A8-C43B1B4B07DE}"/>
    <cellStyle name="40% - Ênfase3 3 4 2 2 3 2" xfId="34599" xr:uid="{09611C94-7D28-49AB-8988-EC5520A52C9A}"/>
    <cellStyle name="40% - Ênfase3 3 4 2 2 3 3" xfId="23616" xr:uid="{33BFBFD4-8243-4492-B1CB-4425D954511D}"/>
    <cellStyle name="40% - Ênfase3 3 4 2 2 4" xfId="14984" xr:uid="{AFFE183A-F484-4D63-B39B-5FE2ADB0BEF9}"/>
    <cellStyle name="40% - Ênfase3 3 4 2 2 4 2" xfId="36766" xr:uid="{F845F54F-6AA0-4C64-8459-953BFF8056A7}"/>
    <cellStyle name="40% - Ênfase3 3 4 2 2 4 3" xfId="25783" xr:uid="{5909780D-F42C-4C44-96E9-B3991419FA2A}"/>
    <cellStyle name="40% - Ênfase3 3 4 2 2 5" xfId="27733" xr:uid="{BC45D44D-8754-43F9-8B9B-137C9FC83752}"/>
    <cellStyle name="40% - Ênfase3 3 4 2 2 5 2" xfId="38716" xr:uid="{9E3CCB77-B9C9-4966-AF79-96411EB0CD6C}"/>
    <cellStyle name="40% - Ênfase3 3 4 2 2 6" xfId="29681" xr:uid="{35F93C66-64C3-48BF-81B6-6BCE1E651372}"/>
    <cellStyle name="40% - Ênfase3 3 4 2 2 7" xfId="40664" xr:uid="{64619947-9862-435C-B810-7E098829A948}"/>
    <cellStyle name="40% - Ênfase3 3 4 2 2 8" xfId="42611" xr:uid="{E2BEA2BA-2DD7-4FB0-AB71-4063163B42A9}"/>
    <cellStyle name="40% - Ênfase3 3 4 2 2 9" xfId="44571" xr:uid="{69A7E5E7-FB1A-42D0-B14B-0F9FE84F39ED}"/>
    <cellStyle name="40% - Ênfase3 3 4 2 3" xfId="8286" xr:uid="{9476FDB3-0DC4-40A9-A943-6ED5ECDF1C81}"/>
    <cellStyle name="40% - Ênfase3 3 4 2 3 2" xfId="11401" xr:uid="{57A37E3F-1749-47F2-A26F-46F4A2F158D8}"/>
    <cellStyle name="40% - Ênfase3 3 4 2 3 2 2" xfId="33464" xr:uid="{3EA0865C-7949-48A7-9A49-A486BB5E973F}"/>
    <cellStyle name="40% - Ênfase3 3 4 2 3 2 3" xfId="22481" xr:uid="{178A11A0-F487-495E-A84E-CDC1551FCAC2}"/>
    <cellStyle name="40% - Ênfase3 3 4 2 3 3" xfId="30773" xr:uid="{785C56CA-B7D3-4EC1-A9AB-B12C9EBB75ED}"/>
    <cellStyle name="40% - Ênfase3 3 4 2 3 4" xfId="19790" xr:uid="{F165B5AB-03DE-4796-9A3E-B9547E7C7622}"/>
    <cellStyle name="40% - Ênfase3 3 4 2 4" xfId="10409" xr:uid="{7D554530-295D-4845-B008-19C648BDD2B8}"/>
    <cellStyle name="40% - Ênfase3 3 4 2 4 2" xfId="32536" xr:uid="{40D7795E-0791-4FDD-8A55-22A0AEA5E387}"/>
    <cellStyle name="40% - Ênfase3 3 4 2 4 3" xfId="21553" xr:uid="{3517F533-65D3-4E62-941A-0AD63E4E3BE8}"/>
    <cellStyle name="40% - Ênfase3 3 4 2 5" xfId="14046" xr:uid="{700A1B2F-1107-4A17-8B8F-7D6662452FEB}"/>
    <cellStyle name="40% - Ênfase3 3 4 2 5 2" xfId="35910" xr:uid="{CE6A90A1-2A8D-4E40-9CDA-9A30DA7EFD74}"/>
    <cellStyle name="40% - Ênfase3 3 4 2 5 3" xfId="24927" xr:uid="{70BE134E-714B-41AE-9CBA-F153695B3DD4}"/>
    <cellStyle name="40% - Ênfase3 3 4 2 6" xfId="26877" xr:uid="{0D821D1E-D797-4622-B470-4B90DF3EE195}"/>
    <cellStyle name="40% - Ênfase3 3 4 2 6 2" xfId="37860" xr:uid="{C5033B05-E969-43C7-BED7-F6A090207E86}"/>
    <cellStyle name="40% - Ênfase3 3 4 2 7" xfId="28825" xr:uid="{56BDBB31-4C3F-4EF3-BC76-4D177686D87F}"/>
    <cellStyle name="40% - Ênfase3 3 4 2 8" xfId="39808" xr:uid="{27021199-34C2-4083-A635-E21227B4762F}"/>
    <cellStyle name="40% - Ênfase3 3 4 2 9" xfId="41755" xr:uid="{7F3E4FA1-810B-4A9F-9868-748B311D02C3}"/>
    <cellStyle name="40% - Ênfase3 3 4 3" xfId="5434" xr:uid="{1C1CA92C-D2C2-4E63-909B-4D747A4BC727}"/>
    <cellStyle name="40% - Ênfase3 3 4 3 10" xfId="43716" xr:uid="{B58114A3-001F-4883-849B-3C8F1E5DC320}"/>
    <cellStyle name="40% - Ênfase3 3 4 3 11" xfId="17842" xr:uid="{1011FC59-BE0F-4625-B051-682378548D6A}"/>
    <cellStyle name="40% - Ênfase3 3 4 3 2" xfId="7438" xr:uid="{4C22C82B-C49A-492A-A0D9-4DA6BF1F82B6}"/>
    <cellStyle name="40% - Ênfase3 3 4 3 2 10" xfId="18980" xr:uid="{77C8C46C-6D24-484C-811D-3EF076CA4AE0}"/>
    <cellStyle name="40% - Ênfase3 3 4 3 2 2" xfId="9425" xr:uid="{BD7B9BD3-4C09-45AA-827F-C1782772B14E}"/>
    <cellStyle name="40% - Ênfase3 3 4 3 2 2 2" xfId="31912" xr:uid="{5FB7B39A-8329-4DE9-8FFE-3D73D358DAFD}"/>
    <cellStyle name="40% - Ênfase3 3 4 3 2 2 3" xfId="20929" xr:uid="{3FD81BB8-7CC7-409A-8C71-188BF1EEB39F}"/>
    <cellStyle name="40% - Ênfase3 3 4 3 2 3" xfId="12824" xr:uid="{8144BAF1-C6DB-4F1D-8ADB-1B037C0DA6CC}"/>
    <cellStyle name="40% - Ênfase3 3 4 3 2 3 2" xfId="34885" xr:uid="{A904A41A-555D-4D2E-B41B-834BC6D4FE85}"/>
    <cellStyle name="40% - Ênfase3 3 4 3 2 3 3" xfId="23902" xr:uid="{7E6980F3-5D38-4C99-A83D-3F3140A57B39}"/>
    <cellStyle name="40% - Ênfase3 3 4 3 2 4" xfId="15266" xr:uid="{EBAB02FA-C262-4EA7-B9CE-FFC24A4D2D05}"/>
    <cellStyle name="40% - Ênfase3 3 4 3 2 4 2" xfId="37048" xr:uid="{AF4B3FFA-B347-4A94-BAB5-6B3E69D80583}"/>
    <cellStyle name="40% - Ênfase3 3 4 3 2 4 3" xfId="26065" xr:uid="{7E10BD8F-FFFB-43BF-8A76-7DBB4F0E8828}"/>
    <cellStyle name="40% - Ênfase3 3 4 3 2 5" xfId="28015" xr:uid="{CC7B71D7-4C31-4EB6-AECB-72F175CE95F8}"/>
    <cellStyle name="40% - Ênfase3 3 4 3 2 5 2" xfId="38998" xr:uid="{1F18759C-ED31-4029-BB08-E7D5366A7EC6}"/>
    <cellStyle name="40% - Ênfase3 3 4 3 2 6" xfId="29963" xr:uid="{DF03E99A-B6C5-4E7C-8038-2A13F06339BD}"/>
    <cellStyle name="40% - Ênfase3 3 4 3 2 7" xfId="40946" xr:uid="{20E68241-78FA-4C0C-8CD2-3C8566377983}"/>
    <cellStyle name="40% - Ênfase3 3 4 3 2 8" xfId="42893" xr:uid="{D33908F7-4896-4C01-9B5F-92EAE465F5A4}"/>
    <cellStyle name="40% - Ênfase3 3 4 3 2 9" xfId="44853" xr:uid="{F6FF12B3-21A0-42BE-9B22-17B333A3187D}"/>
    <cellStyle name="40% - Ênfase3 3 4 3 3" xfId="8287" xr:uid="{A9C604CD-C5DC-4649-A937-2010FA02CAC8}"/>
    <cellStyle name="40% - Ênfase3 3 4 3 3 2" xfId="11687" xr:uid="{D18700DF-9798-4158-BCDA-D60A56BCD266}"/>
    <cellStyle name="40% - Ênfase3 3 4 3 3 2 2" xfId="33750" xr:uid="{3742F3E9-993C-4087-9E2C-4CD09AF7FAE6}"/>
    <cellStyle name="40% - Ênfase3 3 4 3 3 2 3" xfId="22767" xr:uid="{28DFD4BE-DF11-48A4-9AB4-BCF171FE71FB}"/>
    <cellStyle name="40% - Ênfase3 3 4 3 3 3" xfId="30774" xr:uid="{4B4DEF26-5850-45E7-9E89-EC2264C88B62}"/>
    <cellStyle name="40% - Ênfase3 3 4 3 3 4" xfId="19791" xr:uid="{7C397325-0CDA-414B-BB31-51D8D8F0608D}"/>
    <cellStyle name="40% - Ênfase3 3 4 3 4" xfId="10691" xr:uid="{0ACB351C-3806-46A4-A927-9CA79126FACA}"/>
    <cellStyle name="40% - Ênfase3 3 4 3 4 2" xfId="32818" xr:uid="{7C6C4B2D-71B0-4E4F-9CBC-6E55A7A5FC91}"/>
    <cellStyle name="40% - Ênfase3 3 4 3 4 3" xfId="21835" xr:uid="{6B8F8922-7D31-40A8-9CA3-404D89C179B7}"/>
    <cellStyle name="40% - Ênfase3 3 4 3 5" xfId="14047" xr:uid="{29AF4C21-674D-4C15-AB43-458B0D91BD45}"/>
    <cellStyle name="40% - Ênfase3 3 4 3 5 2" xfId="35911" xr:uid="{7BCB7662-B320-4500-99FC-18056F3F3C87}"/>
    <cellStyle name="40% - Ênfase3 3 4 3 5 3" xfId="24928" xr:uid="{C73E9E1F-4FEC-4375-BF52-269933DE1807}"/>
    <cellStyle name="40% - Ênfase3 3 4 3 6" xfId="26878" xr:uid="{F112F780-852C-473C-8334-5F47EA946F26}"/>
    <cellStyle name="40% - Ênfase3 3 4 3 6 2" xfId="37861" xr:uid="{38613351-6FFB-45E4-8ACB-DC58AB36EACE}"/>
    <cellStyle name="40% - Ênfase3 3 4 3 7" xfId="28826" xr:uid="{467D1C7E-1D39-4A98-848F-CD4226789FFE}"/>
    <cellStyle name="40% - Ênfase3 3 4 3 8" xfId="39809" xr:uid="{FB3811F9-85B8-4153-A949-FA79E8289284}"/>
    <cellStyle name="40% - Ênfase3 3 4 3 9" xfId="41756" xr:uid="{5BBA9034-0634-44C4-BF80-6EDC2D07A4F9}"/>
    <cellStyle name="40% - Ênfase3 3 4 4" xfId="6871" xr:uid="{F3CF7B7E-B998-4326-A36D-0AF7BD808FEC}"/>
    <cellStyle name="40% - Ênfase3 3 4 4 10" xfId="18416" xr:uid="{50534BD7-3A10-41EB-9B59-7BC5F9EFE313}"/>
    <cellStyle name="40% - Ênfase3 3 4 4 2" xfId="8861" xr:uid="{FCB594BE-F522-4D76-BFF7-E857156ABDB8}"/>
    <cellStyle name="40% - Ênfase3 3 4 4 2 2" xfId="31348" xr:uid="{E00F5827-8AE7-47C2-8D10-05289A1D2A69}"/>
    <cellStyle name="40% - Ênfase3 3 4 4 2 3" xfId="20365" xr:uid="{1ACD03CA-E7EB-4ECA-A8D2-E1B0EB72C8D3}"/>
    <cellStyle name="40% - Ênfase3 3 4 4 3" xfId="12242" xr:uid="{B305F41A-0590-41F4-BB67-EE1F49AA0E90}"/>
    <cellStyle name="40% - Ênfase3 3 4 4 3 2" xfId="34303" xr:uid="{063A3C49-FC0C-441C-8632-4D41DCF2BC99}"/>
    <cellStyle name="40% - Ênfase3 3 4 4 3 3" xfId="23320" xr:uid="{29CCB7A0-14B2-4BE7-B728-0504F2D748C2}"/>
    <cellStyle name="40% - Ênfase3 3 4 4 4" xfId="14702" xr:uid="{5A39A899-403C-4786-865A-94A46FDAA448}"/>
    <cellStyle name="40% - Ênfase3 3 4 4 4 2" xfId="36484" xr:uid="{C061BC46-FC25-4AF7-AEFC-A766765211E4}"/>
    <cellStyle name="40% - Ênfase3 3 4 4 4 3" xfId="25501" xr:uid="{71C9005D-4E3E-4369-9812-9FA557EA45D1}"/>
    <cellStyle name="40% - Ênfase3 3 4 4 5" xfId="27451" xr:uid="{8F84F8BB-F70F-4526-9559-384985D53DC7}"/>
    <cellStyle name="40% - Ênfase3 3 4 4 5 2" xfId="38434" xr:uid="{BF1F5C4B-D5D9-4A1B-85C1-E264EB2273FE}"/>
    <cellStyle name="40% - Ênfase3 3 4 4 6" xfId="29399" xr:uid="{C0792E59-5531-4442-B274-CD1688CFC01B}"/>
    <cellStyle name="40% - Ênfase3 3 4 4 7" xfId="40382" xr:uid="{BCE79A80-CC53-478E-85C8-C4FCAEC9986F}"/>
    <cellStyle name="40% - Ênfase3 3 4 4 8" xfId="42329" xr:uid="{06334FD8-C3FF-45C9-A7E9-168354231CF4}"/>
    <cellStyle name="40% - Ênfase3 3 4 4 9" xfId="44289" xr:uid="{0E823FB5-4623-4850-ADFE-7E0F5420E42C}"/>
    <cellStyle name="40% - Ênfase3 3 4 5" xfId="8285" xr:uid="{45CA31A1-05C2-4D5E-84BB-57ABD980C2F4}"/>
    <cellStyle name="40% - Ênfase3 3 4 5 2" xfId="11104" xr:uid="{F46FEC99-07B1-4E5A-A2BC-0B34CA981FD9}"/>
    <cellStyle name="40% - Ênfase3 3 4 5 2 2" xfId="33168" xr:uid="{F82DECA2-BCFB-44EF-8310-B34556E4CFF7}"/>
    <cellStyle name="40% - Ênfase3 3 4 5 2 3" xfId="22185" xr:uid="{36E9BB22-EA79-450B-9751-AB68726E2141}"/>
    <cellStyle name="40% - Ênfase3 3 4 5 3" xfId="30772" xr:uid="{38F3A6E6-2640-4210-B1AA-BF414E1B02D4}"/>
    <cellStyle name="40% - Ênfase3 3 4 5 4" xfId="19789" xr:uid="{CC4B7C0C-121B-4410-9BB2-E3E037D1E069}"/>
    <cellStyle name="40% - Ênfase3 3 4 6" xfId="10067" xr:uid="{03A12F06-A088-4443-87E4-9BA219F681C4}"/>
    <cellStyle name="40% - Ênfase3 3 4 6 2" xfId="32254" xr:uid="{CC9BBC3D-4B21-470A-81DC-0F2EA8651231}"/>
    <cellStyle name="40% - Ênfase3 3 4 6 3" xfId="21271" xr:uid="{2E5C4E7D-E547-4E71-9DD0-43CAE8FD499B}"/>
    <cellStyle name="40% - Ênfase3 3 4 7" xfId="14045" xr:uid="{C903C07B-0406-43F8-A8C1-678D60A1E364}"/>
    <cellStyle name="40% - Ênfase3 3 4 7 2" xfId="35909" xr:uid="{C888580C-C5F9-43E0-8C3C-1A14197AF0F0}"/>
    <cellStyle name="40% - Ênfase3 3 4 7 3" xfId="24926" xr:uid="{2C77640F-45CC-454F-AD7E-378C227CDAD2}"/>
    <cellStyle name="40% - Ênfase3 3 4 8" xfId="26876" xr:uid="{1CAD9941-1C77-49A1-8AA1-CF63C233D3DE}"/>
    <cellStyle name="40% - Ênfase3 3 4 8 2" xfId="37859" xr:uid="{DF2D8B52-9AEA-4D02-AA84-717FC19B9AF4}"/>
    <cellStyle name="40% - Ênfase3 3 4 9" xfId="28824" xr:uid="{90C86237-7D8E-4FFD-B062-4A21C4A2B9F9}"/>
    <cellStyle name="40% - Ênfase3 3 5" xfId="5435" xr:uid="{770A74B0-7EB7-4770-91FE-9F980ABA6C64}"/>
    <cellStyle name="40% - Ênfase3 3 5 10" xfId="43717" xr:uid="{1DD808FA-5875-4C70-9444-0F6FC39B0965}"/>
    <cellStyle name="40% - Ênfase3 3 5 11" xfId="17843" xr:uid="{CC3CB087-E9CC-4334-8525-94EDDFF62565}"/>
    <cellStyle name="40% - Ênfase3 3 5 2" xfId="7044" xr:uid="{A5ABAD3C-F59C-4A5D-AECE-00ECBC7C9DBA}"/>
    <cellStyle name="40% - Ênfase3 3 5 2 10" xfId="18586" xr:uid="{DF32E7BA-56A0-41DD-BE02-B42E1309F298}"/>
    <cellStyle name="40% - Ênfase3 3 5 2 2" xfId="9031" xr:uid="{6146DCC0-A75F-41B7-AD3C-95FF791826C4}"/>
    <cellStyle name="40% - Ênfase3 3 5 2 2 2" xfId="31518" xr:uid="{3C8D1284-20DD-4455-9332-1AE433CF654E}"/>
    <cellStyle name="40% - Ênfase3 3 5 2 2 3" xfId="20535" xr:uid="{2415414D-8E66-4808-B5DC-A896DB4D6286}"/>
    <cellStyle name="40% - Ênfase3 3 5 2 3" xfId="12426" xr:uid="{020C5759-614B-4FA7-B0C5-FFC2718727E3}"/>
    <cellStyle name="40% - Ênfase3 3 5 2 3 2" xfId="34487" xr:uid="{F4D9E7F2-F09F-4D5F-81C9-4157FD104EF9}"/>
    <cellStyle name="40% - Ênfase3 3 5 2 3 3" xfId="23504" xr:uid="{998B7824-7B0E-4A27-9FA5-1FC6267E0E58}"/>
    <cellStyle name="40% - Ênfase3 3 5 2 4" xfId="14872" xr:uid="{02588B2E-EE11-47FC-8B01-DEC88F6D2779}"/>
    <cellStyle name="40% - Ênfase3 3 5 2 4 2" xfId="36654" xr:uid="{232C78B4-06DB-4D69-ACF2-2858EF892CB9}"/>
    <cellStyle name="40% - Ênfase3 3 5 2 4 3" xfId="25671" xr:uid="{3BCB911B-1715-4022-B6B4-26B012A33E4C}"/>
    <cellStyle name="40% - Ênfase3 3 5 2 5" xfId="27621" xr:uid="{0A29748C-8160-47F7-8602-05193700365C}"/>
    <cellStyle name="40% - Ênfase3 3 5 2 5 2" xfId="38604" xr:uid="{7C4B3CB0-B631-4DF8-A073-71014E599E25}"/>
    <cellStyle name="40% - Ênfase3 3 5 2 6" xfId="29569" xr:uid="{9F969BDB-908A-4882-8FEF-AABEA98FF873}"/>
    <cellStyle name="40% - Ênfase3 3 5 2 7" xfId="40552" xr:uid="{E02DEF86-0E9B-43F3-AF23-7260EE41EB7A}"/>
    <cellStyle name="40% - Ênfase3 3 5 2 8" xfId="42499" xr:uid="{80D1A9A4-F990-4B64-98F9-21FFE6878A7F}"/>
    <cellStyle name="40% - Ênfase3 3 5 2 9" xfId="44459" xr:uid="{BFDDAC35-E777-4347-9E2D-A54E7A10446E}"/>
    <cellStyle name="40% - Ênfase3 3 5 3" xfId="8288" xr:uid="{34E9262A-0557-435A-9C51-B4EE7360F8A9}"/>
    <cellStyle name="40% - Ênfase3 3 5 3 2" xfId="11289" xr:uid="{03D30837-2E55-444C-B514-21A4383E1238}"/>
    <cellStyle name="40% - Ênfase3 3 5 3 2 2" xfId="33352" xr:uid="{723F2A12-F188-4A2D-9A6B-6C39877C5A77}"/>
    <cellStyle name="40% - Ênfase3 3 5 3 2 3" xfId="22369" xr:uid="{F0FCD5C0-F0C2-41F8-A60A-10B700903661}"/>
    <cellStyle name="40% - Ênfase3 3 5 3 3" xfId="30775" xr:uid="{FD1ABA0A-967A-419B-89A8-75C082C11B0A}"/>
    <cellStyle name="40% - Ênfase3 3 5 3 4" xfId="19792" xr:uid="{EF3F5006-AA29-41C3-B70D-51897D7F1947}"/>
    <cellStyle name="40% - Ênfase3 3 5 4" xfId="10297" xr:uid="{90CDB2EA-E021-4164-906D-4753992DF4E4}"/>
    <cellStyle name="40% - Ênfase3 3 5 4 2" xfId="32424" xr:uid="{098B408E-CB6C-42D5-8C58-5F5865EF446C}"/>
    <cellStyle name="40% - Ênfase3 3 5 4 3" xfId="21441" xr:uid="{9827D202-4F57-4F5B-85D7-896E54A5D58A}"/>
    <cellStyle name="40% - Ênfase3 3 5 5" xfId="14048" xr:uid="{CBC01B01-7CE6-4739-826A-CE235DE1D9E0}"/>
    <cellStyle name="40% - Ênfase3 3 5 5 2" xfId="35912" xr:uid="{9C0C12D4-B294-4F5C-9879-0DD6F61BE938}"/>
    <cellStyle name="40% - Ênfase3 3 5 5 3" xfId="24929" xr:uid="{EF446575-A270-49D1-AC6E-880D88B7594A}"/>
    <cellStyle name="40% - Ênfase3 3 5 6" xfId="26879" xr:uid="{36E64998-7195-4985-A322-F129AC476BF7}"/>
    <cellStyle name="40% - Ênfase3 3 5 6 2" xfId="37862" xr:uid="{93E352D5-32DD-4EC2-901D-10E4A9867CB6}"/>
    <cellStyle name="40% - Ênfase3 3 5 7" xfId="28827" xr:uid="{DF3E429B-7579-4824-92BE-49042BB2A3E9}"/>
    <cellStyle name="40% - Ênfase3 3 5 8" xfId="39810" xr:uid="{F6ABB195-4B98-4D74-9ACC-2099DD88B361}"/>
    <cellStyle name="40% - Ênfase3 3 5 9" xfId="41757" xr:uid="{65F93C11-84EF-4DF5-A72B-DA8C5014540D}"/>
    <cellStyle name="40% - Ênfase3 3 6" xfId="5436" xr:uid="{1C5B8574-23D5-426F-9055-248C5974ABCA}"/>
    <cellStyle name="40% - Ênfase3 3 6 10" xfId="43718" xr:uid="{9744A0A1-1913-42F9-9E95-74442C8B066C}"/>
    <cellStyle name="40% - Ênfase3 3 6 11" xfId="17844" xr:uid="{BB5475CE-E471-43E9-BFDD-501781A07285}"/>
    <cellStyle name="40% - Ênfase3 3 6 2" xfId="7326" xr:uid="{2FAD4440-24B6-4646-B54E-7E1657C9DF21}"/>
    <cellStyle name="40% - Ênfase3 3 6 2 10" xfId="18868" xr:uid="{8256C863-A6D4-4186-8801-5A2AA4740F1A}"/>
    <cellStyle name="40% - Ênfase3 3 6 2 2" xfId="9313" xr:uid="{058D0114-BD82-433B-AB03-4B3E108F6569}"/>
    <cellStyle name="40% - Ênfase3 3 6 2 2 2" xfId="31800" xr:uid="{325F96D7-5EBB-488C-882E-E30957F8DB0F}"/>
    <cellStyle name="40% - Ênfase3 3 6 2 2 3" xfId="20817" xr:uid="{EAF59B85-5480-42B7-92BB-7BE86C1FD9CB}"/>
    <cellStyle name="40% - Ênfase3 3 6 2 3" xfId="12712" xr:uid="{0A3DF8ED-A332-4595-9F29-12B45A80BD19}"/>
    <cellStyle name="40% - Ênfase3 3 6 2 3 2" xfId="34773" xr:uid="{2AA9E9D5-BFA1-4160-A709-ABB7C774EDD7}"/>
    <cellStyle name="40% - Ênfase3 3 6 2 3 3" xfId="23790" xr:uid="{E30479C8-AE22-498A-876A-1C8F8FE59886}"/>
    <cellStyle name="40% - Ênfase3 3 6 2 4" xfId="15154" xr:uid="{7DB8FAED-19E0-4FF9-AEF6-0207777041AB}"/>
    <cellStyle name="40% - Ênfase3 3 6 2 4 2" xfId="36936" xr:uid="{72F922D9-3992-4EE6-97E7-0AAB63D29D3B}"/>
    <cellStyle name="40% - Ênfase3 3 6 2 4 3" xfId="25953" xr:uid="{A04659CE-32E6-47C8-B967-EBA7404C33A3}"/>
    <cellStyle name="40% - Ênfase3 3 6 2 5" xfId="27903" xr:uid="{2288EC3F-05D8-4104-88AE-DE99EB09D7F7}"/>
    <cellStyle name="40% - Ênfase3 3 6 2 5 2" xfId="38886" xr:uid="{8E68C3C5-5777-43C6-A54D-57359734F6B8}"/>
    <cellStyle name="40% - Ênfase3 3 6 2 6" xfId="29851" xr:uid="{EEE19F84-4AE1-4320-A704-A662F838DF61}"/>
    <cellStyle name="40% - Ênfase3 3 6 2 7" xfId="40834" xr:uid="{DDC2336F-1B6E-4C13-A022-7130EF3E2F35}"/>
    <cellStyle name="40% - Ênfase3 3 6 2 8" xfId="42781" xr:uid="{1131D15B-FB09-4D5F-A422-7E2557801CD7}"/>
    <cellStyle name="40% - Ênfase3 3 6 2 9" xfId="44741" xr:uid="{61D7C02D-0E91-41FD-A7AA-E775583928A7}"/>
    <cellStyle name="40% - Ênfase3 3 6 3" xfId="8289" xr:uid="{05329676-FE2A-4559-B52C-025224296B50}"/>
    <cellStyle name="40% - Ênfase3 3 6 3 2" xfId="11575" xr:uid="{8A519693-E369-4A1B-8626-ECCA12872A69}"/>
    <cellStyle name="40% - Ênfase3 3 6 3 2 2" xfId="33638" xr:uid="{F66E175B-1A9F-4C0F-862C-9C076F089E02}"/>
    <cellStyle name="40% - Ênfase3 3 6 3 2 3" xfId="22655" xr:uid="{201C2382-F7E0-4A39-A18F-DA460902BC2F}"/>
    <cellStyle name="40% - Ênfase3 3 6 3 3" xfId="30776" xr:uid="{91C1EE64-E564-44AD-9921-0C5ECAA35CFC}"/>
    <cellStyle name="40% - Ênfase3 3 6 3 4" xfId="19793" xr:uid="{2474C998-45B6-421C-8C95-11882142665E}"/>
    <cellStyle name="40% - Ênfase3 3 6 4" xfId="10579" xr:uid="{293B707D-8CAE-41C6-8CA8-C1A5ED7A9F24}"/>
    <cellStyle name="40% - Ênfase3 3 6 4 2" xfId="32706" xr:uid="{D8F79BBF-A7FA-4517-8016-3459641BCED4}"/>
    <cellStyle name="40% - Ênfase3 3 6 4 3" xfId="21723" xr:uid="{816AC9F7-D2AD-4C85-B0D2-278ED7F06FFC}"/>
    <cellStyle name="40% - Ênfase3 3 6 5" xfId="14049" xr:uid="{D955148E-4556-4E32-8C5B-3AC6D4C1C12E}"/>
    <cellStyle name="40% - Ênfase3 3 6 5 2" xfId="35913" xr:uid="{E9078779-98FA-440D-90A9-0314C783155F}"/>
    <cellStyle name="40% - Ênfase3 3 6 5 3" xfId="24930" xr:uid="{A958D5AE-6662-4513-981E-26222A71AECC}"/>
    <cellStyle name="40% - Ênfase3 3 6 6" xfId="26880" xr:uid="{4BDB74F7-8125-42E2-A341-5F7342ADFC27}"/>
    <cellStyle name="40% - Ênfase3 3 6 6 2" xfId="37863" xr:uid="{60C5F23C-3892-4ECE-815C-0CE571AFCC17}"/>
    <cellStyle name="40% - Ênfase3 3 6 7" xfId="28828" xr:uid="{F3D6865F-BEC5-40D0-B132-3F647EC78DD8}"/>
    <cellStyle name="40% - Ênfase3 3 6 8" xfId="39811" xr:uid="{B4100C29-AD39-4858-AE7D-D32011797E35}"/>
    <cellStyle name="40% - Ênfase3 3 6 9" xfId="41758" xr:uid="{8189E68C-3253-4E36-9838-6EE72352D07D}"/>
    <cellStyle name="40% - Ênfase3 3 7" xfId="5437" xr:uid="{33DE6BAA-C6DD-40E0-A710-E23183E2E1C1}"/>
    <cellStyle name="40% - Ênfase3 3 7 10" xfId="43719" xr:uid="{2129F2DD-4343-46AA-B1D0-5A73A8CA8C47}"/>
    <cellStyle name="40% - Ênfase3 3 7 11" xfId="17845" xr:uid="{0B67F9DC-19BF-41C4-BCC9-96B26B6218EE}"/>
    <cellStyle name="40% - Ênfase3 3 7 2" xfId="7608" xr:uid="{B54F8B0B-B5A2-4DF6-8704-5AB6DE9EDD0F}"/>
    <cellStyle name="40% - Ênfase3 3 7 2 10" xfId="19150" xr:uid="{D970F962-7ADD-4A2E-9F83-12A517F90CB6}"/>
    <cellStyle name="40% - Ênfase3 3 7 2 2" xfId="9595" xr:uid="{C5F6BE6D-23CB-4DA6-8FC2-CE4A6B64D2AD}"/>
    <cellStyle name="40% - Ênfase3 3 7 2 2 2" xfId="32082" xr:uid="{27DC3228-0916-481E-832E-170725631984}"/>
    <cellStyle name="40% - Ênfase3 3 7 2 2 3" xfId="21099" xr:uid="{73C8D85B-D282-48C2-AEC6-63D74C109F25}"/>
    <cellStyle name="40% - Ênfase3 3 7 2 3" xfId="12994" xr:uid="{A4D3F03D-FB85-4E64-ADC0-2BD020008060}"/>
    <cellStyle name="40% - Ênfase3 3 7 2 3 2" xfId="35055" xr:uid="{6FDDB914-C7A4-4CBC-9ED4-874949962A61}"/>
    <cellStyle name="40% - Ênfase3 3 7 2 3 3" xfId="24072" xr:uid="{1AAC01E5-AB1D-42CA-A617-0E2267D04217}"/>
    <cellStyle name="40% - Ênfase3 3 7 2 4" xfId="15436" xr:uid="{D00B4F89-242E-40E1-9224-36C1D7C02C3D}"/>
    <cellStyle name="40% - Ênfase3 3 7 2 4 2" xfId="37218" xr:uid="{ADF23AA6-AE67-46DA-BEE5-931216195372}"/>
    <cellStyle name="40% - Ênfase3 3 7 2 4 3" xfId="26235" xr:uid="{A9BEA9EB-41A1-4EEA-8508-40FE393ECA7D}"/>
    <cellStyle name="40% - Ênfase3 3 7 2 5" xfId="28185" xr:uid="{D3D50F13-3735-47F0-AE10-1370FD9970F7}"/>
    <cellStyle name="40% - Ênfase3 3 7 2 5 2" xfId="39168" xr:uid="{044C8495-03B0-4A77-82C9-AA4B74C444BD}"/>
    <cellStyle name="40% - Ênfase3 3 7 2 6" xfId="30133" xr:uid="{2CDCF0A1-FB40-47AC-B702-F19CBA116E19}"/>
    <cellStyle name="40% - Ênfase3 3 7 2 7" xfId="41116" xr:uid="{2D5E43CE-2BB7-4FAB-A0DA-0902406908D7}"/>
    <cellStyle name="40% - Ênfase3 3 7 2 8" xfId="43063" xr:uid="{56205146-6E3D-4C55-89B8-15B8538946E5}"/>
    <cellStyle name="40% - Ênfase3 3 7 2 9" xfId="45023" xr:uid="{3C49EF12-4787-401B-92C5-73BC99F67E3E}"/>
    <cellStyle name="40% - Ênfase3 3 7 3" xfId="8290" xr:uid="{60990872-DBDE-4F12-A519-C868E312D272}"/>
    <cellStyle name="40% - Ênfase3 3 7 3 2" xfId="11857" xr:uid="{3235DCF7-70DA-41AA-B023-9435AF52A232}"/>
    <cellStyle name="40% - Ênfase3 3 7 3 2 2" xfId="33920" xr:uid="{3FD791FD-0635-400B-82B7-AAA2AD257EF2}"/>
    <cellStyle name="40% - Ênfase3 3 7 3 2 3" xfId="22937" xr:uid="{0590F712-3A65-4173-87C0-FF6705E3D251}"/>
    <cellStyle name="40% - Ênfase3 3 7 3 3" xfId="30777" xr:uid="{E02D477B-30EB-4400-A091-6E0BAACB2D76}"/>
    <cellStyle name="40% - Ênfase3 3 7 3 4" xfId="19794" xr:uid="{9E8DD58A-764B-43F6-83B2-E6B88AF89FB2}"/>
    <cellStyle name="40% - Ênfase3 3 7 4" xfId="10861" xr:uid="{57B6D19F-37D0-4B87-8816-DA9AEEAF2787}"/>
    <cellStyle name="40% - Ênfase3 3 7 4 2" xfId="32988" xr:uid="{E0F5E060-CD70-4CAA-9744-BF5E4516864D}"/>
    <cellStyle name="40% - Ênfase3 3 7 4 3" xfId="22005" xr:uid="{04CF2BB1-2E59-4A60-8E11-0F9827349F02}"/>
    <cellStyle name="40% - Ênfase3 3 7 5" xfId="14050" xr:uid="{9C2E7B6B-08A1-40A8-981C-0FD23F861062}"/>
    <cellStyle name="40% - Ênfase3 3 7 5 2" xfId="35914" xr:uid="{225695A5-A37D-4965-B1F8-715D3C7A13F6}"/>
    <cellStyle name="40% - Ênfase3 3 7 5 3" xfId="24931" xr:uid="{7B5ACF8D-EEF4-4646-A311-FB5A44EA795A}"/>
    <cellStyle name="40% - Ênfase3 3 7 6" xfId="26881" xr:uid="{7AE46A3F-7757-4950-BE8D-AC0F90664F85}"/>
    <cellStyle name="40% - Ênfase3 3 7 6 2" xfId="37864" xr:uid="{C880BBB9-786C-40FA-A7FA-EFB0F2A7F8B4}"/>
    <cellStyle name="40% - Ênfase3 3 7 7" xfId="28829" xr:uid="{0A85F931-CDC3-4BFD-95F1-41FD268C128D}"/>
    <cellStyle name="40% - Ênfase3 3 7 8" xfId="39812" xr:uid="{6A21AEA0-1426-4902-B4FE-E9D78E467607}"/>
    <cellStyle name="40% - Ênfase3 3 7 9" xfId="41759" xr:uid="{CC7C57CA-D1A4-4676-9D66-C7E233572AF7}"/>
    <cellStyle name="40% - Ênfase3 3 8" xfId="6759" xr:uid="{8EDAB9CD-EF94-42E3-93E2-4C90DC7D234A}"/>
    <cellStyle name="40% - Ênfase3 3 8 10" xfId="18304" xr:uid="{AA28701D-1107-4473-A32F-8394B0F22514}"/>
    <cellStyle name="40% - Ênfase3 3 8 2" xfId="8749" xr:uid="{21BDDEDD-E8FF-4DE7-A4AE-E5D7E2F58182}"/>
    <cellStyle name="40% - Ênfase3 3 8 2 2" xfId="13125" xr:uid="{63E06484-5468-4D08-B51B-763C1B7C060D}"/>
    <cellStyle name="40% - Ênfase3 3 8 2 2 2" xfId="35135" xr:uid="{2EA72C19-16C0-414A-9574-35B23953456D}"/>
    <cellStyle name="40% - Ênfase3 3 8 2 2 3" xfId="24152" xr:uid="{28D7BE26-DD1F-4898-95EC-73B8BF73E175}"/>
    <cellStyle name="40% - Ênfase3 3 8 2 3" xfId="31236" xr:uid="{C46B5CF2-8B58-49CD-8AF8-359B6BA07FF3}"/>
    <cellStyle name="40% - Ênfase3 3 8 2 4" xfId="20253" xr:uid="{B2F12143-8D19-42A8-9FFF-B8CA94D726B6}"/>
    <cellStyle name="40% - Ênfase3 3 8 3" xfId="11939" xr:uid="{CCEEA94D-BA8E-41A1-A376-C17136F3E949}"/>
    <cellStyle name="40% - Ênfase3 3 8 3 2" xfId="34000" xr:uid="{8EF1D78A-8B8A-47DC-8D6D-4DE041522999}"/>
    <cellStyle name="40% - Ênfase3 3 8 3 3" xfId="23017" xr:uid="{EBC53EF1-7995-4C64-830B-4E2F335C3EB6}"/>
    <cellStyle name="40% - Ênfase3 3 8 4" xfId="14590" xr:uid="{2AB7222E-4B83-41A1-B9E0-22B4C9999B13}"/>
    <cellStyle name="40% - Ênfase3 3 8 4 2" xfId="36372" xr:uid="{CC6C959D-7AA9-40E9-9728-FAC07AEF5FAA}"/>
    <cellStyle name="40% - Ênfase3 3 8 4 3" xfId="25389" xr:uid="{B348DFFF-875E-4F87-8F12-8BB586A4057D}"/>
    <cellStyle name="40% - Ênfase3 3 8 5" xfId="27339" xr:uid="{CB7E9859-F254-4FCC-B2B6-C3662FC5223C}"/>
    <cellStyle name="40% - Ênfase3 3 8 5 2" xfId="38322" xr:uid="{57FE068A-3119-47C3-A1A8-A4B447C55B03}"/>
    <cellStyle name="40% - Ênfase3 3 8 6" xfId="29287" xr:uid="{2644D515-86E4-4CB6-9812-26D7B8BA4C1B}"/>
    <cellStyle name="40% - Ênfase3 3 8 7" xfId="40270" xr:uid="{276BCD8D-5A95-4196-A91E-3FD175E92CE2}"/>
    <cellStyle name="40% - Ênfase3 3 8 8" xfId="42217" xr:uid="{E7D733B3-967E-4981-9B98-988D28A20EEA}"/>
    <cellStyle name="40% - Ênfase3 3 8 9" xfId="44177" xr:uid="{3C87FA1E-C71B-4F5A-9382-A959AFD96392}"/>
    <cellStyle name="40% - Ênfase3 3 9" xfId="8275" xr:uid="{31070C8A-6D44-4F93-84B3-E0421D442F8B}"/>
    <cellStyle name="40% - Ênfase3 3 9 2" xfId="12130" xr:uid="{77E8AC0F-7C03-4E66-A48B-A16B0CD266F9}"/>
    <cellStyle name="40% - Ênfase3 3 9 2 2" xfId="34191" xr:uid="{F8C3BBBC-5F85-4040-8AED-505CADFA0F30}"/>
    <cellStyle name="40% - Ênfase3 3 9 2 3" xfId="23208" xr:uid="{22A053DD-8358-4C25-B1D9-22B5A8131FF0}"/>
    <cellStyle name="40% - Ênfase3 3 9 3" xfId="30762" xr:uid="{45C3EC0C-28E4-46FB-999D-E586FC9429FA}"/>
    <cellStyle name="40% - Ênfase3 3 9 4" xfId="19779" xr:uid="{6B2115B7-AE44-44D2-A671-7A7B62FAE55E}"/>
    <cellStyle name="40% - Ênfase3 4" xfId="5438" xr:uid="{F42B5332-363D-4979-9181-8F899E6A69F0}"/>
    <cellStyle name="40% - Ênfase3 4 10" xfId="11006" xr:uid="{5EF35890-B413-488E-A49B-3D6C7EBBDEE7}"/>
    <cellStyle name="40% - Ênfase3 4 10 2" xfId="33070" xr:uid="{8F52ED51-D995-46C7-8E6D-A7C55A7F53F4}"/>
    <cellStyle name="40% - Ênfase3 4 10 3" xfId="22087" xr:uid="{CD932B25-F196-41DD-855F-52DD02BDECCC}"/>
    <cellStyle name="40% - Ênfase3 4 11" xfId="9969" xr:uid="{24CE038D-AD66-4E48-82B0-4B7C369AFA73}"/>
    <cellStyle name="40% - Ênfase3 4 11 2" xfId="32156" xr:uid="{6EF17A1E-9B2F-4697-AC4B-9D0216BB90A7}"/>
    <cellStyle name="40% - Ênfase3 4 11 3" xfId="21173" xr:uid="{4DF90E5B-04B4-4AF9-9D03-CACF5157BA35}"/>
    <cellStyle name="40% - Ênfase3 4 12" xfId="14051" xr:uid="{C63856C7-EF0E-4991-9A71-41EB5DD9E05F}"/>
    <cellStyle name="40% - Ênfase3 4 12 2" xfId="35915" xr:uid="{3A001266-49EE-4519-86DA-A2A109E7B9DE}"/>
    <cellStyle name="40% - Ênfase3 4 12 3" xfId="24932" xr:uid="{9019AB20-013F-4961-8A5B-9F6DE2C746CC}"/>
    <cellStyle name="40% - Ênfase3 4 13" xfId="26882" xr:uid="{125421B2-9785-4C15-9556-B172F5440BA9}"/>
    <cellStyle name="40% - Ênfase3 4 13 2" xfId="37865" xr:uid="{1DC30E31-0949-40EC-B5F1-E127DCB4CF33}"/>
    <cellStyle name="40% - Ênfase3 4 14" xfId="28830" xr:uid="{1D614437-F218-4E11-8561-5C839258C08D}"/>
    <cellStyle name="40% - Ênfase3 4 15" xfId="39813" xr:uid="{E4F86CA4-4F61-4684-B74E-8C97D5B6896A}"/>
    <cellStyle name="40% - Ênfase3 4 16" xfId="41760" xr:uid="{825BD89A-33AB-47D6-9135-FB5832EAB4B6}"/>
    <cellStyle name="40% - Ênfase3 4 17" xfId="43720" xr:uid="{1E8512BC-6CF7-4475-90F8-635C4D2216DE}"/>
    <cellStyle name="40% - Ênfase3 4 18" xfId="17846" xr:uid="{853C6E61-6331-476E-8C57-4BDCBBFB8F47}"/>
    <cellStyle name="40% - Ênfase3 4 2" xfId="5439" xr:uid="{C8E6A305-84F8-4C7B-ABD8-DF2FE07925A3}"/>
    <cellStyle name="40% - Ênfase3 4 2 10" xfId="26883" xr:uid="{E593DBF5-76AD-406E-A049-2BF45EC2F267}"/>
    <cellStyle name="40% - Ênfase3 4 2 10 2" xfId="37866" xr:uid="{A82BD748-38D5-4035-814B-F42C98D9E507}"/>
    <cellStyle name="40% - Ênfase3 4 2 11" xfId="28831" xr:uid="{F9254689-89EE-4406-AD87-920910C016BA}"/>
    <cellStyle name="40% - Ênfase3 4 2 12" xfId="39814" xr:uid="{6EDADED5-1C67-4903-887D-DE6ED72DB9D4}"/>
    <cellStyle name="40% - Ênfase3 4 2 13" xfId="41761" xr:uid="{92810012-8A2C-4BC9-8203-F11710D1C7F3}"/>
    <cellStyle name="40% - Ênfase3 4 2 14" xfId="43721" xr:uid="{19DBE111-3029-437D-B34A-9C68C9A4DBE1}"/>
    <cellStyle name="40% - Ênfase3 4 2 15" xfId="17847" xr:uid="{D8E3B665-7661-458B-A9D2-EC39FCD44D78}"/>
    <cellStyle name="40% - Ênfase3 4 2 2" xfId="5440" xr:uid="{72214D02-2274-4114-965E-E9894E950E5E}"/>
    <cellStyle name="40% - Ênfase3 4 2 2 10" xfId="39815" xr:uid="{7AF31374-3BE1-4DE4-8061-F871AE375957}"/>
    <cellStyle name="40% - Ênfase3 4 2 2 11" xfId="41762" xr:uid="{3AD4549F-A3E6-4365-815D-EE8604A0CED0}"/>
    <cellStyle name="40% - Ênfase3 4 2 2 12" xfId="43722" xr:uid="{CB3508C6-9A80-444C-AA9E-D2EA08BDA052}"/>
    <cellStyle name="40% - Ênfase3 4 2 2 13" xfId="17848" xr:uid="{0363F2C6-D6FB-4835-9FC3-5737EA870585}"/>
    <cellStyle name="40% - Ênfase3 4 2 2 2" xfId="5441" xr:uid="{4C6EBB32-B9CD-4D33-AF3A-749FFB469E36}"/>
    <cellStyle name="40% - Ênfase3 4 2 2 2 10" xfId="43723" xr:uid="{D8F04A65-D524-4010-ADD9-678C7965F981}"/>
    <cellStyle name="40% - Ênfase3 4 2 2 2 11" xfId="17849" xr:uid="{91784873-0738-4620-A1F5-C0203B6C5840}"/>
    <cellStyle name="40% - Ênfase3 4 2 2 2 2" xfId="7283" xr:uid="{B1FD5992-62A8-4445-BBE7-228765694DA9}"/>
    <cellStyle name="40% - Ênfase3 4 2 2 2 2 10" xfId="18825" xr:uid="{BE3BD252-556E-455A-9508-1D7924977F1E}"/>
    <cellStyle name="40% - Ênfase3 4 2 2 2 2 2" xfId="9270" xr:uid="{6D9AAD3E-4F51-44FE-86A1-AB76CE466D59}"/>
    <cellStyle name="40% - Ênfase3 4 2 2 2 2 2 2" xfId="31757" xr:uid="{1DCBA2C1-74F8-4C02-8475-4A96DDCAB632}"/>
    <cellStyle name="40% - Ênfase3 4 2 2 2 2 2 3" xfId="20774" xr:uid="{3DD2F616-4D94-4727-88C5-7CCFB5252CE4}"/>
    <cellStyle name="40% - Ênfase3 4 2 2 2 2 3" xfId="12669" xr:uid="{7B9C79F0-5DC6-4985-9D54-A417E987DC63}"/>
    <cellStyle name="40% - Ênfase3 4 2 2 2 2 3 2" xfId="34730" xr:uid="{949EEBED-4DD4-4585-BEF9-00AE1232ED3D}"/>
    <cellStyle name="40% - Ênfase3 4 2 2 2 2 3 3" xfId="23747" xr:uid="{FB496EB2-B8D7-4BDA-B05F-C7ACFCAEEB64}"/>
    <cellStyle name="40% - Ênfase3 4 2 2 2 2 4" xfId="15111" xr:uid="{74346AB8-01F8-4A7B-A1AF-71C2F254164B}"/>
    <cellStyle name="40% - Ênfase3 4 2 2 2 2 4 2" xfId="36893" xr:uid="{F486E99A-FBF3-4546-AE5D-09A6EA426961}"/>
    <cellStyle name="40% - Ênfase3 4 2 2 2 2 4 3" xfId="25910" xr:uid="{78CC4DB0-3BE7-404B-8AC3-4C373120CE3F}"/>
    <cellStyle name="40% - Ênfase3 4 2 2 2 2 5" xfId="27860" xr:uid="{419FF421-0A5A-492F-A18F-AB6C67E28B17}"/>
    <cellStyle name="40% - Ênfase3 4 2 2 2 2 5 2" xfId="38843" xr:uid="{3EF3547E-6C67-4ECB-8779-CF211AEC3887}"/>
    <cellStyle name="40% - Ênfase3 4 2 2 2 2 6" xfId="29808" xr:uid="{3EAF1A2D-5EFC-4D6C-8A5B-0C6CDD931DBE}"/>
    <cellStyle name="40% - Ênfase3 4 2 2 2 2 7" xfId="40791" xr:uid="{399BBA31-CE6A-4056-8548-9149861304BA}"/>
    <cellStyle name="40% - Ênfase3 4 2 2 2 2 8" xfId="42738" xr:uid="{4ED23ED8-D295-45DD-BD6B-EF206D2DF797}"/>
    <cellStyle name="40% - Ênfase3 4 2 2 2 2 9" xfId="44698" xr:uid="{9ECC4745-3FA4-4135-ABA0-E7D1C73A2B22}"/>
    <cellStyle name="40% - Ênfase3 4 2 2 2 3" xfId="8294" xr:uid="{84E3ED1D-E2C9-4CED-8A69-8C78ADEE4584}"/>
    <cellStyle name="40% - Ênfase3 4 2 2 2 3 2" xfId="11532" xr:uid="{9645B1A2-3BB4-437D-A6B1-2F8AED5A00FB}"/>
    <cellStyle name="40% - Ênfase3 4 2 2 2 3 2 2" xfId="33595" xr:uid="{DE3FEDB1-7491-406F-B280-F65BE4321F9A}"/>
    <cellStyle name="40% - Ênfase3 4 2 2 2 3 2 3" xfId="22612" xr:uid="{54EA4EDC-A9D2-47F6-B967-0758DDDB1878}"/>
    <cellStyle name="40% - Ênfase3 4 2 2 2 3 3" xfId="30781" xr:uid="{D302BA94-9E46-4408-91B0-F4DEDAB8766B}"/>
    <cellStyle name="40% - Ênfase3 4 2 2 2 3 4" xfId="19798" xr:uid="{B2EAFCB4-5FCD-4542-A1EE-1E2CCC708ECD}"/>
    <cellStyle name="40% - Ênfase3 4 2 2 2 4" xfId="10536" xr:uid="{2D694F53-0728-4FA2-B8C1-B95022FE672B}"/>
    <cellStyle name="40% - Ênfase3 4 2 2 2 4 2" xfId="32663" xr:uid="{DB09DEAA-5CF8-4CD5-998E-991678F70995}"/>
    <cellStyle name="40% - Ênfase3 4 2 2 2 4 3" xfId="21680" xr:uid="{FD5C20E5-663D-4C52-8CA6-A3E4D5382383}"/>
    <cellStyle name="40% - Ênfase3 4 2 2 2 5" xfId="14054" xr:uid="{8275714C-EC7B-498D-B0DF-F0927C7CC1B3}"/>
    <cellStyle name="40% - Ênfase3 4 2 2 2 5 2" xfId="35918" xr:uid="{9667A35C-445A-4949-9068-3D9EE49ECD9F}"/>
    <cellStyle name="40% - Ênfase3 4 2 2 2 5 3" xfId="24935" xr:uid="{91CB0422-0CBD-48C5-BFC5-6173737059A0}"/>
    <cellStyle name="40% - Ênfase3 4 2 2 2 6" xfId="26885" xr:uid="{4076CE1E-8C51-4312-810F-2702EEDC38E4}"/>
    <cellStyle name="40% - Ênfase3 4 2 2 2 6 2" xfId="37868" xr:uid="{C2881BED-4600-42A6-99D0-D69CDC8326FF}"/>
    <cellStyle name="40% - Ênfase3 4 2 2 2 7" xfId="28833" xr:uid="{CE950247-043D-4B24-8D4A-0DC1422ACC22}"/>
    <cellStyle name="40% - Ênfase3 4 2 2 2 8" xfId="39816" xr:uid="{9ED7E025-BD25-49AD-9F46-552E752A7634}"/>
    <cellStyle name="40% - Ênfase3 4 2 2 2 9" xfId="41763" xr:uid="{C16BFBF3-1CD2-4CFA-843A-74E16B1C4851}"/>
    <cellStyle name="40% - Ênfase3 4 2 2 3" xfId="5442" xr:uid="{809D4B98-4312-46D9-A541-093D98DBFB9F}"/>
    <cellStyle name="40% - Ênfase3 4 2 2 3 10" xfId="43724" xr:uid="{82506F15-D03C-467B-9E8E-2AC61C8B1A3E}"/>
    <cellStyle name="40% - Ênfase3 4 2 2 3 11" xfId="17850" xr:uid="{B46B1679-98EC-4C6C-A2FE-25484688A841}"/>
    <cellStyle name="40% - Ênfase3 4 2 2 3 2" xfId="7565" xr:uid="{4549747A-B0E1-4CFD-9072-7FEBE7A31CA3}"/>
    <cellStyle name="40% - Ênfase3 4 2 2 3 2 10" xfId="19107" xr:uid="{2E55068F-DFC6-42B5-B23E-1B971CD70A1F}"/>
    <cellStyle name="40% - Ênfase3 4 2 2 3 2 2" xfId="9552" xr:uid="{216A1256-F014-49BE-B083-4F6C311D6D63}"/>
    <cellStyle name="40% - Ênfase3 4 2 2 3 2 2 2" xfId="32039" xr:uid="{9270CFF6-46FB-4EF8-A0B0-E5BCCE4F8493}"/>
    <cellStyle name="40% - Ênfase3 4 2 2 3 2 2 3" xfId="21056" xr:uid="{63C72E40-486F-4071-AF39-5CB552F5A1B5}"/>
    <cellStyle name="40% - Ênfase3 4 2 2 3 2 3" xfId="12951" xr:uid="{C8B35FC8-E5A9-4EDE-887F-6CCC259976AD}"/>
    <cellStyle name="40% - Ênfase3 4 2 2 3 2 3 2" xfId="35012" xr:uid="{321A04E6-7E4F-46EF-8AA9-D1F3D3909713}"/>
    <cellStyle name="40% - Ênfase3 4 2 2 3 2 3 3" xfId="24029" xr:uid="{6017E9C4-ADD9-4B6D-AB4D-1D438DD166EE}"/>
    <cellStyle name="40% - Ênfase3 4 2 2 3 2 4" xfId="15393" xr:uid="{6B79494A-23EE-48C5-BA69-1DE40D4DBD71}"/>
    <cellStyle name="40% - Ênfase3 4 2 2 3 2 4 2" xfId="37175" xr:uid="{16ABDB97-58BC-4EC4-977B-73A01411922A}"/>
    <cellStyle name="40% - Ênfase3 4 2 2 3 2 4 3" xfId="26192" xr:uid="{CF79EAD6-1086-4131-8157-D27CA2A161E1}"/>
    <cellStyle name="40% - Ênfase3 4 2 2 3 2 5" xfId="28142" xr:uid="{61BF0C8E-9EC8-41F1-9E23-CE2D5820FE76}"/>
    <cellStyle name="40% - Ênfase3 4 2 2 3 2 5 2" xfId="39125" xr:uid="{9FAE461E-9AD1-4F25-A339-347F1B975727}"/>
    <cellStyle name="40% - Ênfase3 4 2 2 3 2 6" xfId="30090" xr:uid="{706C122F-E598-4A2F-A751-D6EF2EDBAAA9}"/>
    <cellStyle name="40% - Ênfase3 4 2 2 3 2 7" xfId="41073" xr:uid="{E06EC1AE-14BF-4D56-B7A8-24522C93FF1C}"/>
    <cellStyle name="40% - Ênfase3 4 2 2 3 2 8" xfId="43020" xr:uid="{25CC9BB0-2C1E-4AEB-AA8D-28941B9E1E20}"/>
    <cellStyle name="40% - Ênfase3 4 2 2 3 2 9" xfId="44980" xr:uid="{463F81A5-E695-4C31-BD7F-2A903151722C}"/>
    <cellStyle name="40% - Ênfase3 4 2 2 3 3" xfId="8295" xr:uid="{DBD4D9A1-9188-4BC7-9A23-EB9F7A314D6F}"/>
    <cellStyle name="40% - Ênfase3 4 2 2 3 3 2" xfId="11814" xr:uid="{49E3FE97-AF5C-4A87-9EB5-05A03820BDB2}"/>
    <cellStyle name="40% - Ênfase3 4 2 2 3 3 2 2" xfId="33877" xr:uid="{FB73576F-85FD-4781-B0C8-77FD16893D52}"/>
    <cellStyle name="40% - Ênfase3 4 2 2 3 3 2 3" xfId="22894" xr:uid="{F6F14041-8686-4710-81A5-8BFCFAA15ECA}"/>
    <cellStyle name="40% - Ênfase3 4 2 2 3 3 3" xfId="30782" xr:uid="{46EE1B76-9A8D-4FF5-A308-A28C4CFECDF1}"/>
    <cellStyle name="40% - Ênfase3 4 2 2 3 3 4" xfId="19799" xr:uid="{68B19034-341C-4CD8-986E-A1E179C816A7}"/>
    <cellStyle name="40% - Ênfase3 4 2 2 3 4" xfId="10818" xr:uid="{78BB2A74-69B7-45C2-A2C9-A9ABCA702CFE}"/>
    <cellStyle name="40% - Ênfase3 4 2 2 3 4 2" xfId="32945" xr:uid="{E9DC519E-DE7C-48B3-97D7-5B6D6BDEFF1D}"/>
    <cellStyle name="40% - Ênfase3 4 2 2 3 4 3" xfId="21962" xr:uid="{9EF2E32C-A191-4E94-9112-4EDF2ECEDA49}"/>
    <cellStyle name="40% - Ênfase3 4 2 2 3 5" xfId="14055" xr:uid="{39523530-FB55-40CB-A6A0-CF0B3C6FA8AD}"/>
    <cellStyle name="40% - Ênfase3 4 2 2 3 5 2" xfId="35919" xr:uid="{74EB1438-7F70-4B84-B948-FC1B95F7751B}"/>
    <cellStyle name="40% - Ênfase3 4 2 2 3 5 3" xfId="24936" xr:uid="{E448CAFF-BB91-444F-9485-6C8F85D06EFE}"/>
    <cellStyle name="40% - Ênfase3 4 2 2 3 6" xfId="26886" xr:uid="{FBD36F9F-B511-42B3-8118-9825D198FC1F}"/>
    <cellStyle name="40% - Ênfase3 4 2 2 3 6 2" xfId="37869" xr:uid="{0CC222FB-C2C7-49B8-81E4-9443E5D50AC1}"/>
    <cellStyle name="40% - Ênfase3 4 2 2 3 7" xfId="28834" xr:uid="{BD9B16F2-B0B3-4FA9-834B-37D37B23EFFB}"/>
    <cellStyle name="40% - Ênfase3 4 2 2 3 8" xfId="39817" xr:uid="{4FC59693-2644-404B-AC81-8578F1579C6C}"/>
    <cellStyle name="40% - Ênfase3 4 2 2 3 9" xfId="41764" xr:uid="{AD909E1E-AB34-4616-BA99-89E33E6B41D3}"/>
    <cellStyle name="40% - Ênfase3 4 2 2 4" xfId="6999" xr:uid="{E9EE2BF7-C3B4-439C-A653-B6A1CDD586B6}"/>
    <cellStyle name="40% - Ênfase3 4 2 2 4 10" xfId="18543" xr:uid="{1BC01FA5-C176-4271-8DBC-E8C792BF243B}"/>
    <cellStyle name="40% - Ênfase3 4 2 2 4 2" xfId="8988" xr:uid="{5B0359B7-976E-428B-9C64-EA420D689442}"/>
    <cellStyle name="40% - Ênfase3 4 2 2 4 2 2" xfId="31475" xr:uid="{4DD3F8B0-FA1F-433E-97CF-6C3F68EECEDB}"/>
    <cellStyle name="40% - Ênfase3 4 2 2 4 2 3" xfId="20492" xr:uid="{7AC99C14-E761-4C71-B4E0-68BBC303AFAA}"/>
    <cellStyle name="40% - Ênfase3 4 2 2 4 3" xfId="12373" xr:uid="{068AB443-87AD-4766-A208-163FCD353E85}"/>
    <cellStyle name="40% - Ênfase3 4 2 2 4 3 2" xfId="34434" xr:uid="{8C294840-C23F-48E6-A55F-5E3C6D6CC490}"/>
    <cellStyle name="40% - Ênfase3 4 2 2 4 3 3" xfId="23451" xr:uid="{E3E30C50-91DF-44D8-934C-A3C96FADCDEE}"/>
    <cellStyle name="40% - Ênfase3 4 2 2 4 4" xfId="14829" xr:uid="{BB872157-AF57-41AD-8983-DB946756CAD5}"/>
    <cellStyle name="40% - Ênfase3 4 2 2 4 4 2" xfId="36611" xr:uid="{7F8F15A9-8725-493D-9D80-BFBF3BA65419}"/>
    <cellStyle name="40% - Ênfase3 4 2 2 4 4 3" xfId="25628" xr:uid="{0430A415-6762-405C-9FD7-7401E1B20BD9}"/>
    <cellStyle name="40% - Ênfase3 4 2 2 4 5" xfId="27578" xr:uid="{2EEE211B-BEDB-47AF-9FA0-389996D26CF7}"/>
    <cellStyle name="40% - Ênfase3 4 2 2 4 5 2" xfId="38561" xr:uid="{635F39A8-9A4E-4554-9860-E89E73A30256}"/>
    <cellStyle name="40% - Ênfase3 4 2 2 4 6" xfId="29526" xr:uid="{BDD92448-3363-4F00-AFEC-1F985AE54048}"/>
    <cellStyle name="40% - Ênfase3 4 2 2 4 7" xfId="40509" xr:uid="{41AD03DF-8FEC-4989-99CA-F5151CBEC8A6}"/>
    <cellStyle name="40% - Ênfase3 4 2 2 4 8" xfId="42456" xr:uid="{0AEB0EEE-7850-431E-850E-99B2DE21EE2D}"/>
    <cellStyle name="40% - Ênfase3 4 2 2 4 9" xfId="44416" xr:uid="{204972E7-E0B3-4C9D-9267-18E6B3113168}"/>
    <cellStyle name="40% - Ênfase3 4 2 2 5" xfId="8293" xr:uid="{902B761B-FB98-43D1-B98F-E4219559598B}"/>
    <cellStyle name="40% - Ênfase3 4 2 2 5 2" xfId="11236" xr:uid="{09DC4505-796F-4FB7-945E-6EC47EBDFE0D}"/>
    <cellStyle name="40% - Ênfase3 4 2 2 5 2 2" xfId="33299" xr:uid="{F7B987BA-CDE2-429A-A46D-B033CEA161F2}"/>
    <cellStyle name="40% - Ênfase3 4 2 2 5 2 3" xfId="22316" xr:uid="{284AAC2F-3D87-45B3-9C8F-6AB0F1DE3CD3}"/>
    <cellStyle name="40% - Ênfase3 4 2 2 5 3" xfId="30780" xr:uid="{40943EDD-2388-4630-803C-07CA0AE7B6AB}"/>
    <cellStyle name="40% - Ênfase3 4 2 2 5 4" xfId="19797" xr:uid="{385DC45E-8AB6-4406-A837-540EB26DC47E}"/>
    <cellStyle name="40% - Ênfase3 4 2 2 6" xfId="10254" xr:uid="{0A779DF6-CE80-432D-A9F4-C8AE0FB265E7}"/>
    <cellStyle name="40% - Ênfase3 4 2 2 6 2" xfId="32381" xr:uid="{D4FDE0CF-1D63-4B12-92EE-FFB5A6F49697}"/>
    <cellStyle name="40% - Ênfase3 4 2 2 6 3" xfId="21398" xr:uid="{34E2AD66-8617-4787-A054-7A5E54B81287}"/>
    <cellStyle name="40% - Ênfase3 4 2 2 7" xfId="14053" xr:uid="{ACDC4A01-4716-49AA-8B17-CC104D760ED3}"/>
    <cellStyle name="40% - Ênfase3 4 2 2 7 2" xfId="35917" xr:uid="{84311A2E-D596-4039-B8E6-01A48BFA7AEB}"/>
    <cellStyle name="40% - Ênfase3 4 2 2 7 3" xfId="24934" xr:uid="{B3C19EB8-9FA2-4B57-93DF-69DE823D8C06}"/>
    <cellStyle name="40% - Ênfase3 4 2 2 8" xfId="26884" xr:uid="{B8B6FC58-13B0-4B4F-A1F7-14CC1AAA226F}"/>
    <cellStyle name="40% - Ênfase3 4 2 2 8 2" xfId="37867" xr:uid="{15C2DFCE-6F4E-4C59-B1F3-756D23B11E29}"/>
    <cellStyle name="40% - Ênfase3 4 2 2 9" xfId="28832" xr:uid="{C44B0676-770D-442D-B5F1-4D2E78F3A65B}"/>
    <cellStyle name="40% - Ênfase3 4 2 3" xfId="5443" xr:uid="{F05945E4-1E92-4558-AC9B-25A19CEF994C}"/>
    <cellStyle name="40% - Ênfase3 4 2 3 10" xfId="43725" xr:uid="{0909D307-8549-4D6D-B8B6-BE597F2B7A92}"/>
    <cellStyle name="40% - Ênfase3 4 2 3 11" xfId="17851" xr:uid="{37E0A6FA-DC33-4CD0-A02D-BC7624FF99EF}"/>
    <cellStyle name="40% - Ênfase3 4 2 3 2" xfId="7114" xr:uid="{63F45A1B-46EE-4AFC-A6EE-9CD8208A38A3}"/>
    <cellStyle name="40% - Ênfase3 4 2 3 2 10" xfId="18656" xr:uid="{48D50F25-7572-41D5-8A58-C1F742A6D426}"/>
    <cellStyle name="40% - Ênfase3 4 2 3 2 2" xfId="9101" xr:uid="{A1D35E08-8AD8-4AE3-A40B-F832D8D1341B}"/>
    <cellStyle name="40% - Ênfase3 4 2 3 2 2 2" xfId="31588" xr:uid="{AA106209-BB1C-4279-B904-6890AD3A92EF}"/>
    <cellStyle name="40% - Ênfase3 4 2 3 2 2 3" xfId="20605" xr:uid="{6E11C51D-2975-46BE-87D8-D6D05AD77CF9}"/>
    <cellStyle name="40% - Ênfase3 4 2 3 2 3" xfId="12496" xr:uid="{BF74A9D7-790B-4C23-AE70-F7E0C4EC076E}"/>
    <cellStyle name="40% - Ênfase3 4 2 3 2 3 2" xfId="34557" xr:uid="{B09BCAEB-5493-4A3A-B07D-A086AE6A8C57}"/>
    <cellStyle name="40% - Ênfase3 4 2 3 2 3 3" xfId="23574" xr:uid="{B47527DF-4E9A-4505-A040-89E52ED0CC62}"/>
    <cellStyle name="40% - Ênfase3 4 2 3 2 4" xfId="14942" xr:uid="{3065A492-E92C-4CF8-BD16-95FF4EBD078A}"/>
    <cellStyle name="40% - Ênfase3 4 2 3 2 4 2" xfId="36724" xr:uid="{E51DABAC-9CAC-418A-B76D-65FDDE6C02BC}"/>
    <cellStyle name="40% - Ênfase3 4 2 3 2 4 3" xfId="25741" xr:uid="{239FAAC8-042F-449F-BAF2-730A9F1E57E6}"/>
    <cellStyle name="40% - Ênfase3 4 2 3 2 5" xfId="27691" xr:uid="{F222AEBA-5EC1-4D0B-81A7-7DA6CD31DABE}"/>
    <cellStyle name="40% - Ênfase3 4 2 3 2 5 2" xfId="38674" xr:uid="{62DE021C-842D-4A5F-A610-AE2DC1DB11F8}"/>
    <cellStyle name="40% - Ênfase3 4 2 3 2 6" xfId="29639" xr:uid="{08EA740C-0A1C-41C7-BFF6-FDACBAA8ED65}"/>
    <cellStyle name="40% - Ênfase3 4 2 3 2 7" xfId="40622" xr:uid="{1F991244-BDEA-4A4C-964D-CB33B2099FEE}"/>
    <cellStyle name="40% - Ênfase3 4 2 3 2 8" xfId="42569" xr:uid="{4E1564EC-768F-43E3-87CB-F6AAFC4AE0B0}"/>
    <cellStyle name="40% - Ênfase3 4 2 3 2 9" xfId="44529" xr:uid="{801A4C95-A897-4728-8DD2-F25EE09D9FAD}"/>
    <cellStyle name="40% - Ênfase3 4 2 3 3" xfId="8296" xr:uid="{8A93907C-F68B-4B3D-BE32-959AA991E1A8}"/>
    <cellStyle name="40% - Ênfase3 4 2 3 3 2" xfId="11359" xr:uid="{4510FE2A-5748-4AEB-AD0A-855CBA1E1F74}"/>
    <cellStyle name="40% - Ênfase3 4 2 3 3 2 2" xfId="33422" xr:uid="{0E1BAA39-33B5-4324-90C0-E4F183A2E60B}"/>
    <cellStyle name="40% - Ênfase3 4 2 3 3 2 3" xfId="22439" xr:uid="{17B693C6-4F97-4470-997C-872E4DD0EBB5}"/>
    <cellStyle name="40% - Ênfase3 4 2 3 3 3" xfId="30783" xr:uid="{384CE596-27F5-4534-AF96-06D360668A1A}"/>
    <cellStyle name="40% - Ênfase3 4 2 3 3 4" xfId="19800" xr:uid="{C8052732-1629-40E0-90C3-5A5F2740EE7B}"/>
    <cellStyle name="40% - Ênfase3 4 2 3 4" xfId="10367" xr:uid="{16720532-A2BD-4F0F-A3B1-EE793E0973BF}"/>
    <cellStyle name="40% - Ênfase3 4 2 3 4 2" xfId="32494" xr:uid="{4B759DEE-2751-40A0-8711-A92EC7810E39}"/>
    <cellStyle name="40% - Ênfase3 4 2 3 4 3" xfId="21511" xr:uid="{4635CCCD-9FB8-4E9F-990E-A90685B76D28}"/>
    <cellStyle name="40% - Ênfase3 4 2 3 5" xfId="14056" xr:uid="{0B910DE3-BB77-4E69-8CFC-6FA50676A59B}"/>
    <cellStyle name="40% - Ênfase3 4 2 3 5 2" xfId="35920" xr:uid="{81E87C69-4045-4E6E-8852-74436315A549}"/>
    <cellStyle name="40% - Ênfase3 4 2 3 5 3" xfId="24937" xr:uid="{B5C887F9-F733-420A-B620-DA048265C6E3}"/>
    <cellStyle name="40% - Ênfase3 4 2 3 6" xfId="26887" xr:uid="{7FB3BBC9-34B3-4875-9F52-DF25C2224C42}"/>
    <cellStyle name="40% - Ênfase3 4 2 3 6 2" xfId="37870" xr:uid="{D99F6974-FF0F-4139-8B5A-B26282C081AA}"/>
    <cellStyle name="40% - Ênfase3 4 2 3 7" xfId="28835" xr:uid="{53A42999-2F3F-4C65-82B5-057F96210A6E}"/>
    <cellStyle name="40% - Ênfase3 4 2 3 8" xfId="39818" xr:uid="{CC080474-EB93-4167-BD79-8B27BA983A33}"/>
    <cellStyle name="40% - Ênfase3 4 2 3 9" xfId="41765" xr:uid="{94D83CE9-18B3-4CC5-BC8F-8D4E53E3CCE2}"/>
    <cellStyle name="40% - Ênfase3 4 2 4" xfId="5444" xr:uid="{DE96DE64-2621-4A2B-B4AB-F38F4A23B0BD}"/>
    <cellStyle name="40% - Ênfase3 4 2 4 10" xfId="43726" xr:uid="{324186AC-EDDB-46F8-BAEA-A751D2942126}"/>
    <cellStyle name="40% - Ênfase3 4 2 4 11" xfId="17852" xr:uid="{8C93D732-3868-4F31-92F1-CBBA2284CFD8}"/>
    <cellStyle name="40% - Ênfase3 4 2 4 2" xfId="7396" xr:uid="{343365F5-DBA9-4FDB-AE9C-F9D1AF0B88CD}"/>
    <cellStyle name="40% - Ênfase3 4 2 4 2 10" xfId="18938" xr:uid="{C27E4206-D8C1-48EE-9BCD-25D6A4CDA58A}"/>
    <cellStyle name="40% - Ênfase3 4 2 4 2 2" xfId="9383" xr:uid="{70AD5584-19F6-4C73-B5F7-A93CAF353EB0}"/>
    <cellStyle name="40% - Ênfase3 4 2 4 2 2 2" xfId="31870" xr:uid="{E84B54C2-DD32-48DA-9D6A-5F09EF4C3D97}"/>
    <cellStyle name="40% - Ênfase3 4 2 4 2 2 3" xfId="20887" xr:uid="{AC3E2226-3933-4A19-A9D9-56E5C141CAB2}"/>
    <cellStyle name="40% - Ênfase3 4 2 4 2 3" xfId="12782" xr:uid="{D9C54A07-1028-453A-A9B5-C5B41CF3EBEC}"/>
    <cellStyle name="40% - Ênfase3 4 2 4 2 3 2" xfId="34843" xr:uid="{8BB01FDF-08E7-4326-8EFE-BB2E4B59B6F1}"/>
    <cellStyle name="40% - Ênfase3 4 2 4 2 3 3" xfId="23860" xr:uid="{DD263011-45BC-4386-A8D6-0E08CC3370E5}"/>
    <cellStyle name="40% - Ênfase3 4 2 4 2 4" xfId="15224" xr:uid="{3BA73DF2-A061-4811-87E0-015A0475C5D4}"/>
    <cellStyle name="40% - Ênfase3 4 2 4 2 4 2" xfId="37006" xr:uid="{3461D9EC-A146-440F-A37A-E746DAAE5B0D}"/>
    <cellStyle name="40% - Ênfase3 4 2 4 2 4 3" xfId="26023" xr:uid="{96665C5F-69F3-40C5-968A-BB4B339B32D5}"/>
    <cellStyle name="40% - Ênfase3 4 2 4 2 5" xfId="27973" xr:uid="{F2F5C083-F57A-4454-A987-DE9FCB6E73EB}"/>
    <cellStyle name="40% - Ênfase3 4 2 4 2 5 2" xfId="38956" xr:uid="{076E4E48-824F-4165-AA40-908CE898997C}"/>
    <cellStyle name="40% - Ênfase3 4 2 4 2 6" xfId="29921" xr:uid="{26C7D9C0-83CA-4356-98E0-B7858FFD2890}"/>
    <cellStyle name="40% - Ênfase3 4 2 4 2 7" xfId="40904" xr:uid="{987DFF3C-5CCC-4790-9D3A-18455CD77672}"/>
    <cellStyle name="40% - Ênfase3 4 2 4 2 8" xfId="42851" xr:uid="{E7572F3D-9A99-404E-8690-8D3AC994FEEE}"/>
    <cellStyle name="40% - Ênfase3 4 2 4 2 9" xfId="44811" xr:uid="{D3AE667D-E770-4ED8-8542-B7C20F65C848}"/>
    <cellStyle name="40% - Ênfase3 4 2 4 3" xfId="8297" xr:uid="{CFA8BB3A-F865-4371-9BB7-805DDD02119D}"/>
    <cellStyle name="40% - Ênfase3 4 2 4 3 2" xfId="11645" xr:uid="{A0545281-A42A-41C5-912A-21700555B320}"/>
    <cellStyle name="40% - Ênfase3 4 2 4 3 2 2" xfId="33708" xr:uid="{8C8BCD01-EB7B-43A1-9F85-4B80E7AAC1BA}"/>
    <cellStyle name="40% - Ênfase3 4 2 4 3 2 3" xfId="22725" xr:uid="{DAEA7DD9-A9F4-46AC-956B-593E6D03E3EC}"/>
    <cellStyle name="40% - Ênfase3 4 2 4 3 3" xfId="30784" xr:uid="{3357997F-DAE0-44BE-A77F-0A96542E0D97}"/>
    <cellStyle name="40% - Ênfase3 4 2 4 3 4" xfId="19801" xr:uid="{FB0F439E-CB27-4260-B616-D5BF49F4F342}"/>
    <cellStyle name="40% - Ênfase3 4 2 4 4" xfId="10649" xr:uid="{1F81AA00-EED9-4B8E-9C53-4A7A5B436EBB}"/>
    <cellStyle name="40% - Ênfase3 4 2 4 4 2" xfId="32776" xr:uid="{A626A37D-19E7-4CFC-AB86-4DA8F35452ED}"/>
    <cellStyle name="40% - Ênfase3 4 2 4 4 3" xfId="21793" xr:uid="{95797BE8-E921-4346-9D1C-50032548690A}"/>
    <cellStyle name="40% - Ênfase3 4 2 4 5" xfId="14057" xr:uid="{B05DD6D6-192F-485B-82B9-0F79E7CAB8AC}"/>
    <cellStyle name="40% - Ênfase3 4 2 4 5 2" xfId="35921" xr:uid="{B6AADC5B-39E3-4FD3-8E65-EA900E6E15FF}"/>
    <cellStyle name="40% - Ênfase3 4 2 4 5 3" xfId="24938" xr:uid="{077CCCA2-142C-4E8A-970A-E9B1FE1B46CB}"/>
    <cellStyle name="40% - Ênfase3 4 2 4 6" xfId="26888" xr:uid="{1EF01DF3-947C-4FB5-8221-3428B2068F65}"/>
    <cellStyle name="40% - Ênfase3 4 2 4 6 2" xfId="37871" xr:uid="{30DEADB1-DD4E-481F-BA68-92E28DF37AEB}"/>
    <cellStyle name="40% - Ênfase3 4 2 4 7" xfId="28836" xr:uid="{A46676BE-C5F7-404A-B8AE-077F1D846F92}"/>
    <cellStyle name="40% - Ênfase3 4 2 4 8" xfId="39819" xr:uid="{2F693D6B-C69C-4B0B-B579-0ECB867DD479}"/>
    <cellStyle name="40% - Ênfase3 4 2 4 9" xfId="41766" xr:uid="{0100E712-1D68-4526-BBB6-89AEB38D1D00}"/>
    <cellStyle name="40% - Ênfase3 4 2 5" xfId="6829" xr:uid="{2D0249B7-AF26-453E-9D88-CD81D84D4ADE}"/>
    <cellStyle name="40% - Ênfase3 4 2 5 10" xfId="18374" xr:uid="{309A2D5D-CF7D-4456-8580-C0D40F90AA16}"/>
    <cellStyle name="40% - Ênfase3 4 2 5 2" xfId="8819" xr:uid="{217ECAB8-2051-4806-BAF0-68B355B27F0C}"/>
    <cellStyle name="40% - Ênfase3 4 2 5 2 2" xfId="13263" xr:uid="{6FE0295F-D8DE-4EB7-8BB7-59CC36FA6D97}"/>
    <cellStyle name="40% - Ênfase3 4 2 5 2 2 2" xfId="35272" xr:uid="{14F9DADF-22B5-48FD-AEE1-9113503B5ACD}"/>
    <cellStyle name="40% - Ênfase3 4 2 5 2 2 3" xfId="24289" xr:uid="{D95D0E4D-FA48-4448-A0F8-115D4DB6EDA0}"/>
    <cellStyle name="40% - Ênfase3 4 2 5 2 3" xfId="31306" xr:uid="{20C2C7FF-141E-4AD4-B7DB-92100BEEC7D9}"/>
    <cellStyle name="40% - Ênfase3 4 2 5 2 4" xfId="20323" xr:uid="{36E274F4-0EAC-4FEE-A8E9-B0301E613B3B}"/>
    <cellStyle name="40% - Ênfase3 4 2 5 3" xfId="12076" xr:uid="{34DCA1B5-8B7F-4129-BB3E-6E0770C12EA7}"/>
    <cellStyle name="40% - Ênfase3 4 2 5 3 2" xfId="34137" xr:uid="{E655D423-9129-475C-962B-B3E432E73EA1}"/>
    <cellStyle name="40% - Ênfase3 4 2 5 3 3" xfId="23154" xr:uid="{03113D84-97AF-408E-B71A-99A7069A045B}"/>
    <cellStyle name="40% - Ênfase3 4 2 5 4" xfId="14660" xr:uid="{017E7F27-FE21-4357-B3A5-10ECA49800E7}"/>
    <cellStyle name="40% - Ênfase3 4 2 5 4 2" xfId="36442" xr:uid="{B8B373AC-7C65-4717-B7AD-2E582D1F174A}"/>
    <cellStyle name="40% - Ênfase3 4 2 5 4 3" xfId="25459" xr:uid="{AC2295D9-C94C-4522-A350-88F194D4B958}"/>
    <cellStyle name="40% - Ênfase3 4 2 5 5" xfId="27409" xr:uid="{5D0A1DF6-94CB-427D-8F0E-65A5E7CE3B3F}"/>
    <cellStyle name="40% - Ênfase3 4 2 5 5 2" xfId="38392" xr:uid="{7EBD2579-268A-4850-9F95-4FC4EDFAA8B7}"/>
    <cellStyle name="40% - Ênfase3 4 2 5 6" xfId="29357" xr:uid="{44AB3207-005E-4F41-9E8E-C253944D0E10}"/>
    <cellStyle name="40% - Ênfase3 4 2 5 7" xfId="40340" xr:uid="{F070B7BF-6E5B-4F73-B2C9-AA1AF5AD0346}"/>
    <cellStyle name="40% - Ênfase3 4 2 5 8" xfId="42287" xr:uid="{97BC2F3C-3E30-44DE-A2F3-9F5CC6C31387}"/>
    <cellStyle name="40% - Ênfase3 4 2 5 9" xfId="44247" xr:uid="{8DF894D0-6102-4FCD-90C6-D99814AD6116}"/>
    <cellStyle name="40% - Ênfase3 4 2 6" xfId="8292" xr:uid="{D30FCAA6-919E-4E1E-BD8D-087A0DBA503A}"/>
    <cellStyle name="40% - Ênfase3 4 2 6 2" xfId="12200" xr:uid="{892DFEF3-F501-4054-88C6-E3AD7ECC5F82}"/>
    <cellStyle name="40% - Ênfase3 4 2 6 2 2" xfId="34261" xr:uid="{DFF8EB3A-D389-4453-B0D2-5B9CE850ACB5}"/>
    <cellStyle name="40% - Ênfase3 4 2 6 2 3" xfId="23278" xr:uid="{96E648DB-88C9-4D65-80CD-A837A0E18C55}"/>
    <cellStyle name="40% - Ênfase3 4 2 6 3" xfId="30779" xr:uid="{48EEE3DF-9EB5-477F-A867-66579314FDAD}"/>
    <cellStyle name="40% - Ênfase3 4 2 6 4" xfId="19796" xr:uid="{F3331F9B-E0CE-4D6F-A7BD-4A8E255EF170}"/>
    <cellStyle name="40% - Ênfase3 4 2 7" xfId="11062" xr:uid="{D5631195-3E38-4680-91DD-F1C3624A5529}"/>
    <cellStyle name="40% - Ênfase3 4 2 7 2" xfId="33126" xr:uid="{E50DB236-835F-4F99-95B5-EE24B50728FF}"/>
    <cellStyle name="40% - Ênfase3 4 2 7 3" xfId="22143" xr:uid="{695D7E17-A78E-4F49-BC6C-23DAD2CD714E}"/>
    <cellStyle name="40% - Ênfase3 4 2 8" xfId="10025" xr:uid="{7E17D702-5656-4906-BB2D-ED8E0BC740F9}"/>
    <cellStyle name="40% - Ênfase3 4 2 8 2" xfId="32212" xr:uid="{9141C7D3-6906-4254-8F24-B7C25694BBC8}"/>
    <cellStyle name="40% - Ênfase3 4 2 8 3" xfId="21229" xr:uid="{3B93C88A-F39B-4989-8779-EF32BC826E73}"/>
    <cellStyle name="40% - Ênfase3 4 2 9" xfId="14052" xr:uid="{68B903A4-4CD2-44CB-9B0F-432CABCFAC85}"/>
    <cellStyle name="40% - Ênfase3 4 2 9 2" xfId="35916" xr:uid="{D9415D19-28FA-4045-8F4F-6FE562B77976}"/>
    <cellStyle name="40% - Ênfase3 4 2 9 3" xfId="24933" xr:uid="{C1A65C93-A4B1-4094-9F19-172666D69EF3}"/>
    <cellStyle name="40% - Ênfase3 4 3" xfId="5445" xr:uid="{30312043-386A-4C95-AFFB-34783E05B042}"/>
    <cellStyle name="40% - Ênfase3 4 3 10" xfId="28837" xr:uid="{B65338D3-F321-43EA-940E-B082D6207751}"/>
    <cellStyle name="40% - Ênfase3 4 3 11" xfId="39820" xr:uid="{48736B73-9E0C-4FCB-86AF-8D3196B4272B}"/>
    <cellStyle name="40% - Ênfase3 4 3 12" xfId="41767" xr:uid="{35C6A68B-F782-4A92-885F-3F454CA10ADC}"/>
    <cellStyle name="40% - Ênfase3 4 3 13" xfId="43727" xr:uid="{C4174E33-43BD-4636-B9A5-B4A24A3F243D}"/>
    <cellStyle name="40% - Ênfase3 4 3 14" xfId="17853" xr:uid="{0F3848B7-D83C-48DF-8118-F0E243805217}"/>
    <cellStyle name="40% - Ênfase3 4 3 2" xfId="5446" xr:uid="{D5DFF72A-1D6A-4DF1-895F-5E23D44AE419}"/>
    <cellStyle name="40% - Ênfase3 4 3 2 10" xfId="43728" xr:uid="{C8718DFD-2C08-4162-A858-24AEF9FC5940}"/>
    <cellStyle name="40% - Ênfase3 4 3 2 11" xfId="17854" xr:uid="{BC0D24F9-D8F2-4E0E-BECC-A4E71E37FD2C}"/>
    <cellStyle name="40% - Ênfase3 4 3 2 2" xfId="7227" xr:uid="{8303CC5E-1F49-476D-9005-7BAD148F4960}"/>
    <cellStyle name="40% - Ênfase3 4 3 2 2 10" xfId="18769" xr:uid="{CB21EC25-D85B-4372-9681-8AD3FF308760}"/>
    <cellStyle name="40% - Ênfase3 4 3 2 2 2" xfId="9214" xr:uid="{54FFF94A-2799-4B94-AE36-90A840046839}"/>
    <cellStyle name="40% - Ênfase3 4 3 2 2 2 2" xfId="31701" xr:uid="{2094089A-8804-40A6-B5EF-B913D99E3156}"/>
    <cellStyle name="40% - Ênfase3 4 3 2 2 2 3" xfId="20718" xr:uid="{50637CE9-CE4E-46AC-88FF-BE5B1637E898}"/>
    <cellStyle name="40% - Ênfase3 4 3 2 2 3" xfId="12613" xr:uid="{AB6ECC93-10DF-4132-8DA6-62CD14EEF3C6}"/>
    <cellStyle name="40% - Ênfase3 4 3 2 2 3 2" xfId="34674" xr:uid="{BFFC595B-05FF-4D25-BA1F-264D128EAEAD}"/>
    <cellStyle name="40% - Ênfase3 4 3 2 2 3 3" xfId="23691" xr:uid="{6C59D4F6-C433-4B82-82F5-A1B72235A558}"/>
    <cellStyle name="40% - Ênfase3 4 3 2 2 4" xfId="15055" xr:uid="{47DF0E99-06A9-4E05-A331-5943BAFAADBC}"/>
    <cellStyle name="40% - Ênfase3 4 3 2 2 4 2" xfId="36837" xr:uid="{96B2BCB7-FD3C-4C95-99A2-D4197E45A312}"/>
    <cellStyle name="40% - Ênfase3 4 3 2 2 4 3" xfId="25854" xr:uid="{CBEF2B6F-C169-47F7-93D3-5516F671C371}"/>
    <cellStyle name="40% - Ênfase3 4 3 2 2 5" xfId="27804" xr:uid="{97FA927E-022E-465C-82FE-C0E554EA4FE8}"/>
    <cellStyle name="40% - Ênfase3 4 3 2 2 5 2" xfId="38787" xr:uid="{6302A015-24D5-4AFF-8F20-6A3B2D86C81F}"/>
    <cellStyle name="40% - Ênfase3 4 3 2 2 6" xfId="29752" xr:uid="{EA960505-2573-4AD5-8D26-47A76C43B1A1}"/>
    <cellStyle name="40% - Ênfase3 4 3 2 2 7" xfId="40735" xr:uid="{0FC9DD6C-D0BE-4505-B31D-CD60CB8E826B}"/>
    <cellStyle name="40% - Ênfase3 4 3 2 2 8" xfId="42682" xr:uid="{98CA103F-9117-4821-BEF1-CBF3188D2961}"/>
    <cellStyle name="40% - Ênfase3 4 3 2 2 9" xfId="44642" xr:uid="{CDC19C93-6232-424B-84D4-58CDCBE931E5}"/>
    <cellStyle name="40% - Ênfase3 4 3 2 3" xfId="8299" xr:uid="{BB89851C-2A73-4B29-BFBC-AFA90C84AC15}"/>
    <cellStyle name="40% - Ênfase3 4 3 2 3 2" xfId="11476" xr:uid="{37CF60A4-B45C-486A-B98D-7936A8D17E8C}"/>
    <cellStyle name="40% - Ênfase3 4 3 2 3 2 2" xfId="33539" xr:uid="{9237C778-F65F-4ABF-9F96-18B8EB7FCBAA}"/>
    <cellStyle name="40% - Ênfase3 4 3 2 3 2 3" xfId="22556" xr:uid="{08A8B531-46E7-4A58-98AB-54F00CC80145}"/>
    <cellStyle name="40% - Ênfase3 4 3 2 3 3" xfId="30786" xr:uid="{9B5FB94E-44AA-4D53-834C-E92F5599445E}"/>
    <cellStyle name="40% - Ênfase3 4 3 2 3 4" xfId="19803" xr:uid="{9F9BC34E-849A-4748-B217-EC701D2857F5}"/>
    <cellStyle name="40% - Ênfase3 4 3 2 4" xfId="10480" xr:uid="{283D77EC-55A2-4763-A68A-606E9CD75910}"/>
    <cellStyle name="40% - Ênfase3 4 3 2 4 2" xfId="32607" xr:uid="{DCFB6A43-7B3C-4727-8B16-518C3564FA3A}"/>
    <cellStyle name="40% - Ênfase3 4 3 2 4 3" xfId="21624" xr:uid="{84EA8863-A67C-4AB2-951D-71391CC1994A}"/>
    <cellStyle name="40% - Ênfase3 4 3 2 5" xfId="14059" xr:uid="{740D4F1E-2355-43EB-8549-7A886568B0B1}"/>
    <cellStyle name="40% - Ênfase3 4 3 2 5 2" xfId="35923" xr:uid="{D924D156-9680-4C2E-AB16-092238770611}"/>
    <cellStyle name="40% - Ênfase3 4 3 2 5 3" xfId="24940" xr:uid="{185229EE-8131-4F72-A78A-730CC8DABEFF}"/>
    <cellStyle name="40% - Ênfase3 4 3 2 6" xfId="26890" xr:uid="{19FE5ADD-75E3-44FC-B5F8-D9CF0B4EF40D}"/>
    <cellStyle name="40% - Ênfase3 4 3 2 6 2" xfId="37873" xr:uid="{876B4428-CAC2-4351-9095-876A5F674B41}"/>
    <cellStyle name="40% - Ênfase3 4 3 2 7" xfId="28838" xr:uid="{A8E45F02-EAEC-4A8E-BC96-56C7742C9DC1}"/>
    <cellStyle name="40% - Ênfase3 4 3 2 8" xfId="39821" xr:uid="{8BD438C8-94DA-418D-8A83-D01251C4E37E}"/>
    <cellStyle name="40% - Ênfase3 4 3 2 9" xfId="41768" xr:uid="{0C107BFA-52C4-43B7-9766-00A8C99C55CC}"/>
    <cellStyle name="40% - Ênfase3 4 3 3" xfId="5447" xr:uid="{FE67F1D6-B26F-4278-9F62-D41E64B175FA}"/>
    <cellStyle name="40% - Ênfase3 4 3 3 10" xfId="43729" xr:uid="{660B30B4-757D-4BAF-98E5-61E496496914}"/>
    <cellStyle name="40% - Ênfase3 4 3 3 11" xfId="17855" xr:uid="{F84226CE-2C4A-490A-ACD7-0765E1705404}"/>
    <cellStyle name="40% - Ênfase3 4 3 3 2" xfId="7509" xr:uid="{578A5C7A-0B01-421E-B4AA-32F132DE20C4}"/>
    <cellStyle name="40% - Ênfase3 4 3 3 2 10" xfId="19051" xr:uid="{0187FDC6-C976-4851-8481-46689CB5D190}"/>
    <cellStyle name="40% - Ênfase3 4 3 3 2 2" xfId="9496" xr:uid="{4C4DBE31-E127-4EBE-B478-D60D6A06B4C8}"/>
    <cellStyle name="40% - Ênfase3 4 3 3 2 2 2" xfId="31983" xr:uid="{C4A53068-E4B4-4AFC-B1CA-B63BD9400A56}"/>
    <cellStyle name="40% - Ênfase3 4 3 3 2 2 3" xfId="21000" xr:uid="{68D8C1DB-83BB-44AC-96A6-03B6E42BA102}"/>
    <cellStyle name="40% - Ênfase3 4 3 3 2 3" xfId="12895" xr:uid="{822B65F2-A1FE-4626-9A98-78120A9A3B9B}"/>
    <cellStyle name="40% - Ênfase3 4 3 3 2 3 2" xfId="34956" xr:uid="{2F203ECF-0652-44AF-A5D5-4CBF8961B6AD}"/>
    <cellStyle name="40% - Ênfase3 4 3 3 2 3 3" xfId="23973" xr:uid="{F08F5B1E-7F97-40D7-8ECB-00143486BC03}"/>
    <cellStyle name="40% - Ênfase3 4 3 3 2 4" xfId="15337" xr:uid="{DA87DD40-87B6-423D-897F-B5C17A06D2F6}"/>
    <cellStyle name="40% - Ênfase3 4 3 3 2 4 2" xfId="37119" xr:uid="{817D1A30-214E-40CA-8052-27EA86E7C93B}"/>
    <cellStyle name="40% - Ênfase3 4 3 3 2 4 3" xfId="26136" xr:uid="{0484909E-DEC2-4ABD-A46C-6C625FA778D7}"/>
    <cellStyle name="40% - Ênfase3 4 3 3 2 5" xfId="28086" xr:uid="{AC630E5D-4478-451D-8F70-A511712EF1B6}"/>
    <cellStyle name="40% - Ênfase3 4 3 3 2 5 2" xfId="39069" xr:uid="{BAC04E84-0DF2-47D8-B384-DFCC987BE3AD}"/>
    <cellStyle name="40% - Ênfase3 4 3 3 2 6" xfId="30034" xr:uid="{5F3E2438-054F-4126-B983-02BAC8BD5BE2}"/>
    <cellStyle name="40% - Ênfase3 4 3 3 2 7" xfId="41017" xr:uid="{F446AE01-CC81-48D8-968B-7734FD8E1FD4}"/>
    <cellStyle name="40% - Ênfase3 4 3 3 2 8" xfId="42964" xr:uid="{9D4626CB-A337-4249-AD4B-AE5804E4BD5D}"/>
    <cellStyle name="40% - Ênfase3 4 3 3 2 9" xfId="44924" xr:uid="{5AEE46C9-9190-4E03-B0B0-C11F7762059B}"/>
    <cellStyle name="40% - Ênfase3 4 3 3 3" xfId="8300" xr:uid="{A3B0A053-13AE-4F56-ADDC-022C8E878BDA}"/>
    <cellStyle name="40% - Ênfase3 4 3 3 3 2" xfId="11758" xr:uid="{502DF69A-5D88-4D13-ACD1-CCEED5489A15}"/>
    <cellStyle name="40% - Ênfase3 4 3 3 3 2 2" xfId="33821" xr:uid="{DB974EB7-F840-4892-8B21-04DE1D2F60E2}"/>
    <cellStyle name="40% - Ênfase3 4 3 3 3 2 3" xfId="22838" xr:uid="{2D627E8C-CC39-4A4E-ACCB-F9C15BD94F08}"/>
    <cellStyle name="40% - Ênfase3 4 3 3 3 3" xfId="30787" xr:uid="{8D6BBF4F-AA0A-4AFF-B5AE-4CDDCCBAE75D}"/>
    <cellStyle name="40% - Ênfase3 4 3 3 3 4" xfId="19804" xr:uid="{333112A0-7A8F-42B2-B647-62F74B1A6DB5}"/>
    <cellStyle name="40% - Ênfase3 4 3 3 4" xfId="10762" xr:uid="{D952E26B-8994-46AE-9F52-2E64DC15B9EF}"/>
    <cellStyle name="40% - Ênfase3 4 3 3 4 2" xfId="32889" xr:uid="{37865D6B-8645-4DB5-8065-300E56EBD1F4}"/>
    <cellStyle name="40% - Ênfase3 4 3 3 4 3" xfId="21906" xr:uid="{4D764219-3C3F-4F9D-B3B6-11956919FB5E}"/>
    <cellStyle name="40% - Ênfase3 4 3 3 5" xfId="14060" xr:uid="{57040310-4194-4BFB-B618-144AAAE6773D}"/>
    <cellStyle name="40% - Ênfase3 4 3 3 5 2" xfId="35924" xr:uid="{D93A71D0-A3F4-4C5C-8A13-B3F71422CD00}"/>
    <cellStyle name="40% - Ênfase3 4 3 3 5 3" xfId="24941" xr:uid="{A5A1A64B-80E0-463C-B07F-3A35A1D92EF6}"/>
    <cellStyle name="40% - Ênfase3 4 3 3 6" xfId="26891" xr:uid="{DAF74D4F-FF10-495D-9D2C-C3AB593ABB85}"/>
    <cellStyle name="40% - Ênfase3 4 3 3 6 2" xfId="37874" xr:uid="{D03B7E98-A7F0-4FA2-B8B8-AF52867E3F11}"/>
    <cellStyle name="40% - Ênfase3 4 3 3 7" xfId="28839" xr:uid="{04BFE3AA-39A3-4790-82D7-929513C432E1}"/>
    <cellStyle name="40% - Ênfase3 4 3 3 8" xfId="39822" xr:uid="{46E3D805-466D-4489-BCEB-59BC94F592C1}"/>
    <cellStyle name="40% - Ênfase3 4 3 3 9" xfId="41769" xr:uid="{CE23C303-37B0-4AD9-AE36-B9A6445795CA}"/>
    <cellStyle name="40% - Ênfase3 4 3 4" xfId="6943" xr:uid="{30E8124C-C4C4-4A42-A708-49CD83FF16CF}"/>
    <cellStyle name="40% - Ênfase3 4 3 4 10" xfId="18487" xr:uid="{53B1A089-9A3A-48CA-8454-781C9951CB01}"/>
    <cellStyle name="40% - Ênfase3 4 3 4 2" xfId="8932" xr:uid="{B682091C-78A0-4016-B48D-89909A062BD4}"/>
    <cellStyle name="40% - Ênfase3 4 3 4 2 2" xfId="13207" xr:uid="{7C6BACD7-C9B4-4751-8339-20EB0AA84F68}"/>
    <cellStyle name="40% - Ênfase3 4 3 4 2 2 2" xfId="35216" xr:uid="{11E39419-B6EF-4392-98DD-42F010879146}"/>
    <cellStyle name="40% - Ênfase3 4 3 4 2 2 3" xfId="24233" xr:uid="{7BADB6EF-5D18-426E-9079-CAF3E46870DE}"/>
    <cellStyle name="40% - Ênfase3 4 3 4 2 3" xfId="31419" xr:uid="{FA278E68-80B8-4366-9649-5C4C30E2FA87}"/>
    <cellStyle name="40% - Ênfase3 4 3 4 2 4" xfId="20436" xr:uid="{7E93B3D2-FF66-4222-BDF6-20A8134F5EAC}"/>
    <cellStyle name="40% - Ênfase3 4 3 4 3" xfId="12020" xr:uid="{653EF488-87CE-4F36-9E86-A935FD5087C8}"/>
    <cellStyle name="40% - Ênfase3 4 3 4 3 2" xfId="34081" xr:uid="{1A153E9F-292B-4B03-ABCC-F4F80CCA69FA}"/>
    <cellStyle name="40% - Ênfase3 4 3 4 3 3" xfId="23098" xr:uid="{6196F6EB-B5E4-4775-94CE-E5259EECEFC6}"/>
    <cellStyle name="40% - Ênfase3 4 3 4 4" xfId="14773" xr:uid="{7329FD7E-7753-423D-889C-81734D29C6E4}"/>
    <cellStyle name="40% - Ênfase3 4 3 4 4 2" xfId="36555" xr:uid="{28BE2822-AAA8-4563-8B75-89003559E7BD}"/>
    <cellStyle name="40% - Ênfase3 4 3 4 4 3" xfId="25572" xr:uid="{718EA721-C3D4-4F79-913F-0E1466DDE12E}"/>
    <cellStyle name="40% - Ênfase3 4 3 4 5" xfId="27522" xr:uid="{5A5F66F0-8C89-42F8-A559-9B40949A3A48}"/>
    <cellStyle name="40% - Ênfase3 4 3 4 5 2" xfId="38505" xr:uid="{2C316B8E-7C5F-4918-BC93-BF8F98A5ABFD}"/>
    <cellStyle name="40% - Ênfase3 4 3 4 6" xfId="29470" xr:uid="{797B8B6D-A1F7-45D3-B1E3-A641E7AD7DFF}"/>
    <cellStyle name="40% - Ênfase3 4 3 4 7" xfId="40453" xr:uid="{D1DB22A6-6FD6-46F4-AB14-53D87074F08B}"/>
    <cellStyle name="40% - Ênfase3 4 3 4 8" xfId="42400" xr:uid="{EC8BBF89-BF05-4C49-B46E-D03201D12AE8}"/>
    <cellStyle name="40% - Ênfase3 4 3 4 9" xfId="44360" xr:uid="{5C05E84D-44D6-4A53-A2EF-A713FF1E23B3}"/>
    <cellStyle name="40% - Ênfase3 4 3 5" xfId="8298" xr:uid="{03DA9429-0CF6-4152-9998-111435FBAEC4}"/>
    <cellStyle name="40% - Ênfase3 4 3 5 2" xfId="12317" xr:uid="{3E116AC1-81A2-422B-A30F-1C2EE6CDAC15}"/>
    <cellStyle name="40% - Ênfase3 4 3 5 2 2" xfId="34378" xr:uid="{6A37A0A8-D35E-437D-BA80-E140A98AE118}"/>
    <cellStyle name="40% - Ênfase3 4 3 5 2 3" xfId="23395" xr:uid="{44AACBB0-AC97-4B29-9B36-303C54A8A166}"/>
    <cellStyle name="40% - Ênfase3 4 3 5 3" xfId="30785" xr:uid="{CF2B02C1-913E-4289-BC6A-18FB2D787BEB}"/>
    <cellStyle name="40% - Ênfase3 4 3 5 4" xfId="19802" xr:uid="{3994DD64-BEEF-4699-B7F1-B0945CE23422}"/>
    <cellStyle name="40% - Ênfase3 4 3 6" xfId="11180" xr:uid="{CF74E3CE-7350-4E2A-BD95-078CA0904C40}"/>
    <cellStyle name="40% - Ênfase3 4 3 6 2" xfId="33243" xr:uid="{9A1ED749-5C7A-40F5-98A9-48F65533BCDE}"/>
    <cellStyle name="40% - Ênfase3 4 3 6 3" xfId="22260" xr:uid="{A8B8C41B-5A7F-4619-83C5-9B3940A7A912}"/>
    <cellStyle name="40% - Ênfase3 4 3 7" xfId="10198" xr:uid="{1D983B1D-0330-415D-966E-104873217664}"/>
    <cellStyle name="40% - Ênfase3 4 3 7 2" xfId="32325" xr:uid="{5B47C49D-2A3C-4F12-A29D-8B00D934E615}"/>
    <cellStyle name="40% - Ênfase3 4 3 7 3" xfId="21342" xr:uid="{A918294B-4A1B-4E0A-BEF1-DEB223C6973F}"/>
    <cellStyle name="40% - Ênfase3 4 3 8" xfId="14058" xr:uid="{8A4E2220-9577-4E3C-B4C4-AD296B1D227F}"/>
    <cellStyle name="40% - Ênfase3 4 3 8 2" xfId="35922" xr:uid="{D62AABF6-365E-40EC-B39E-6F262241DB0F}"/>
    <cellStyle name="40% - Ênfase3 4 3 8 3" xfId="24939" xr:uid="{63E7266F-05C4-41DC-A231-254319A1AB0D}"/>
    <cellStyle name="40% - Ênfase3 4 3 9" xfId="26889" xr:uid="{ABA9D9BE-8E91-48DB-A882-66C612D8C190}"/>
    <cellStyle name="40% - Ênfase3 4 3 9 2" xfId="37872" xr:uid="{958BEB44-75C7-41FB-AEAD-571DD8712173}"/>
    <cellStyle name="40% - Ênfase3 4 4" xfId="5448" xr:uid="{57A292DA-E55D-43F6-ADF2-287733E0E0FA}"/>
    <cellStyle name="40% - Ênfase3 4 4 10" xfId="39823" xr:uid="{9185C34F-FE78-4227-B64E-9C701FEDF27A}"/>
    <cellStyle name="40% - Ênfase3 4 4 11" xfId="41770" xr:uid="{8022A3F2-EF16-4A65-8276-C681328F9822}"/>
    <cellStyle name="40% - Ênfase3 4 4 12" xfId="43730" xr:uid="{6FEFBBD5-C491-49CB-8464-80CD4AD70E0C}"/>
    <cellStyle name="40% - Ênfase3 4 4 13" xfId="17856" xr:uid="{25E3D269-B47B-4BFF-949B-8B4DF39C07D8}"/>
    <cellStyle name="40% - Ênfase3 4 4 2" xfId="5449" xr:uid="{A7EA2E5D-435E-4CCE-9E9A-08301DF1FDDB}"/>
    <cellStyle name="40% - Ênfase3 4 4 2 10" xfId="43731" xr:uid="{4427C5D1-FBD2-4454-A31A-F2CB293C50D6}"/>
    <cellStyle name="40% - Ênfase3 4 4 2 11" xfId="17857" xr:uid="{072894B6-21B1-4387-A1CD-41B66D37F429}"/>
    <cellStyle name="40% - Ênfase3 4 4 2 2" xfId="7170" xr:uid="{A38A4B7B-7F22-4791-A234-87D38EFF0565}"/>
    <cellStyle name="40% - Ênfase3 4 4 2 2 10" xfId="18712" xr:uid="{C0A54DA9-8523-4364-9969-14992CA45EA7}"/>
    <cellStyle name="40% - Ênfase3 4 4 2 2 2" xfId="9157" xr:uid="{18BD304D-A656-48ED-B47C-936ED0B791AE}"/>
    <cellStyle name="40% - Ênfase3 4 4 2 2 2 2" xfId="31644" xr:uid="{D5A529D7-8A42-44B5-BD21-2900D0991C78}"/>
    <cellStyle name="40% - Ênfase3 4 4 2 2 2 3" xfId="20661" xr:uid="{C7B3BDA0-07E0-4D7D-BC11-AA553C8665D3}"/>
    <cellStyle name="40% - Ênfase3 4 4 2 2 3" xfId="12552" xr:uid="{05E2DB0E-CE3B-4325-A9D7-ECB82A7B8E40}"/>
    <cellStyle name="40% - Ênfase3 4 4 2 2 3 2" xfId="34613" xr:uid="{3CF8C004-5246-498C-8932-FC3243ADD927}"/>
    <cellStyle name="40% - Ênfase3 4 4 2 2 3 3" xfId="23630" xr:uid="{76F40B58-BFC0-4BC7-AD36-311C1B7D9253}"/>
    <cellStyle name="40% - Ênfase3 4 4 2 2 4" xfId="14998" xr:uid="{61C16E78-0C0F-4E51-9D00-BE25D7F8A1E5}"/>
    <cellStyle name="40% - Ênfase3 4 4 2 2 4 2" xfId="36780" xr:uid="{BEFE63C8-4230-40F1-BF62-A3AF717C5105}"/>
    <cellStyle name="40% - Ênfase3 4 4 2 2 4 3" xfId="25797" xr:uid="{BA1E5B03-62AF-4B83-B96C-00D54F1767DA}"/>
    <cellStyle name="40% - Ênfase3 4 4 2 2 5" xfId="27747" xr:uid="{D1F243E0-C104-42CB-8F20-8A26496181FF}"/>
    <cellStyle name="40% - Ênfase3 4 4 2 2 5 2" xfId="38730" xr:uid="{3D71A7B9-61DC-4034-8F07-CBC5B4268138}"/>
    <cellStyle name="40% - Ênfase3 4 4 2 2 6" xfId="29695" xr:uid="{6D94B8F1-E57E-4063-B6D8-0A21A44FDC10}"/>
    <cellStyle name="40% - Ênfase3 4 4 2 2 7" xfId="40678" xr:uid="{7F95C30B-1209-49E3-AD22-A87E4A6D7F27}"/>
    <cellStyle name="40% - Ênfase3 4 4 2 2 8" xfId="42625" xr:uid="{26B38B10-40C0-4303-9108-500CD3FFD6A6}"/>
    <cellStyle name="40% - Ênfase3 4 4 2 2 9" xfId="44585" xr:uid="{6E37DFAC-1850-47A7-A4AA-C5AFD3AEBFD5}"/>
    <cellStyle name="40% - Ênfase3 4 4 2 3" xfId="8302" xr:uid="{DADB40A9-E3E1-4822-BDF6-AD9E7F86E86E}"/>
    <cellStyle name="40% - Ênfase3 4 4 2 3 2" xfId="11415" xr:uid="{3360A1EB-9A10-407C-935D-870C46895EB7}"/>
    <cellStyle name="40% - Ênfase3 4 4 2 3 2 2" xfId="33478" xr:uid="{E76A9E4A-C800-4C61-8A94-2880224E1058}"/>
    <cellStyle name="40% - Ênfase3 4 4 2 3 2 3" xfId="22495" xr:uid="{8570605A-CB4E-453B-8638-3BBB9DDB83BC}"/>
    <cellStyle name="40% - Ênfase3 4 4 2 3 3" xfId="30789" xr:uid="{29DE99C3-F33B-4E1C-9D88-3AB2546AD58F}"/>
    <cellStyle name="40% - Ênfase3 4 4 2 3 4" xfId="19806" xr:uid="{45AA42D4-5DDE-4F90-86C1-9F723BFA95E2}"/>
    <cellStyle name="40% - Ênfase3 4 4 2 4" xfId="10423" xr:uid="{4B20D863-66B2-45B7-A2CB-072D76C798F9}"/>
    <cellStyle name="40% - Ênfase3 4 4 2 4 2" xfId="32550" xr:uid="{A864D0D4-122C-4698-86E0-DB7319B1A899}"/>
    <cellStyle name="40% - Ênfase3 4 4 2 4 3" xfId="21567" xr:uid="{40FF033E-F63F-4426-AA14-D81A7E0E0DD3}"/>
    <cellStyle name="40% - Ênfase3 4 4 2 5" xfId="14062" xr:uid="{206A55CC-D66D-4B60-A84A-48B080791DDF}"/>
    <cellStyle name="40% - Ênfase3 4 4 2 5 2" xfId="35926" xr:uid="{D8DAA924-805B-4505-A5FC-FC09F1C3821F}"/>
    <cellStyle name="40% - Ênfase3 4 4 2 5 3" xfId="24943" xr:uid="{42596C01-70A8-48EE-8B54-86CC4BB485A0}"/>
    <cellStyle name="40% - Ênfase3 4 4 2 6" xfId="26893" xr:uid="{DE2EB678-68B0-410A-BE4D-966024D8ECB2}"/>
    <cellStyle name="40% - Ênfase3 4 4 2 6 2" xfId="37876" xr:uid="{688A8F61-1F58-478D-8D13-4C5AAAD6B927}"/>
    <cellStyle name="40% - Ênfase3 4 4 2 7" xfId="28841" xr:uid="{92543EF5-3727-4F16-BFE2-E9283DCFDBAA}"/>
    <cellStyle name="40% - Ênfase3 4 4 2 8" xfId="39824" xr:uid="{0CDCBC4F-C9A1-4139-A10F-6BA2B926B8E8}"/>
    <cellStyle name="40% - Ênfase3 4 4 2 9" xfId="41771" xr:uid="{9ED7F57F-04B9-4477-9117-8A7968EDD0AE}"/>
    <cellStyle name="40% - Ênfase3 4 4 3" xfId="5450" xr:uid="{4CB1E143-8166-436F-A290-A8A1539E0497}"/>
    <cellStyle name="40% - Ênfase3 4 4 3 10" xfId="43732" xr:uid="{9FE2A8EF-60CE-451E-94A5-012C8B7489B9}"/>
    <cellStyle name="40% - Ênfase3 4 4 3 11" xfId="17858" xr:uid="{25CCE5FE-280F-4E21-8461-46C80300D8BD}"/>
    <cellStyle name="40% - Ênfase3 4 4 3 2" xfId="7452" xr:uid="{504E610C-7DF7-4821-80F9-07F7F2E70F08}"/>
    <cellStyle name="40% - Ênfase3 4 4 3 2 10" xfId="18994" xr:uid="{9A5E3033-F709-4DFB-91D2-0DE2A7F68151}"/>
    <cellStyle name="40% - Ênfase3 4 4 3 2 2" xfId="9439" xr:uid="{AB552597-12D7-4131-B2D1-EF80D17DEB93}"/>
    <cellStyle name="40% - Ênfase3 4 4 3 2 2 2" xfId="31926" xr:uid="{50317569-A50B-4236-9EB2-CE39C42D2914}"/>
    <cellStyle name="40% - Ênfase3 4 4 3 2 2 3" xfId="20943" xr:uid="{C40C79E5-4CB9-4EA1-AF1E-45C31B06EB81}"/>
    <cellStyle name="40% - Ênfase3 4 4 3 2 3" xfId="12838" xr:uid="{DCA3CC67-87BE-41FC-975D-39468B3924DE}"/>
    <cellStyle name="40% - Ênfase3 4 4 3 2 3 2" xfId="34899" xr:uid="{98810D37-DF99-430C-9A4D-4150C3ABA4F8}"/>
    <cellStyle name="40% - Ênfase3 4 4 3 2 3 3" xfId="23916" xr:uid="{8D50B0F2-F95B-468F-90ED-BEDB3DB189CC}"/>
    <cellStyle name="40% - Ênfase3 4 4 3 2 4" xfId="15280" xr:uid="{56A70710-C13F-496A-91CC-6647E129E808}"/>
    <cellStyle name="40% - Ênfase3 4 4 3 2 4 2" xfId="37062" xr:uid="{268DDA7D-3326-44DB-9761-39063B0446EA}"/>
    <cellStyle name="40% - Ênfase3 4 4 3 2 4 3" xfId="26079" xr:uid="{9AE3D89F-4A71-47B1-B67A-0944539146EE}"/>
    <cellStyle name="40% - Ênfase3 4 4 3 2 5" xfId="28029" xr:uid="{8D5319B8-FA92-4FDB-8D59-7AA40FDF49DC}"/>
    <cellStyle name="40% - Ênfase3 4 4 3 2 5 2" xfId="39012" xr:uid="{5C21B770-F5CB-44B1-98B6-4BADAB0E0BE7}"/>
    <cellStyle name="40% - Ênfase3 4 4 3 2 6" xfId="29977" xr:uid="{4C4D6EB2-83F3-4F8D-8912-E4BBBBA7D1D7}"/>
    <cellStyle name="40% - Ênfase3 4 4 3 2 7" xfId="40960" xr:uid="{4CC1868A-5113-4E8D-BF54-15525FE7AC1A}"/>
    <cellStyle name="40% - Ênfase3 4 4 3 2 8" xfId="42907" xr:uid="{DFEE9E68-02CF-4AD0-86BC-5A4959804228}"/>
    <cellStyle name="40% - Ênfase3 4 4 3 2 9" xfId="44867" xr:uid="{E78D5810-5CDA-4930-AF2B-A274A0B77FE0}"/>
    <cellStyle name="40% - Ênfase3 4 4 3 3" xfId="8303" xr:uid="{872DDA0F-ACCD-48EA-814B-62F73AEF3A8F}"/>
    <cellStyle name="40% - Ênfase3 4 4 3 3 2" xfId="11701" xr:uid="{F66482DA-177A-43E1-8915-D0160CD7FB91}"/>
    <cellStyle name="40% - Ênfase3 4 4 3 3 2 2" xfId="33764" xr:uid="{5C04FFEA-6E8A-43B0-BCA7-43B7A33B0BBB}"/>
    <cellStyle name="40% - Ênfase3 4 4 3 3 2 3" xfId="22781" xr:uid="{EFFC45F9-CDB7-4183-918E-AEA77E45CAA6}"/>
    <cellStyle name="40% - Ênfase3 4 4 3 3 3" xfId="30790" xr:uid="{24E4F1B7-ED78-4F72-BF27-7B734678D572}"/>
    <cellStyle name="40% - Ênfase3 4 4 3 3 4" xfId="19807" xr:uid="{33AE1F84-FE4E-40E4-B381-0A1C5A2E60E7}"/>
    <cellStyle name="40% - Ênfase3 4 4 3 4" xfId="10705" xr:uid="{0B9CB616-4C84-4006-9CD4-CCF00F7CDC10}"/>
    <cellStyle name="40% - Ênfase3 4 4 3 4 2" xfId="32832" xr:uid="{94F6517B-4FF8-4E46-9704-9F094B499BA5}"/>
    <cellStyle name="40% - Ênfase3 4 4 3 4 3" xfId="21849" xr:uid="{72B9244A-3BA9-4A5E-BF65-1E5CB1D69BD3}"/>
    <cellStyle name="40% - Ênfase3 4 4 3 5" xfId="14063" xr:uid="{B4C63965-783A-48A9-BE6A-EFAAA2120E76}"/>
    <cellStyle name="40% - Ênfase3 4 4 3 5 2" xfId="35927" xr:uid="{BDECC5D0-7762-429B-A04E-824965CD265D}"/>
    <cellStyle name="40% - Ênfase3 4 4 3 5 3" xfId="24944" xr:uid="{59E22342-E540-4B96-A413-66C08727F475}"/>
    <cellStyle name="40% - Ênfase3 4 4 3 6" xfId="26894" xr:uid="{4E04308C-DCB4-4F2C-AA82-036EB5332812}"/>
    <cellStyle name="40% - Ênfase3 4 4 3 6 2" xfId="37877" xr:uid="{7C4E84BF-8011-467C-9B15-0802C5C9EDB3}"/>
    <cellStyle name="40% - Ênfase3 4 4 3 7" xfId="28842" xr:uid="{A16145EA-5CD4-4648-A527-428124DF3418}"/>
    <cellStyle name="40% - Ênfase3 4 4 3 8" xfId="39825" xr:uid="{B52BBFC1-6069-4F39-B60C-93AA3EC295A2}"/>
    <cellStyle name="40% - Ênfase3 4 4 3 9" xfId="41772" xr:uid="{8463826C-7D30-4B94-AEFD-BDF372D08DA0}"/>
    <cellStyle name="40% - Ênfase3 4 4 4" xfId="6885" xr:uid="{E9D88D94-61B5-4930-BA4C-FB6C23E4F35C}"/>
    <cellStyle name="40% - Ênfase3 4 4 4 10" xfId="18430" xr:uid="{25072654-D5B3-4963-9E79-0CC102B0DBF6}"/>
    <cellStyle name="40% - Ênfase3 4 4 4 2" xfId="8875" xr:uid="{A47E36A3-D30C-40DC-86AE-86D293159DDB}"/>
    <cellStyle name="40% - Ênfase3 4 4 4 2 2" xfId="31362" xr:uid="{1F3435CD-1A19-4B08-9B4B-CC8849793E54}"/>
    <cellStyle name="40% - Ênfase3 4 4 4 2 3" xfId="20379" xr:uid="{4987D103-5A69-4D6F-8A01-1F5C3BF8A5D3}"/>
    <cellStyle name="40% - Ênfase3 4 4 4 3" xfId="12256" xr:uid="{8BC662CE-A862-46F8-A406-EECDC68CC558}"/>
    <cellStyle name="40% - Ênfase3 4 4 4 3 2" xfId="34317" xr:uid="{3678AC16-91F5-4CEF-A1A7-FF941F0D9FA7}"/>
    <cellStyle name="40% - Ênfase3 4 4 4 3 3" xfId="23334" xr:uid="{E5323EF6-8F9A-4899-ABA4-DAF988264302}"/>
    <cellStyle name="40% - Ênfase3 4 4 4 4" xfId="14716" xr:uid="{653FAC53-84C1-40EA-82F0-A1E203C2FE61}"/>
    <cellStyle name="40% - Ênfase3 4 4 4 4 2" xfId="36498" xr:uid="{50317B42-0BC6-4EE0-8C79-E955466FF87E}"/>
    <cellStyle name="40% - Ênfase3 4 4 4 4 3" xfId="25515" xr:uid="{30DAA6B5-F9D2-489E-8F2D-3D0A89A79E51}"/>
    <cellStyle name="40% - Ênfase3 4 4 4 5" xfId="27465" xr:uid="{FE4B4A5E-2C4D-41A5-B433-722AC1E375B7}"/>
    <cellStyle name="40% - Ênfase3 4 4 4 5 2" xfId="38448" xr:uid="{592874F0-5AA9-4686-BBBF-07FBF03A60C6}"/>
    <cellStyle name="40% - Ênfase3 4 4 4 6" xfId="29413" xr:uid="{00701036-E62A-4178-A3D7-9141C4B6E737}"/>
    <cellStyle name="40% - Ênfase3 4 4 4 7" xfId="40396" xr:uid="{0F2F1D42-DEB9-46C1-BD9E-1FE7A3B96FD0}"/>
    <cellStyle name="40% - Ênfase3 4 4 4 8" xfId="42343" xr:uid="{BC023837-89C8-4C0E-B893-9219C5A54F02}"/>
    <cellStyle name="40% - Ênfase3 4 4 4 9" xfId="44303" xr:uid="{25C6253C-EF65-4501-A7AE-6AABE79734AA}"/>
    <cellStyle name="40% - Ênfase3 4 4 5" xfId="8301" xr:uid="{C3ECE557-3E08-459C-BA4A-1BB324895642}"/>
    <cellStyle name="40% - Ênfase3 4 4 5 2" xfId="11118" xr:uid="{96ADDD33-7F6D-4786-B3AF-9F3D521B2496}"/>
    <cellStyle name="40% - Ênfase3 4 4 5 2 2" xfId="33182" xr:uid="{87D442F2-DE16-4D2A-8D4A-69251E685FF9}"/>
    <cellStyle name="40% - Ênfase3 4 4 5 2 3" xfId="22199" xr:uid="{1A6358C9-F436-4257-8CD1-9E9A25387BBA}"/>
    <cellStyle name="40% - Ênfase3 4 4 5 3" xfId="30788" xr:uid="{EC1B0B1B-70DE-412E-8268-A6BA0BC4A05C}"/>
    <cellStyle name="40% - Ênfase3 4 4 5 4" xfId="19805" xr:uid="{D7039F03-C9F8-4E94-ABB2-1E472A42AC4D}"/>
    <cellStyle name="40% - Ênfase3 4 4 6" xfId="10081" xr:uid="{476F333C-5025-48D8-86E6-2D7C961260B1}"/>
    <cellStyle name="40% - Ênfase3 4 4 6 2" xfId="32268" xr:uid="{AF259CEA-D198-4AB1-98D1-ED2F8C7780D7}"/>
    <cellStyle name="40% - Ênfase3 4 4 6 3" xfId="21285" xr:uid="{E551100E-6B95-48D1-8BBD-82B73C21874C}"/>
    <cellStyle name="40% - Ênfase3 4 4 7" xfId="14061" xr:uid="{4B1B3F05-88A9-4890-B506-A503630D17B9}"/>
    <cellStyle name="40% - Ênfase3 4 4 7 2" xfId="35925" xr:uid="{08A40284-44BE-42A1-8AD4-BF68C68F1735}"/>
    <cellStyle name="40% - Ênfase3 4 4 7 3" xfId="24942" xr:uid="{F56E0768-61B0-448D-8A69-FE719ABD6772}"/>
    <cellStyle name="40% - Ênfase3 4 4 8" xfId="26892" xr:uid="{AACA7914-413E-4C5C-BFAA-F7395B1B0E91}"/>
    <cellStyle name="40% - Ênfase3 4 4 8 2" xfId="37875" xr:uid="{7FB72971-1A1B-455C-9056-84D2BE5AA31D}"/>
    <cellStyle name="40% - Ênfase3 4 4 9" xfId="28840" xr:uid="{A47C64D5-C888-4C41-B768-0F4A1D435E11}"/>
    <cellStyle name="40% - Ênfase3 4 5" xfId="5451" xr:uid="{CE290C02-783F-45EA-AEB4-1CFAF2F857DB}"/>
    <cellStyle name="40% - Ênfase3 4 5 10" xfId="43733" xr:uid="{3BC75FD8-6DB0-475B-B013-564496BA5593}"/>
    <cellStyle name="40% - Ênfase3 4 5 11" xfId="17859" xr:uid="{D62D5D38-0650-4EB3-8CB6-9E99FD70595C}"/>
    <cellStyle name="40% - Ênfase3 4 5 2" xfId="7058" xr:uid="{57664C51-7527-46FC-BDD3-2218B5E2E76F}"/>
    <cellStyle name="40% - Ênfase3 4 5 2 10" xfId="18600" xr:uid="{C23EA3C1-F2F4-45F2-A1D1-B8B4D300246A}"/>
    <cellStyle name="40% - Ênfase3 4 5 2 2" xfId="9045" xr:uid="{6663B4B9-8324-40F7-B982-1E914FA8D131}"/>
    <cellStyle name="40% - Ênfase3 4 5 2 2 2" xfId="31532" xr:uid="{32C2E696-4890-44C5-9B84-E9775E1EA121}"/>
    <cellStyle name="40% - Ênfase3 4 5 2 2 3" xfId="20549" xr:uid="{294CF8A3-1E07-4E7E-A3CB-6330F4D37348}"/>
    <cellStyle name="40% - Ênfase3 4 5 2 3" xfId="12440" xr:uid="{2062FF1B-F3A6-46B3-AEB5-49A851A3B28A}"/>
    <cellStyle name="40% - Ênfase3 4 5 2 3 2" xfId="34501" xr:uid="{9EDE20EF-DD95-4FE5-B1AD-D55024BE1CA3}"/>
    <cellStyle name="40% - Ênfase3 4 5 2 3 3" xfId="23518" xr:uid="{0B26EC14-5182-4A80-ACE7-7E25BB253CDA}"/>
    <cellStyle name="40% - Ênfase3 4 5 2 4" xfId="14886" xr:uid="{A0271622-3BF1-4201-A8A8-1F295A80D89F}"/>
    <cellStyle name="40% - Ênfase3 4 5 2 4 2" xfId="36668" xr:uid="{2E5DF2EF-1387-475C-8794-F19123DE7502}"/>
    <cellStyle name="40% - Ênfase3 4 5 2 4 3" xfId="25685" xr:uid="{168E57CC-4774-41C0-886F-6550D36EC422}"/>
    <cellStyle name="40% - Ênfase3 4 5 2 5" xfId="27635" xr:uid="{A705BF97-0B57-41B3-B98F-D15C193435DD}"/>
    <cellStyle name="40% - Ênfase3 4 5 2 5 2" xfId="38618" xr:uid="{3B36C220-8E0E-463A-B39A-9D9CA19768BA}"/>
    <cellStyle name="40% - Ênfase3 4 5 2 6" xfId="29583" xr:uid="{65A55127-9A1B-40A4-8753-2FE3CB10B061}"/>
    <cellStyle name="40% - Ênfase3 4 5 2 7" xfId="40566" xr:uid="{36CA5BC5-681D-45E4-99C6-03BEC0BE7BE4}"/>
    <cellStyle name="40% - Ênfase3 4 5 2 8" xfId="42513" xr:uid="{C8D63C46-ACAD-4627-8A05-E5A346930FE0}"/>
    <cellStyle name="40% - Ênfase3 4 5 2 9" xfId="44473" xr:uid="{12B551BE-B64A-4E81-A8E5-9E44EE88CF19}"/>
    <cellStyle name="40% - Ênfase3 4 5 3" xfId="8304" xr:uid="{237D2A5C-9476-4FE2-9613-9446921E9042}"/>
    <cellStyle name="40% - Ênfase3 4 5 3 2" xfId="11303" xr:uid="{8C736758-2327-4358-B641-8BCDD9A775A3}"/>
    <cellStyle name="40% - Ênfase3 4 5 3 2 2" xfId="33366" xr:uid="{3B110E3E-7909-460A-8F94-DF82E8981258}"/>
    <cellStyle name="40% - Ênfase3 4 5 3 2 3" xfId="22383" xr:uid="{A150B916-D8D5-48A8-BCCD-DC64DD0E46CC}"/>
    <cellStyle name="40% - Ênfase3 4 5 3 3" xfId="30791" xr:uid="{4C42528C-7064-48FA-A3EF-856BC24C6F9C}"/>
    <cellStyle name="40% - Ênfase3 4 5 3 4" xfId="19808" xr:uid="{B552AD8E-1A44-418F-85A8-26CEC6E949F4}"/>
    <cellStyle name="40% - Ênfase3 4 5 4" xfId="10311" xr:uid="{5C382BF1-6F9A-4B7E-A4B0-0FD589F6DFEB}"/>
    <cellStyle name="40% - Ênfase3 4 5 4 2" xfId="32438" xr:uid="{6533AA5B-D9FF-41B3-8E59-EC15BF165C3B}"/>
    <cellStyle name="40% - Ênfase3 4 5 4 3" xfId="21455" xr:uid="{ED7A8001-AF65-432E-BBCD-AB8A81108782}"/>
    <cellStyle name="40% - Ênfase3 4 5 5" xfId="14064" xr:uid="{A9F14FC9-7326-48B7-923E-0A18D5F083A8}"/>
    <cellStyle name="40% - Ênfase3 4 5 5 2" xfId="35928" xr:uid="{472F5CF7-1D47-4C03-BC60-A3C352CB37B6}"/>
    <cellStyle name="40% - Ênfase3 4 5 5 3" xfId="24945" xr:uid="{8F385262-0B66-4D01-BEB0-9875A1BF8045}"/>
    <cellStyle name="40% - Ênfase3 4 5 6" xfId="26895" xr:uid="{2F2E36C6-2640-4F41-BF35-20D05619CC69}"/>
    <cellStyle name="40% - Ênfase3 4 5 6 2" xfId="37878" xr:uid="{1C1774FD-BA2D-4217-A085-4540FB49F17E}"/>
    <cellStyle name="40% - Ênfase3 4 5 7" xfId="28843" xr:uid="{24C68B5F-7C8E-4E9C-8192-FD3FDB21BB38}"/>
    <cellStyle name="40% - Ênfase3 4 5 8" xfId="39826" xr:uid="{47B21140-49DC-44F0-89D2-C25D1259B1AA}"/>
    <cellStyle name="40% - Ênfase3 4 5 9" xfId="41773" xr:uid="{A4FA54B2-9390-4780-93EC-CABE66F29648}"/>
    <cellStyle name="40% - Ênfase3 4 6" xfId="5452" xr:uid="{544CC2FE-2D4D-4144-A68C-E15C178CDE76}"/>
    <cellStyle name="40% - Ênfase3 4 6 10" xfId="43734" xr:uid="{8BB1E643-0CD0-4604-AE57-B4D978E69935}"/>
    <cellStyle name="40% - Ênfase3 4 6 11" xfId="17860" xr:uid="{71695D2F-CDA3-4685-A393-B1A69B4176D6}"/>
    <cellStyle name="40% - Ênfase3 4 6 2" xfId="7340" xr:uid="{120016DC-9A37-4C33-8610-C235C25F7094}"/>
    <cellStyle name="40% - Ênfase3 4 6 2 10" xfId="18882" xr:uid="{8291FF1C-4006-4350-A824-7083298754C2}"/>
    <cellStyle name="40% - Ênfase3 4 6 2 2" xfId="9327" xr:uid="{FB9539A4-2C88-4BE4-BD61-F57AC07BDF49}"/>
    <cellStyle name="40% - Ênfase3 4 6 2 2 2" xfId="31814" xr:uid="{34680331-ED2C-4109-8265-D513C3ED0B01}"/>
    <cellStyle name="40% - Ênfase3 4 6 2 2 3" xfId="20831" xr:uid="{3EA8937C-9E4D-4420-BED8-D40CD4ABF3FA}"/>
    <cellStyle name="40% - Ênfase3 4 6 2 3" xfId="12726" xr:uid="{941192C9-35BE-4757-A1A7-BDA5C37849A2}"/>
    <cellStyle name="40% - Ênfase3 4 6 2 3 2" xfId="34787" xr:uid="{8191CF3C-8DEE-4071-A1F9-A6D46D96D5AA}"/>
    <cellStyle name="40% - Ênfase3 4 6 2 3 3" xfId="23804" xr:uid="{C02A1083-13D0-4549-B4B1-7B46DF247BF3}"/>
    <cellStyle name="40% - Ênfase3 4 6 2 4" xfId="15168" xr:uid="{F3A74825-C007-485E-A77B-3E28AC649B55}"/>
    <cellStyle name="40% - Ênfase3 4 6 2 4 2" xfId="36950" xr:uid="{16B91E36-A36D-41E1-B95E-BD5A0F46E324}"/>
    <cellStyle name="40% - Ênfase3 4 6 2 4 3" xfId="25967" xr:uid="{B8B0B77B-B4F5-4BA9-9598-406D7107524E}"/>
    <cellStyle name="40% - Ênfase3 4 6 2 5" xfId="27917" xr:uid="{2A8A9349-B5D9-4CB1-8C48-1A20F0E1CD27}"/>
    <cellStyle name="40% - Ênfase3 4 6 2 5 2" xfId="38900" xr:uid="{DF528038-E47B-42FA-805A-EAEAECFC913D}"/>
    <cellStyle name="40% - Ênfase3 4 6 2 6" xfId="29865" xr:uid="{C50B30D3-819D-46DC-A46A-D51B4445F838}"/>
    <cellStyle name="40% - Ênfase3 4 6 2 7" xfId="40848" xr:uid="{ADB52EA3-1A9E-4592-AEBB-5BB6251027FD}"/>
    <cellStyle name="40% - Ênfase3 4 6 2 8" xfId="42795" xr:uid="{19417D4E-1150-4063-85A2-49F0EFCCC908}"/>
    <cellStyle name="40% - Ênfase3 4 6 2 9" xfId="44755" xr:uid="{8ABEC844-68F4-4BA7-A17D-046C4BB0F3DD}"/>
    <cellStyle name="40% - Ênfase3 4 6 3" xfId="8305" xr:uid="{DF2D467E-DF03-4BE2-9096-A22585F6A907}"/>
    <cellStyle name="40% - Ênfase3 4 6 3 2" xfId="11589" xr:uid="{8BA3091D-303A-46CA-B624-CC128673809C}"/>
    <cellStyle name="40% - Ênfase3 4 6 3 2 2" xfId="33652" xr:uid="{76803191-9092-42DD-A709-0A7B0D23C742}"/>
    <cellStyle name="40% - Ênfase3 4 6 3 2 3" xfId="22669" xr:uid="{E0E362D7-9D03-4384-8EC8-03FD62E33963}"/>
    <cellStyle name="40% - Ênfase3 4 6 3 3" xfId="30792" xr:uid="{7D936AE6-46F0-402F-A8CE-4324F7EFE67C}"/>
    <cellStyle name="40% - Ênfase3 4 6 3 4" xfId="19809" xr:uid="{DCD71282-AFC3-4FF3-9802-1FA3FBE70D73}"/>
    <cellStyle name="40% - Ênfase3 4 6 4" xfId="10593" xr:uid="{6C78A6B5-0103-49DE-B75E-8C8A49C77B37}"/>
    <cellStyle name="40% - Ênfase3 4 6 4 2" xfId="32720" xr:uid="{25E88752-82FB-423F-A99C-4A3855B7AC69}"/>
    <cellStyle name="40% - Ênfase3 4 6 4 3" xfId="21737" xr:uid="{1440AE3B-42D5-4BBD-8236-0A7519F2196A}"/>
    <cellStyle name="40% - Ênfase3 4 6 5" xfId="14065" xr:uid="{FCE9B7C5-4A2B-440B-A8A9-49FC9A02473E}"/>
    <cellStyle name="40% - Ênfase3 4 6 5 2" xfId="35929" xr:uid="{7F5F6530-0162-4334-9B15-E94A2F4785B0}"/>
    <cellStyle name="40% - Ênfase3 4 6 5 3" xfId="24946" xr:uid="{C176AC14-5F8D-436F-8795-66B6A12362F4}"/>
    <cellStyle name="40% - Ênfase3 4 6 6" xfId="26896" xr:uid="{94ED035B-AE2D-44EC-BC19-544927C015F0}"/>
    <cellStyle name="40% - Ênfase3 4 6 6 2" xfId="37879" xr:uid="{FFF36DF7-E43A-4F1B-904A-54DDB2A6DE37}"/>
    <cellStyle name="40% - Ênfase3 4 6 7" xfId="28844" xr:uid="{6301A336-E1D2-41BB-BC3A-7E8F8F914C8B}"/>
    <cellStyle name="40% - Ênfase3 4 6 8" xfId="39827" xr:uid="{86E9B599-7E65-4F9B-94A7-1A11B2A9C5D5}"/>
    <cellStyle name="40% - Ênfase3 4 6 9" xfId="41774" xr:uid="{D1BE7B98-A790-44F6-892E-B707CEDB38D7}"/>
    <cellStyle name="40% - Ênfase3 4 7" xfId="5453" xr:uid="{A49E3A5D-8EB8-4921-B95A-3BACD35977A5}"/>
    <cellStyle name="40% - Ênfase3 4 7 10" xfId="43735" xr:uid="{4A213522-848E-4BB2-A8A6-073407D19603}"/>
    <cellStyle name="40% - Ênfase3 4 7 11" xfId="17861" xr:uid="{4B875109-0844-4822-BC87-620780EBDA70}"/>
    <cellStyle name="40% - Ênfase3 4 7 2" xfId="7622" xr:uid="{7ABE5CF7-0BAA-4B07-8E1E-9F35A0891907}"/>
    <cellStyle name="40% - Ênfase3 4 7 2 10" xfId="19164" xr:uid="{A05E5B80-4E54-47A5-9164-38669B7BBABB}"/>
    <cellStyle name="40% - Ênfase3 4 7 2 2" xfId="9609" xr:uid="{0F8C00B2-7898-41D0-9312-B81EB334E297}"/>
    <cellStyle name="40% - Ênfase3 4 7 2 2 2" xfId="32096" xr:uid="{520591C8-9836-4AEE-B1AB-1AF0CE13EB69}"/>
    <cellStyle name="40% - Ênfase3 4 7 2 2 3" xfId="21113" xr:uid="{1347DB36-C2F5-4586-B75A-4FE26097984B}"/>
    <cellStyle name="40% - Ênfase3 4 7 2 3" xfId="13008" xr:uid="{2A285142-3A12-417D-88AF-31269E62C44A}"/>
    <cellStyle name="40% - Ênfase3 4 7 2 3 2" xfId="35069" xr:uid="{EBC6A034-5AF7-4926-BB07-C09ED72F3520}"/>
    <cellStyle name="40% - Ênfase3 4 7 2 3 3" xfId="24086" xr:uid="{8450C365-665A-48B3-8AA5-669D77538ADA}"/>
    <cellStyle name="40% - Ênfase3 4 7 2 4" xfId="15450" xr:uid="{401845E3-9432-463C-B416-0BC0749296BC}"/>
    <cellStyle name="40% - Ênfase3 4 7 2 4 2" xfId="37232" xr:uid="{52537894-95AC-491E-89AE-E80328B68944}"/>
    <cellStyle name="40% - Ênfase3 4 7 2 4 3" xfId="26249" xr:uid="{3DEE1DF8-3CF4-4172-9E78-13B56D70143D}"/>
    <cellStyle name="40% - Ênfase3 4 7 2 5" xfId="28199" xr:uid="{9265166E-AD61-4B3F-803F-532E4A77B1FE}"/>
    <cellStyle name="40% - Ênfase3 4 7 2 5 2" xfId="39182" xr:uid="{475E4185-AA72-4B97-81CD-CAA6AC821CB7}"/>
    <cellStyle name="40% - Ênfase3 4 7 2 6" xfId="30147" xr:uid="{F3D99CE6-522C-4EE7-93E7-F5E23883595D}"/>
    <cellStyle name="40% - Ênfase3 4 7 2 7" xfId="41130" xr:uid="{33E42B39-E904-428D-953E-9A571EC9272F}"/>
    <cellStyle name="40% - Ênfase3 4 7 2 8" xfId="43077" xr:uid="{CC6D557D-5B64-4761-99B8-9C5A695F4BC9}"/>
    <cellStyle name="40% - Ênfase3 4 7 2 9" xfId="45037" xr:uid="{86E2DE5C-712E-495D-A07F-2EB7AD3F8066}"/>
    <cellStyle name="40% - Ênfase3 4 7 3" xfId="8306" xr:uid="{5E42A4CD-CD23-4287-A9D0-C3307E282AF4}"/>
    <cellStyle name="40% - Ênfase3 4 7 3 2" xfId="11871" xr:uid="{EA82C022-D84D-4B01-A03B-45C7810023A2}"/>
    <cellStyle name="40% - Ênfase3 4 7 3 2 2" xfId="33934" xr:uid="{B6F97F88-5AD8-4133-A897-4DD16D904868}"/>
    <cellStyle name="40% - Ênfase3 4 7 3 2 3" xfId="22951" xr:uid="{9CD8B4CA-830D-4226-AC76-16E0E5BDCDED}"/>
    <cellStyle name="40% - Ênfase3 4 7 3 3" xfId="30793" xr:uid="{20F05F37-D3DF-4521-9ED4-289A93BBEBFF}"/>
    <cellStyle name="40% - Ênfase3 4 7 3 4" xfId="19810" xr:uid="{393A9465-B07E-47FE-B904-630D3CB41B64}"/>
    <cellStyle name="40% - Ênfase3 4 7 4" xfId="10875" xr:uid="{A7751BA2-96AA-45A0-B669-2A3411DC6E7A}"/>
    <cellStyle name="40% - Ênfase3 4 7 4 2" xfId="33002" xr:uid="{C90AA222-CD18-42A0-AD0B-8378007064D7}"/>
    <cellStyle name="40% - Ênfase3 4 7 4 3" xfId="22019" xr:uid="{DC1C44BE-5A99-44CE-8EF6-00324CC8BC7F}"/>
    <cellStyle name="40% - Ênfase3 4 7 5" xfId="14066" xr:uid="{929646B6-9519-4201-9CCB-3C3BD40143B7}"/>
    <cellStyle name="40% - Ênfase3 4 7 5 2" xfId="35930" xr:uid="{0D55432B-580B-44AD-AE43-37B973298E98}"/>
    <cellStyle name="40% - Ênfase3 4 7 5 3" xfId="24947" xr:uid="{A951A123-4C15-4289-A3A3-71C7E03F146E}"/>
    <cellStyle name="40% - Ênfase3 4 7 6" xfId="26897" xr:uid="{04579549-EC67-4017-A9E7-84115D95BB16}"/>
    <cellStyle name="40% - Ênfase3 4 7 6 2" xfId="37880" xr:uid="{A7091450-8260-4FA5-9658-375DCCED4832}"/>
    <cellStyle name="40% - Ênfase3 4 7 7" xfId="28845" xr:uid="{BCB17CA0-0FCC-4D1A-A85D-46BABEA04EC4}"/>
    <cellStyle name="40% - Ênfase3 4 7 8" xfId="39828" xr:uid="{164AD496-95EE-428C-8C6C-B43E49E46227}"/>
    <cellStyle name="40% - Ênfase3 4 7 9" xfId="41775" xr:uid="{9D96915C-476D-4B85-8C54-F5623ACB332D}"/>
    <cellStyle name="40% - Ênfase3 4 8" xfId="6773" xr:uid="{56E2D66F-8211-46A4-AB7C-49DA34E1A986}"/>
    <cellStyle name="40% - Ênfase3 4 8 10" xfId="18318" xr:uid="{318D8C5E-AF27-4B0E-8315-F93EB8C875BD}"/>
    <cellStyle name="40% - Ênfase3 4 8 2" xfId="8763" xr:uid="{61248847-5BC8-4D2A-9413-3FF527FBC3DF}"/>
    <cellStyle name="40% - Ênfase3 4 8 2 2" xfId="13139" xr:uid="{EFE9BA25-6E6C-4A0F-A2EC-45902F38F920}"/>
    <cellStyle name="40% - Ênfase3 4 8 2 2 2" xfId="35149" xr:uid="{248B6D44-60E7-46CE-8A97-A6DE12A697E4}"/>
    <cellStyle name="40% - Ênfase3 4 8 2 2 3" xfId="24166" xr:uid="{563AC3FF-4FAE-49BA-BFF4-F38E99A92CC8}"/>
    <cellStyle name="40% - Ênfase3 4 8 2 3" xfId="31250" xr:uid="{49464D39-6AF1-421B-B1AA-08441107E8EE}"/>
    <cellStyle name="40% - Ênfase3 4 8 2 4" xfId="20267" xr:uid="{CDB4730F-A23C-489E-9BFB-FA5020FF82C2}"/>
    <cellStyle name="40% - Ênfase3 4 8 3" xfId="11953" xr:uid="{8F8594DF-6858-4685-8DE1-21581C2D224C}"/>
    <cellStyle name="40% - Ênfase3 4 8 3 2" xfId="34014" xr:uid="{C556ADB6-D54B-4170-8D23-A000FDCD8BF4}"/>
    <cellStyle name="40% - Ênfase3 4 8 3 3" xfId="23031" xr:uid="{90E89CDF-BE15-4571-B7A2-DAFC25F3879B}"/>
    <cellStyle name="40% - Ênfase3 4 8 4" xfId="14604" xr:uid="{B02A96AB-73CF-4295-B182-784BF4A92EEF}"/>
    <cellStyle name="40% - Ênfase3 4 8 4 2" xfId="36386" xr:uid="{8EA8D3C0-A9C9-4BEC-92EE-0E82CE5BB8AD}"/>
    <cellStyle name="40% - Ênfase3 4 8 4 3" xfId="25403" xr:uid="{8981DAF0-E0D7-418F-B2F4-09719744E67C}"/>
    <cellStyle name="40% - Ênfase3 4 8 5" xfId="27353" xr:uid="{29A04B05-2D1B-41A3-968D-18D71681D628}"/>
    <cellStyle name="40% - Ênfase3 4 8 5 2" xfId="38336" xr:uid="{C83443CA-2361-4239-A460-25C240FAB7F0}"/>
    <cellStyle name="40% - Ênfase3 4 8 6" xfId="29301" xr:uid="{0CD44527-D056-47CA-A89F-9F0C408C242D}"/>
    <cellStyle name="40% - Ênfase3 4 8 7" xfId="40284" xr:uid="{57ACD6D3-D354-4143-BC1E-60E56A7F8F19}"/>
    <cellStyle name="40% - Ênfase3 4 8 8" xfId="42231" xr:uid="{DEFFDB57-C81F-4DD8-82FB-69620EE762F5}"/>
    <cellStyle name="40% - Ênfase3 4 8 9" xfId="44191" xr:uid="{911CC56E-C672-49EF-B8D6-939AD35AA561}"/>
    <cellStyle name="40% - Ênfase3 4 9" xfId="8291" xr:uid="{07A1999C-34BB-49B1-8361-E1BC1C33FA0A}"/>
    <cellStyle name="40% - Ênfase3 4 9 2" xfId="12144" xr:uid="{3A8ADF6F-D3F0-4134-88B8-C210C7859C5B}"/>
    <cellStyle name="40% - Ênfase3 4 9 2 2" xfId="34205" xr:uid="{31EC36D8-18B0-4A0A-8F10-4AF66721E453}"/>
    <cellStyle name="40% - Ênfase3 4 9 2 3" xfId="23222" xr:uid="{E2603893-F8BB-406A-888B-38AF7F8ADB2F}"/>
    <cellStyle name="40% - Ênfase3 4 9 3" xfId="30778" xr:uid="{C324D350-35B9-4C0E-91D3-B0C4B2CE0D0D}"/>
    <cellStyle name="40% - Ênfase3 4 9 4" xfId="19795" xr:uid="{55D640E9-F928-4D32-BAB7-EEBF334D5472}"/>
    <cellStyle name="40% - Ênfase3 5" xfId="5454" xr:uid="{ECC3FE06-90B5-48AC-A432-1540E25C80DF}"/>
    <cellStyle name="40% - Ênfase3 5 10" xfId="14067" xr:uid="{08CECE77-46B3-4BFF-BDF3-93A907215866}"/>
    <cellStyle name="40% - Ênfase3 5 10 2" xfId="35931" xr:uid="{3B47D344-C28A-44BD-BE42-8F1932A226A0}"/>
    <cellStyle name="40% - Ênfase3 5 10 3" xfId="24948" xr:uid="{CDFC0854-0973-4FE9-9623-4A3FB9CBDEAE}"/>
    <cellStyle name="40% - Ênfase3 5 11" xfId="26898" xr:uid="{482A152C-F00F-4AE9-ABFC-B6ECDD6C9FE4}"/>
    <cellStyle name="40% - Ênfase3 5 11 2" xfId="37881" xr:uid="{9485A76D-F2B5-4140-8DC6-0A735813E0CF}"/>
    <cellStyle name="40% - Ênfase3 5 12" xfId="28846" xr:uid="{357F2176-1716-4FA4-ABEC-B219F4932D19}"/>
    <cellStyle name="40% - Ênfase3 5 13" xfId="39829" xr:uid="{ED68AEF5-C219-42DA-A9CA-2964F8C3879C}"/>
    <cellStyle name="40% - Ênfase3 5 14" xfId="41776" xr:uid="{98C04CB4-5E8B-4A03-8391-C73BDAAC77BD}"/>
    <cellStyle name="40% - Ênfase3 5 15" xfId="43736" xr:uid="{6E891836-0A0B-4DDE-A8E3-1D5388FBF528}"/>
    <cellStyle name="40% - Ênfase3 5 16" xfId="17862" xr:uid="{2A0D53AD-A688-40D7-9A4A-740BC538EBA1}"/>
    <cellStyle name="40% - Ênfase3 5 2" xfId="5455" xr:uid="{79C3D7FC-FA95-4980-A1A9-E04D56A79F22}"/>
    <cellStyle name="40% - Ênfase3 5 2 10" xfId="39830" xr:uid="{A3B70124-7B9F-4E70-B415-DA2AB5716F06}"/>
    <cellStyle name="40% - Ênfase3 5 2 11" xfId="41777" xr:uid="{EFD0C3C1-C322-41AB-B240-AD6B6D33F858}"/>
    <cellStyle name="40% - Ênfase3 5 2 12" xfId="43737" xr:uid="{28DAA5F0-CA01-4726-A373-9C683BC2E7F4}"/>
    <cellStyle name="40% - Ênfase3 5 2 13" xfId="17863" xr:uid="{2EA67E68-8141-4020-BF75-F5E869EFBFB5}"/>
    <cellStyle name="40% - Ênfase3 5 2 2" xfId="5456" xr:uid="{1CE82A95-BAA8-4241-AF83-7D177823C6FE}"/>
    <cellStyle name="40% - Ênfase3 5 2 2 10" xfId="43738" xr:uid="{C7FCA919-D27D-4C9B-A1D2-05A59C6DE3AD}"/>
    <cellStyle name="40% - Ênfase3 5 2 2 11" xfId="17864" xr:uid="{4A0D214C-D769-4305-AB9D-84037DE9E34A}"/>
    <cellStyle name="40% - Ênfase3 5 2 2 2" xfId="7183" xr:uid="{9EA99ED0-124F-48FF-96C7-F960940748D7}"/>
    <cellStyle name="40% - Ênfase3 5 2 2 2 10" xfId="18725" xr:uid="{B1FFE5E7-0B7E-4CC3-95B7-10A3879B2DFC}"/>
    <cellStyle name="40% - Ênfase3 5 2 2 2 2" xfId="9170" xr:uid="{BFE7A92A-0F5B-4520-ACA5-E42CB33699F7}"/>
    <cellStyle name="40% - Ênfase3 5 2 2 2 2 2" xfId="31657" xr:uid="{84756695-EDCD-4AE1-9AE7-49F29DC81C56}"/>
    <cellStyle name="40% - Ênfase3 5 2 2 2 2 3" xfId="20674" xr:uid="{0536E65A-A908-490E-8810-9D6B0EFB471C}"/>
    <cellStyle name="40% - Ênfase3 5 2 2 2 3" xfId="12569" xr:uid="{9FFAFB4F-5F7D-4406-BA77-A7F61540405D}"/>
    <cellStyle name="40% - Ênfase3 5 2 2 2 3 2" xfId="34630" xr:uid="{E9F56072-EADA-4442-A71E-AD8984E7C950}"/>
    <cellStyle name="40% - Ênfase3 5 2 2 2 3 3" xfId="23647" xr:uid="{6DE3041E-E458-4E5D-ADA8-443C841B388C}"/>
    <cellStyle name="40% - Ênfase3 5 2 2 2 4" xfId="15011" xr:uid="{C4BD1110-068F-42BE-859C-0557DB593F54}"/>
    <cellStyle name="40% - Ênfase3 5 2 2 2 4 2" xfId="36793" xr:uid="{C2057B35-B653-4FF0-9F1E-2DB3378E58A7}"/>
    <cellStyle name="40% - Ênfase3 5 2 2 2 4 3" xfId="25810" xr:uid="{FADA3355-B0B6-4CFF-9DB0-5EC2A559F16B}"/>
    <cellStyle name="40% - Ênfase3 5 2 2 2 5" xfId="27760" xr:uid="{3FECBD0A-E4D0-42A9-B4BD-6B708DAE1C24}"/>
    <cellStyle name="40% - Ênfase3 5 2 2 2 5 2" xfId="38743" xr:uid="{A29CA450-CF09-4FDA-86AE-DDA635787CEA}"/>
    <cellStyle name="40% - Ênfase3 5 2 2 2 6" xfId="29708" xr:uid="{6C461C9B-9C75-4D28-8FA2-9F0AA45E1F6F}"/>
    <cellStyle name="40% - Ênfase3 5 2 2 2 7" xfId="40691" xr:uid="{0350526C-973F-4427-930F-E36301A046B7}"/>
    <cellStyle name="40% - Ênfase3 5 2 2 2 8" xfId="42638" xr:uid="{FBD37286-DE7E-424D-AF6E-122C6008649C}"/>
    <cellStyle name="40% - Ênfase3 5 2 2 2 9" xfId="44598" xr:uid="{21279C74-70BD-48EB-BB09-0B2411CB2C83}"/>
    <cellStyle name="40% - Ênfase3 5 2 2 3" xfId="8309" xr:uid="{05EA9D9A-B972-4BC2-9DFB-0D206FBE88EC}"/>
    <cellStyle name="40% - Ênfase3 5 2 2 3 2" xfId="11432" xr:uid="{E7BE70DD-7D59-4108-8316-A20BEEB42533}"/>
    <cellStyle name="40% - Ênfase3 5 2 2 3 2 2" xfId="33495" xr:uid="{75D6E889-6674-4C34-A4CE-091603E88547}"/>
    <cellStyle name="40% - Ênfase3 5 2 2 3 2 3" xfId="22512" xr:uid="{613E3F0A-A422-46AF-AF2E-1ACEBB47A02D}"/>
    <cellStyle name="40% - Ênfase3 5 2 2 3 3" xfId="30796" xr:uid="{15654A11-8150-4B41-81CB-5E02735F5845}"/>
    <cellStyle name="40% - Ênfase3 5 2 2 3 4" xfId="19813" xr:uid="{659FD556-31CD-4FA4-AFD7-F13A99B147AA}"/>
    <cellStyle name="40% - Ênfase3 5 2 2 4" xfId="10436" xr:uid="{8A53E0E5-43A9-4916-8ACF-7945071E7A7C}"/>
    <cellStyle name="40% - Ênfase3 5 2 2 4 2" xfId="32563" xr:uid="{D7C560B7-CA19-4B0E-92BE-2F1F3B8C4B7B}"/>
    <cellStyle name="40% - Ênfase3 5 2 2 4 3" xfId="21580" xr:uid="{B29A57AF-0D4F-4386-BE2C-1097CDF37E0B}"/>
    <cellStyle name="40% - Ênfase3 5 2 2 5" xfId="14069" xr:uid="{EB8028C9-5613-43C1-BC72-C7ACFA61918C}"/>
    <cellStyle name="40% - Ênfase3 5 2 2 5 2" xfId="35933" xr:uid="{45159612-B1FC-4CB2-8323-6F266236F708}"/>
    <cellStyle name="40% - Ênfase3 5 2 2 5 3" xfId="24950" xr:uid="{FC4C1E6E-5B6E-4A4A-A49E-9F94D111C0C8}"/>
    <cellStyle name="40% - Ênfase3 5 2 2 6" xfId="26900" xr:uid="{78636FEF-F6B7-4CF2-A6C2-25162D33A5CC}"/>
    <cellStyle name="40% - Ênfase3 5 2 2 6 2" xfId="37883" xr:uid="{5813742C-598C-4071-A5BC-57FF228F96CD}"/>
    <cellStyle name="40% - Ênfase3 5 2 2 7" xfId="28848" xr:uid="{80E32FE6-F7B9-4147-88AE-E355FA1154B0}"/>
    <cellStyle name="40% - Ênfase3 5 2 2 8" xfId="39831" xr:uid="{23683A51-5136-4058-A00F-411CBD309459}"/>
    <cellStyle name="40% - Ênfase3 5 2 2 9" xfId="41778" xr:uid="{08D59020-70E4-497C-B32F-9C640FF4F860}"/>
    <cellStyle name="40% - Ênfase3 5 2 3" xfId="5457" xr:uid="{238B3565-52F3-44BD-B108-B639F8C1D05C}"/>
    <cellStyle name="40% - Ênfase3 5 2 3 10" xfId="43739" xr:uid="{A669240F-A1AD-440F-921C-C47385F06F2C}"/>
    <cellStyle name="40% - Ênfase3 5 2 3 11" xfId="17865" xr:uid="{802D85DB-D45D-41DE-9DC0-574FA6E21908}"/>
    <cellStyle name="40% - Ênfase3 5 2 3 2" xfId="7465" xr:uid="{9EDE27FD-9C7A-4329-A446-615742F130CD}"/>
    <cellStyle name="40% - Ênfase3 5 2 3 2 10" xfId="19007" xr:uid="{438298C5-6F54-4F7A-B4E0-EC2A78AA53B1}"/>
    <cellStyle name="40% - Ênfase3 5 2 3 2 2" xfId="9452" xr:uid="{FFD6AA3B-C403-4C0B-912D-C08EBE9975C8}"/>
    <cellStyle name="40% - Ênfase3 5 2 3 2 2 2" xfId="31939" xr:uid="{0D82FBB5-454E-48DF-A72D-80D74F3FC1B6}"/>
    <cellStyle name="40% - Ênfase3 5 2 3 2 2 3" xfId="20956" xr:uid="{05DB5331-E2F9-4A79-814B-C31E7296B8A1}"/>
    <cellStyle name="40% - Ênfase3 5 2 3 2 3" xfId="12851" xr:uid="{8DA68FC1-A863-4922-ADEE-0FBC180D4F48}"/>
    <cellStyle name="40% - Ênfase3 5 2 3 2 3 2" xfId="34912" xr:uid="{A30044F6-A69F-49EF-A8FF-54599739E9A8}"/>
    <cellStyle name="40% - Ênfase3 5 2 3 2 3 3" xfId="23929" xr:uid="{62863307-0D21-4EDE-B975-FE9524563C73}"/>
    <cellStyle name="40% - Ênfase3 5 2 3 2 4" xfId="15293" xr:uid="{DF08D598-18E1-4CB0-A441-45C3B797F349}"/>
    <cellStyle name="40% - Ênfase3 5 2 3 2 4 2" xfId="37075" xr:uid="{F9634913-DF92-48D2-8251-438F0A82100C}"/>
    <cellStyle name="40% - Ênfase3 5 2 3 2 4 3" xfId="26092" xr:uid="{7F6FCAA9-FF8C-465E-8C20-3FA4B74E61E1}"/>
    <cellStyle name="40% - Ênfase3 5 2 3 2 5" xfId="28042" xr:uid="{8C1D64D6-2700-487F-B985-4A7C8AB9DB24}"/>
    <cellStyle name="40% - Ênfase3 5 2 3 2 5 2" xfId="39025" xr:uid="{C211500B-591F-4856-8D40-4C5D5E43FEE1}"/>
    <cellStyle name="40% - Ênfase3 5 2 3 2 6" xfId="29990" xr:uid="{217F7B1A-F5C6-4961-A6F8-658EC688D8A2}"/>
    <cellStyle name="40% - Ênfase3 5 2 3 2 7" xfId="40973" xr:uid="{1706020E-A65E-4EEC-AA7C-AD5AA430EA95}"/>
    <cellStyle name="40% - Ênfase3 5 2 3 2 8" xfId="42920" xr:uid="{E858336B-3ECB-4119-9C0B-EE8A7B42253D}"/>
    <cellStyle name="40% - Ênfase3 5 2 3 2 9" xfId="44880" xr:uid="{B663FD8C-31E9-40B5-A548-CCCCDE922C79}"/>
    <cellStyle name="40% - Ênfase3 5 2 3 3" xfId="8310" xr:uid="{7203950B-0A51-4015-AE78-7FAF2706D357}"/>
    <cellStyle name="40% - Ênfase3 5 2 3 3 2" xfId="11714" xr:uid="{F5D365DA-ACE0-4659-943B-8713690EE6FA}"/>
    <cellStyle name="40% - Ênfase3 5 2 3 3 2 2" xfId="33777" xr:uid="{65C5434B-2B91-4BF0-8E8C-4203A91B6D02}"/>
    <cellStyle name="40% - Ênfase3 5 2 3 3 2 3" xfId="22794" xr:uid="{021753B4-89C4-472D-A9BE-989E9320C33F}"/>
    <cellStyle name="40% - Ênfase3 5 2 3 3 3" xfId="30797" xr:uid="{76B23814-C548-45F6-B6EB-A20417E7E117}"/>
    <cellStyle name="40% - Ênfase3 5 2 3 3 4" xfId="19814" xr:uid="{E82CE7EB-6030-4292-9A23-67E663E66492}"/>
    <cellStyle name="40% - Ênfase3 5 2 3 4" xfId="10718" xr:uid="{450F26DF-B665-4240-A09A-488352689E15}"/>
    <cellStyle name="40% - Ênfase3 5 2 3 4 2" xfId="32845" xr:uid="{A2DF87D5-3E29-42B4-B095-EC075CF81DF7}"/>
    <cellStyle name="40% - Ênfase3 5 2 3 4 3" xfId="21862" xr:uid="{C21BDF2B-A1A0-4DEA-ABC6-DFB942F77C15}"/>
    <cellStyle name="40% - Ênfase3 5 2 3 5" xfId="14070" xr:uid="{E7E68CDE-E162-47D4-A72E-0CAC63A658D1}"/>
    <cellStyle name="40% - Ênfase3 5 2 3 5 2" xfId="35934" xr:uid="{9C4D187D-2DCC-4AEB-93B1-827C8FA07BEE}"/>
    <cellStyle name="40% - Ênfase3 5 2 3 5 3" xfId="24951" xr:uid="{C4ACCD61-E1F1-4A81-9813-7F0312E791BF}"/>
    <cellStyle name="40% - Ênfase3 5 2 3 6" xfId="26901" xr:uid="{89445FA1-F7EF-40C6-968A-3656BD5B344D}"/>
    <cellStyle name="40% - Ênfase3 5 2 3 6 2" xfId="37884" xr:uid="{43B69930-EF9A-4F7C-89BC-1E2A0D5DA39B}"/>
    <cellStyle name="40% - Ênfase3 5 2 3 7" xfId="28849" xr:uid="{03CA55EC-5C20-4B65-95A6-13907563B595}"/>
    <cellStyle name="40% - Ênfase3 5 2 3 8" xfId="39832" xr:uid="{808B925E-D0AC-4D9D-8324-D02894478602}"/>
    <cellStyle name="40% - Ênfase3 5 2 3 9" xfId="41779" xr:uid="{6D1870B1-4651-405E-981F-B5937DB5653F}"/>
    <cellStyle name="40% - Ênfase3 5 2 4" xfId="6899" xr:uid="{F7CDAEC8-8AB6-4943-94D1-C34FCD025C63}"/>
    <cellStyle name="40% - Ênfase3 5 2 4 10" xfId="18443" xr:uid="{97CD2ECF-5B33-4631-8676-8D74DB4CCCB0}"/>
    <cellStyle name="40% - Ênfase3 5 2 4 2" xfId="8888" xr:uid="{2E8E05E5-00D2-45EC-B022-CD67F5DD2902}"/>
    <cellStyle name="40% - Ênfase3 5 2 4 2 2" xfId="31375" xr:uid="{48590BEB-FC8A-4E71-8639-0B41B5E68C5F}"/>
    <cellStyle name="40% - Ênfase3 5 2 4 2 3" xfId="20392" xr:uid="{0B7F11AD-19E1-422C-A428-88D3B7D62741}"/>
    <cellStyle name="40% - Ênfase3 5 2 4 3" xfId="12273" xr:uid="{39B2CFB2-542D-493B-A4B9-F92F4985610B}"/>
    <cellStyle name="40% - Ênfase3 5 2 4 3 2" xfId="34334" xr:uid="{EBB6361C-A206-49CF-9B68-46DF8DD69A1A}"/>
    <cellStyle name="40% - Ênfase3 5 2 4 3 3" xfId="23351" xr:uid="{6BA6773B-7C78-4B4B-A290-15B66049CC04}"/>
    <cellStyle name="40% - Ênfase3 5 2 4 4" xfId="14729" xr:uid="{AC732718-B1E5-4089-97C5-C210C939B9D1}"/>
    <cellStyle name="40% - Ênfase3 5 2 4 4 2" xfId="36511" xr:uid="{59294234-C1AF-4C04-947F-0BD3E73B1480}"/>
    <cellStyle name="40% - Ênfase3 5 2 4 4 3" xfId="25528" xr:uid="{E1F0ED9C-4D11-438A-9280-7D902089C0B3}"/>
    <cellStyle name="40% - Ênfase3 5 2 4 5" xfId="27478" xr:uid="{F2346FE9-779D-4A5B-9A07-571B7F93B669}"/>
    <cellStyle name="40% - Ênfase3 5 2 4 5 2" xfId="38461" xr:uid="{6A966A7B-F849-4CBF-A22A-6B0DA743D6F6}"/>
    <cellStyle name="40% - Ênfase3 5 2 4 6" xfId="29426" xr:uid="{844DA847-DDF1-4E88-BE80-927E8A2705EF}"/>
    <cellStyle name="40% - Ênfase3 5 2 4 7" xfId="40409" xr:uid="{2D307D1D-9999-46BA-B1C8-9C5409BE313E}"/>
    <cellStyle name="40% - Ênfase3 5 2 4 8" xfId="42356" xr:uid="{59A6B9FF-F104-4F06-8A93-4C01736EAD15}"/>
    <cellStyle name="40% - Ênfase3 5 2 4 9" xfId="44316" xr:uid="{8CA5C601-1971-44E7-AF60-EF8C2576E65B}"/>
    <cellStyle name="40% - Ênfase3 5 2 5" xfId="8308" xr:uid="{A3A6F5A5-9123-42A1-B1A4-1188C3D30CED}"/>
    <cellStyle name="40% - Ênfase3 5 2 5 2" xfId="11136" xr:uid="{1D179F4B-C537-4A28-A4C0-84CBDBFF6380}"/>
    <cellStyle name="40% - Ênfase3 5 2 5 2 2" xfId="33199" xr:uid="{15CE7E77-32C2-4DB2-9A8F-2FC1C9E51BD4}"/>
    <cellStyle name="40% - Ênfase3 5 2 5 2 3" xfId="22216" xr:uid="{89F0D9E4-B99D-4FF7-9D78-8B1C3D912FBC}"/>
    <cellStyle name="40% - Ênfase3 5 2 5 3" xfId="30795" xr:uid="{E7171B84-ED8E-4A29-B592-85C86DF1C936}"/>
    <cellStyle name="40% - Ênfase3 5 2 5 4" xfId="19812" xr:uid="{8D4EF38D-E258-4E68-84E9-283B6DA759CB}"/>
    <cellStyle name="40% - Ênfase3 5 2 6" xfId="10154" xr:uid="{5572BFC0-21B5-40FA-B539-3EB9695379CE}"/>
    <cellStyle name="40% - Ênfase3 5 2 6 2" xfId="32281" xr:uid="{6A7662C9-075F-4879-AF13-EA5B6FBB88EA}"/>
    <cellStyle name="40% - Ênfase3 5 2 6 3" xfId="21298" xr:uid="{11DE6DE2-D60D-4228-A983-35B394B81557}"/>
    <cellStyle name="40% - Ênfase3 5 2 7" xfId="14068" xr:uid="{3DD06ACB-5158-41CE-9D5B-BC8D224B5042}"/>
    <cellStyle name="40% - Ênfase3 5 2 7 2" xfId="35932" xr:uid="{1A89C1A3-19FD-40E5-8B33-1B793FEF5615}"/>
    <cellStyle name="40% - Ênfase3 5 2 7 3" xfId="24949" xr:uid="{C0DB79E6-CF89-43BA-9CA5-DEF36713AF04}"/>
    <cellStyle name="40% - Ênfase3 5 2 8" xfId="26899" xr:uid="{5AD5B097-E700-47B6-BA7F-296E95ED6CEF}"/>
    <cellStyle name="40% - Ênfase3 5 2 8 2" xfId="37882" xr:uid="{5F40D003-2F00-4BA2-AE04-A1719386DE15}"/>
    <cellStyle name="40% - Ênfase3 5 2 9" xfId="28847" xr:uid="{18B73B5F-8177-4DC3-B538-1BA9BE9735DB}"/>
    <cellStyle name="40% - Ênfase3 5 3" xfId="5458" xr:uid="{9FFC61AB-F874-4918-ABB8-A74594C2CBE6}"/>
    <cellStyle name="40% - Ênfase3 5 3 10" xfId="43740" xr:uid="{A08613BF-C2C7-457C-A16B-037C53E004FD}"/>
    <cellStyle name="40% - Ênfase3 5 3 11" xfId="17866" xr:uid="{B092D38C-366C-443A-814E-10CA502FC1F0}"/>
    <cellStyle name="40% - Ênfase3 5 3 2" xfId="7014" xr:uid="{139484A6-0477-487D-A647-7D99C8B770DC}"/>
    <cellStyle name="40% - Ênfase3 5 3 2 10" xfId="18556" xr:uid="{B66D756C-A7BD-480E-8280-F54C3DA21036}"/>
    <cellStyle name="40% - Ênfase3 5 3 2 2" xfId="9001" xr:uid="{0CEDDCCC-3440-4BBC-9E66-8CEEDD973ED8}"/>
    <cellStyle name="40% - Ênfase3 5 3 2 2 2" xfId="31488" xr:uid="{3E3BAECE-7454-4F5C-B413-B2A337C8BAED}"/>
    <cellStyle name="40% - Ênfase3 5 3 2 2 3" xfId="20505" xr:uid="{BCFD8EE9-A3EC-410F-920F-1CEA4A7C5E54}"/>
    <cellStyle name="40% - Ênfase3 5 3 2 3" xfId="12396" xr:uid="{960813CA-EE8B-40E0-8D7E-89399FFF0531}"/>
    <cellStyle name="40% - Ênfase3 5 3 2 3 2" xfId="34457" xr:uid="{347DA510-A230-4520-A53B-F7A5567A801F}"/>
    <cellStyle name="40% - Ênfase3 5 3 2 3 3" xfId="23474" xr:uid="{2BB58284-5306-4B60-8856-09FDD34341EF}"/>
    <cellStyle name="40% - Ênfase3 5 3 2 4" xfId="14842" xr:uid="{04CE22A9-B26E-43B8-9499-728A459FF605}"/>
    <cellStyle name="40% - Ênfase3 5 3 2 4 2" xfId="36624" xr:uid="{D4E3A49B-A752-4308-ADD7-819E9FAF0CA9}"/>
    <cellStyle name="40% - Ênfase3 5 3 2 4 3" xfId="25641" xr:uid="{0F4335AB-1850-4BA6-A82D-5F6BCAB88D40}"/>
    <cellStyle name="40% - Ênfase3 5 3 2 5" xfId="27591" xr:uid="{492B0161-8565-42FD-B0D5-25138D9D8CCC}"/>
    <cellStyle name="40% - Ênfase3 5 3 2 5 2" xfId="38574" xr:uid="{4D475531-9D7B-4FE9-9796-41B65DEEEB72}"/>
    <cellStyle name="40% - Ênfase3 5 3 2 6" xfId="29539" xr:uid="{42CA697F-599A-409A-99D6-0C968D58D080}"/>
    <cellStyle name="40% - Ênfase3 5 3 2 7" xfId="40522" xr:uid="{82196896-EE91-4469-8924-1D71B512AF3E}"/>
    <cellStyle name="40% - Ênfase3 5 3 2 8" xfId="42469" xr:uid="{BAFD2F07-F9F7-484F-9CEC-A81BAEE06388}"/>
    <cellStyle name="40% - Ênfase3 5 3 2 9" xfId="44429" xr:uid="{0D407517-7DAD-4834-B59F-7766012F6FF3}"/>
    <cellStyle name="40% - Ênfase3 5 3 3" xfId="8311" xr:uid="{145DC9DF-CA91-45EB-A0CB-755D64A0DE7A}"/>
    <cellStyle name="40% - Ênfase3 5 3 3 2" xfId="11259" xr:uid="{41DF2FEA-FB59-41A0-9DFF-161CCBBE5132}"/>
    <cellStyle name="40% - Ênfase3 5 3 3 2 2" xfId="33322" xr:uid="{471B4EF7-A52A-4585-A618-8476219EB028}"/>
    <cellStyle name="40% - Ênfase3 5 3 3 2 3" xfId="22339" xr:uid="{E331E3C2-0077-4093-B6F9-145D56719D30}"/>
    <cellStyle name="40% - Ênfase3 5 3 3 3" xfId="30798" xr:uid="{E835B5C9-BF4C-4EC7-B8DF-A0BC2F374268}"/>
    <cellStyle name="40% - Ênfase3 5 3 3 4" xfId="19815" xr:uid="{3CDDAFD6-6FBA-4266-8E80-97F26C9919BB}"/>
    <cellStyle name="40% - Ênfase3 5 3 4" xfId="10267" xr:uid="{7A8FA46C-B13E-4F4F-AA28-2F553DFD732C}"/>
    <cellStyle name="40% - Ênfase3 5 3 4 2" xfId="32394" xr:uid="{90C6DA56-5D67-4AF7-8F82-67AD27532B6E}"/>
    <cellStyle name="40% - Ênfase3 5 3 4 3" xfId="21411" xr:uid="{AB68B5D9-BF14-4008-B0BB-D1313355BB6E}"/>
    <cellStyle name="40% - Ênfase3 5 3 5" xfId="14071" xr:uid="{E612A5E8-C127-4D75-AA5A-4FC0300FA982}"/>
    <cellStyle name="40% - Ênfase3 5 3 5 2" xfId="35935" xr:uid="{D2E60018-93A8-4359-9C29-956B6B18E7BB}"/>
    <cellStyle name="40% - Ênfase3 5 3 5 3" xfId="24952" xr:uid="{A907CCC3-54FB-4F22-8C32-8C4B6BD82D88}"/>
    <cellStyle name="40% - Ênfase3 5 3 6" xfId="26902" xr:uid="{E238CB11-25A8-4384-AFA2-D8439CAA32C0}"/>
    <cellStyle name="40% - Ênfase3 5 3 6 2" xfId="37885" xr:uid="{6920382C-16E3-4DF6-A247-B78D8D42A911}"/>
    <cellStyle name="40% - Ênfase3 5 3 7" xfId="28850" xr:uid="{2E5226E6-7BA2-488D-B594-B57B652B28F7}"/>
    <cellStyle name="40% - Ênfase3 5 3 8" xfId="39833" xr:uid="{2F4A5194-05EF-4DB7-9CE2-040040BC17BB}"/>
    <cellStyle name="40% - Ênfase3 5 3 9" xfId="41780" xr:uid="{3E761FC0-0582-40DD-912E-82A3326FD544}"/>
    <cellStyle name="40% - Ênfase3 5 4" xfId="5459" xr:uid="{D7BBD11A-FEAE-4C0D-B75C-3E72E354B922}"/>
    <cellStyle name="40% - Ênfase3 5 4 10" xfId="43741" xr:uid="{32448654-366F-48DB-A7F3-9B0523E99F06}"/>
    <cellStyle name="40% - Ênfase3 5 4 11" xfId="17867" xr:uid="{415A8791-BA5A-4211-8B40-E42088B2FF01}"/>
    <cellStyle name="40% - Ênfase3 5 4 2" xfId="7296" xr:uid="{B01A12D0-16FC-4862-8253-F7294686200C}"/>
    <cellStyle name="40% - Ênfase3 5 4 2 10" xfId="18838" xr:uid="{EF830097-8790-49A9-BF95-F242BA9034D0}"/>
    <cellStyle name="40% - Ênfase3 5 4 2 2" xfId="9283" xr:uid="{702190E6-BA63-41A0-8E77-D0BE1F919D36}"/>
    <cellStyle name="40% - Ênfase3 5 4 2 2 2" xfId="31770" xr:uid="{F2612D35-8A56-46A7-94C7-4354242C7B75}"/>
    <cellStyle name="40% - Ênfase3 5 4 2 2 3" xfId="20787" xr:uid="{FED22326-5557-4541-BF30-D5AAC3DD2F57}"/>
    <cellStyle name="40% - Ênfase3 5 4 2 3" xfId="12682" xr:uid="{70BAC8A0-AE5D-4314-8B73-4BE86AC41080}"/>
    <cellStyle name="40% - Ênfase3 5 4 2 3 2" xfId="34743" xr:uid="{DF4CFF25-8A3A-4ED9-83C0-16549C36431E}"/>
    <cellStyle name="40% - Ênfase3 5 4 2 3 3" xfId="23760" xr:uid="{E940C8FC-C392-47F5-A294-AC62C7B49955}"/>
    <cellStyle name="40% - Ênfase3 5 4 2 4" xfId="15124" xr:uid="{9AD65474-76D3-4882-BA6A-4C9F887CE87C}"/>
    <cellStyle name="40% - Ênfase3 5 4 2 4 2" xfId="36906" xr:uid="{8EB8C092-FF1B-4379-9188-DE40B32D7DFD}"/>
    <cellStyle name="40% - Ênfase3 5 4 2 4 3" xfId="25923" xr:uid="{262DCC27-3B17-493E-8E44-9EB1E5DBA036}"/>
    <cellStyle name="40% - Ênfase3 5 4 2 5" xfId="27873" xr:uid="{8349B392-AD69-47B6-9C59-A6D549054F3E}"/>
    <cellStyle name="40% - Ênfase3 5 4 2 5 2" xfId="38856" xr:uid="{D63F27B0-874A-4AFC-BCC7-8A42B4C33709}"/>
    <cellStyle name="40% - Ênfase3 5 4 2 6" xfId="29821" xr:uid="{F26B56A8-FBF7-4089-B7B8-94980CC738EE}"/>
    <cellStyle name="40% - Ênfase3 5 4 2 7" xfId="40804" xr:uid="{08BB5671-18F3-44FB-9FD9-7FA671BCCDBF}"/>
    <cellStyle name="40% - Ênfase3 5 4 2 8" xfId="42751" xr:uid="{7DA0C387-0145-4335-8DE8-D32CFE910570}"/>
    <cellStyle name="40% - Ênfase3 5 4 2 9" xfId="44711" xr:uid="{7CD5870B-39EF-478B-AC79-0A35101B9FAB}"/>
    <cellStyle name="40% - Ênfase3 5 4 3" xfId="8312" xr:uid="{76FABAA6-FE1A-4484-9153-1A6A42ADCA11}"/>
    <cellStyle name="40% - Ênfase3 5 4 3 2" xfId="11545" xr:uid="{7AF99FE4-E849-4EC0-A414-2C4A46E8C732}"/>
    <cellStyle name="40% - Ênfase3 5 4 3 2 2" xfId="33608" xr:uid="{A8A33566-ADBD-47B0-B6BA-A3F9C016556C}"/>
    <cellStyle name="40% - Ênfase3 5 4 3 2 3" xfId="22625" xr:uid="{CDF31231-1075-4699-95E5-5AA01C42FBA8}"/>
    <cellStyle name="40% - Ênfase3 5 4 3 3" xfId="30799" xr:uid="{2AA4237E-79F8-4F6B-8129-286D18E5D0C8}"/>
    <cellStyle name="40% - Ênfase3 5 4 3 4" xfId="19816" xr:uid="{46D47000-E22A-49DD-BCE1-F6F08F7A7DD7}"/>
    <cellStyle name="40% - Ênfase3 5 4 4" xfId="10549" xr:uid="{41EBF9B6-F992-49DE-B05A-418BA51C0679}"/>
    <cellStyle name="40% - Ênfase3 5 4 4 2" xfId="32676" xr:uid="{20D8E5FA-007A-4D9F-8884-AEA34FA1240F}"/>
    <cellStyle name="40% - Ênfase3 5 4 4 3" xfId="21693" xr:uid="{2A2C1BC5-04ED-4AC7-AA3C-D0B46E044AED}"/>
    <cellStyle name="40% - Ênfase3 5 4 5" xfId="14072" xr:uid="{2FA26DB4-9B12-411C-B879-EF479CA6C91D}"/>
    <cellStyle name="40% - Ênfase3 5 4 5 2" xfId="35936" xr:uid="{BEF9FD03-BFAD-4835-97A1-5EA2FDCFCC29}"/>
    <cellStyle name="40% - Ênfase3 5 4 5 3" xfId="24953" xr:uid="{D1D56A27-9E92-4C65-977F-619EA0220384}"/>
    <cellStyle name="40% - Ênfase3 5 4 6" xfId="26903" xr:uid="{F3009698-52BD-4ED8-9B60-55904E5B3AB0}"/>
    <cellStyle name="40% - Ênfase3 5 4 6 2" xfId="37886" xr:uid="{01A5E992-BE18-4F6C-AE93-B4C0574FBA74}"/>
    <cellStyle name="40% - Ênfase3 5 4 7" xfId="28851" xr:uid="{A41DB89A-91F5-4C82-BE30-177ECD67B2F0}"/>
    <cellStyle name="40% - Ênfase3 5 4 8" xfId="39834" xr:uid="{3BF9EB6A-2232-45E4-BA29-2256CB07953F}"/>
    <cellStyle name="40% - Ênfase3 5 4 9" xfId="41781" xr:uid="{B96FDF10-23D5-4913-A421-ED264AFC4A7C}"/>
    <cellStyle name="40% - Ênfase3 5 5" xfId="5460" xr:uid="{F460536A-D920-483E-A31D-8ED14CAB41F5}"/>
    <cellStyle name="40% - Ênfase3 5 5 10" xfId="43742" xr:uid="{3C5AD04E-4936-4949-B027-4C69311315A9}"/>
    <cellStyle name="40% - Ênfase3 5 5 11" xfId="17868" xr:uid="{4EBAADEE-10DA-4FA1-BE0E-7FC0BE4B6459}"/>
    <cellStyle name="40% - Ênfase3 5 5 2" xfId="7578" xr:uid="{E224489E-F13C-4411-95D6-314CCD463C4D}"/>
    <cellStyle name="40% - Ênfase3 5 5 2 10" xfId="19120" xr:uid="{E3709256-7B5A-4A25-998B-C8179380ED25}"/>
    <cellStyle name="40% - Ênfase3 5 5 2 2" xfId="9565" xr:uid="{CB0674DE-B269-4E5F-B4E3-B9A3CBA2A45F}"/>
    <cellStyle name="40% - Ênfase3 5 5 2 2 2" xfId="32052" xr:uid="{225C0BB3-A03C-451B-AC14-484B7CE16302}"/>
    <cellStyle name="40% - Ênfase3 5 5 2 2 3" xfId="21069" xr:uid="{269BFBB2-1882-4DB8-A6DC-A140EB19C021}"/>
    <cellStyle name="40% - Ênfase3 5 5 2 3" xfId="12964" xr:uid="{72866630-478B-4023-BD49-2203CC0B97F7}"/>
    <cellStyle name="40% - Ênfase3 5 5 2 3 2" xfId="35025" xr:uid="{5FE348D2-8900-4A9E-88CF-D85DD2BBA8AB}"/>
    <cellStyle name="40% - Ênfase3 5 5 2 3 3" xfId="24042" xr:uid="{26F05A12-CB51-4C64-B3C7-E9367582EB73}"/>
    <cellStyle name="40% - Ênfase3 5 5 2 4" xfId="15406" xr:uid="{AB30C362-729A-4547-9B8A-384A4945A12D}"/>
    <cellStyle name="40% - Ênfase3 5 5 2 4 2" xfId="37188" xr:uid="{1C81A10D-0B88-4153-8ED3-71A4F74215F3}"/>
    <cellStyle name="40% - Ênfase3 5 5 2 4 3" xfId="26205" xr:uid="{B3C299AE-66CD-43BC-9A74-9B69F958B7C1}"/>
    <cellStyle name="40% - Ênfase3 5 5 2 5" xfId="28155" xr:uid="{745AA1B0-1E25-4ABF-900A-0E2A44B98F13}"/>
    <cellStyle name="40% - Ênfase3 5 5 2 5 2" xfId="39138" xr:uid="{859D6952-52EB-47DE-88DC-3FE3C71807B1}"/>
    <cellStyle name="40% - Ênfase3 5 5 2 6" xfId="30103" xr:uid="{BD1B2D69-AC67-4566-81A9-E8686D082783}"/>
    <cellStyle name="40% - Ênfase3 5 5 2 7" xfId="41086" xr:uid="{3CAFEC2F-E152-40B1-A62A-DB2FB015D827}"/>
    <cellStyle name="40% - Ênfase3 5 5 2 8" xfId="43033" xr:uid="{CCEB989E-296E-4843-8E88-2CA35F1B251E}"/>
    <cellStyle name="40% - Ênfase3 5 5 2 9" xfId="44993" xr:uid="{2662A8CE-8F7E-4805-8478-4180B9147ED3}"/>
    <cellStyle name="40% - Ênfase3 5 5 3" xfId="8313" xr:uid="{F74AC0ED-1605-4E7C-8298-E27A00A31FBA}"/>
    <cellStyle name="40% - Ênfase3 5 5 3 2" xfId="11827" xr:uid="{5070322C-A08E-4EBB-ACBE-D9DE874780D4}"/>
    <cellStyle name="40% - Ênfase3 5 5 3 2 2" xfId="33890" xr:uid="{433C174B-C94F-4AAF-802C-86BAEA3E7A38}"/>
    <cellStyle name="40% - Ênfase3 5 5 3 2 3" xfId="22907" xr:uid="{A1917C64-C567-4E8F-A820-C57FEFA3B4A1}"/>
    <cellStyle name="40% - Ênfase3 5 5 3 3" xfId="30800" xr:uid="{F1BB431B-C838-402B-9E4C-4B97DDB4685E}"/>
    <cellStyle name="40% - Ênfase3 5 5 3 4" xfId="19817" xr:uid="{41281BEA-126C-435C-BC56-D4F503832E2F}"/>
    <cellStyle name="40% - Ênfase3 5 5 4" xfId="10831" xr:uid="{AE2F7CF1-7C6D-409B-AA70-665A10157DC2}"/>
    <cellStyle name="40% - Ênfase3 5 5 4 2" xfId="32958" xr:uid="{0D81939C-9EBA-4BAF-8921-52DD78B9B06E}"/>
    <cellStyle name="40% - Ênfase3 5 5 4 3" xfId="21975" xr:uid="{ACA5CBE6-98FD-4B88-AA65-A54C7229CA6B}"/>
    <cellStyle name="40% - Ênfase3 5 5 5" xfId="14073" xr:uid="{893A9A79-0B54-4ECA-B3B2-904AFCD465AA}"/>
    <cellStyle name="40% - Ênfase3 5 5 5 2" xfId="35937" xr:uid="{C88F1C13-4E77-46E8-BA46-1F938CB10C2E}"/>
    <cellStyle name="40% - Ênfase3 5 5 5 3" xfId="24954" xr:uid="{5984BAD2-EF7D-402C-AC74-DACFDDE1EED5}"/>
    <cellStyle name="40% - Ênfase3 5 5 6" xfId="26904" xr:uid="{A42D7333-E37C-4646-9DCB-3D60779FB1C1}"/>
    <cellStyle name="40% - Ênfase3 5 5 6 2" xfId="37887" xr:uid="{2FED7F54-9445-4BF4-B1E9-22E5B9676FCE}"/>
    <cellStyle name="40% - Ênfase3 5 5 7" xfId="28852" xr:uid="{A3C8B1BC-D101-4558-85FC-B8C377470AA6}"/>
    <cellStyle name="40% - Ênfase3 5 5 8" xfId="39835" xr:uid="{8B6344FE-E07F-4D76-9E59-911CAC7C0469}"/>
    <cellStyle name="40% - Ênfase3 5 5 9" xfId="41782" xr:uid="{44D6FA6A-A147-40E6-8B9A-638A91E749FA}"/>
    <cellStyle name="40% - Ênfase3 5 6" xfId="6729" xr:uid="{D49BC76B-49D6-4406-B893-022622D4CFFC}"/>
    <cellStyle name="40% - Ênfase3 5 6 10" xfId="18274" xr:uid="{9BEBCFC6-DB46-4E90-8C45-353B99402C1B}"/>
    <cellStyle name="40% - Ênfase3 5 6 2" xfId="8719" xr:uid="{ED8693CD-2093-4131-AC49-C3B6DD29ED7F}"/>
    <cellStyle name="40% - Ênfase3 5 6 2 2" xfId="13163" xr:uid="{A25C2E09-C352-4816-966E-6239A7D3748C}"/>
    <cellStyle name="40% - Ênfase3 5 6 2 2 2" xfId="35172" xr:uid="{BE692C49-A577-4C60-AC2C-2EBFD9FB61B8}"/>
    <cellStyle name="40% - Ênfase3 5 6 2 2 3" xfId="24189" xr:uid="{CCBFCE9B-C3EC-4FFF-9D72-2B12391D9609}"/>
    <cellStyle name="40% - Ênfase3 5 6 2 3" xfId="31206" xr:uid="{D438CC36-8537-44B2-9035-D8F43D516B1C}"/>
    <cellStyle name="40% - Ênfase3 5 6 2 4" xfId="20223" xr:uid="{59531707-4029-4543-9772-C2FB21971715}"/>
    <cellStyle name="40% - Ênfase3 5 6 3" xfId="11976" xr:uid="{BE35DB65-5007-4DD6-86B8-4897AC6A5688}"/>
    <cellStyle name="40% - Ênfase3 5 6 3 2" xfId="34037" xr:uid="{41BAB424-D274-43F2-A195-95FD0CB05CEA}"/>
    <cellStyle name="40% - Ênfase3 5 6 3 3" xfId="23054" xr:uid="{1D6CD828-28FB-44F4-A3AB-C5FC51417308}"/>
    <cellStyle name="40% - Ênfase3 5 6 4" xfId="14560" xr:uid="{989DE5D9-AA03-44C4-A4F7-C82FADF4F16F}"/>
    <cellStyle name="40% - Ênfase3 5 6 4 2" xfId="36342" xr:uid="{4512A7B4-E7AE-452E-B2C6-AC8128FEAB44}"/>
    <cellStyle name="40% - Ênfase3 5 6 4 3" xfId="25359" xr:uid="{D1A108A3-C82C-4B0B-B796-EC45D64B019F}"/>
    <cellStyle name="40% - Ênfase3 5 6 5" xfId="27309" xr:uid="{8E5ECC9B-93A4-4617-BC36-ADC6D0A88E75}"/>
    <cellStyle name="40% - Ênfase3 5 6 5 2" xfId="38292" xr:uid="{BBA8D35E-CA84-420A-BE23-5EF92294D841}"/>
    <cellStyle name="40% - Ênfase3 5 6 6" xfId="29257" xr:uid="{BA07439D-138A-49B4-BF28-D02FD1393025}"/>
    <cellStyle name="40% - Ênfase3 5 6 7" xfId="40240" xr:uid="{52EF5A7C-2E53-4367-96A6-69898671669D}"/>
    <cellStyle name="40% - Ênfase3 5 6 8" xfId="42187" xr:uid="{E40F3848-290D-4F37-A273-79591565FF9F}"/>
    <cellStyle name="40% - Ênfase3 5 6 9" xfId="44147" xr:uid="{534A0F6A-FAA6-4CAB-B895-3F35FC699FBC}"/>
    <cellStyle name="40% - Ênfase3 5 7" xfId="8307" xr:uid="{34A44E4E-6797-4426-B12C-8A170008CB32}"/>
    <cellStyle name="40% - Ênfase3 5 7 2" xfId="12100" xr:uid="{BCA3D050-45EA-4DA3-9B1D-E4AF229DE4EE}"/>
    <cellStyle name="40% - Ênfase3 5 7 2 2" xfId="34161" xr:uid="{99F38727-5C5A-40F6-92A6-66957F7B9271}"/>
    <cellStyle name="40% - Ênfase3 5 7 2 3" xfId="23178" xr:uid="{9432954C-B0B3-4193-95B2-1CD6076FB248}"/>
    <cellStyle name="40% - Ênfase3 5 7 3" xfId="30794" xr:uid="{7733931C-D36C-47FB-BA42-EECBB2AC31B1}"/>
    <cellStyle name="40% - Ênfase3 5 7 4" xfId="19811" xr:uid="{DCACC5CD-9616-4C88-946E-DB4F109ED4CD}"/>
    <cellStyle name="40% - Ênfase3 5 8" xfId="10961" xr:uid="{E9AB1A67-1E67-4A15-ABF9-D036F0524085}"/>
    <cellStyle name="40% - Ênfase3 5 8 2" xfId="33026" xr:uid="{0DF9B37D-7B42-4F04-9C58-27FDDCF9C62A}"/>
    <cellStyle name="40% - Ênfase3 5 8 3" xfId="22043" xr:uid="{70BF5A3A-D006-4031-84A9-6533998E9338}"/>
    <cellStyle name="40% - Ênfase3 5 9" xfId="9904" xr:uid="{9DD0A19C-1736-4EBE-A8CC-DF6F96DD3CC5}"/>
    <cellStyle name="40% - Ênfase3 5 9 2" xfId="32112" xr:uid="{F1A86672-1D0E-4E5A-A4AC-E0F069C9760C}"/>
    <cellStyle name="40% - Ênfase3 5 9 3" xfId="21129" xr:uid="{00CBC327-357C-4DB7-A740-49FF9BD30F6A}"/>
    <cellStyle name="40% - Ênfase3 6" xfId="5461" xr:uid="{76CB5557-9583-4C4C-98F9-37EB1A54046F}"/>
    <cellStyle name="40% - Ênfase3 6 10" xfId="26905" xr:uid="{D1395071-6542-41F3-828B-06400C8A897A}"/>
    <cellStyle name="40% - Ênfase3 6 10 2" xfId="37888" xr:uid="{E7FACC82-C9A0-47EB-8CC9-0DF7F6F06B4C}"/>
    <cellStyle name="40% - Ênfase3 6 11" xfId="28853" xr:uid="{29028C81-FFC0-49BE-BC4B-50BF8DAD7975}"/>
    <cellStyle name="40% - Ênfase3 6 12" xfId="39836" xr:uid="{83E9A26E-9DCC-426E-BE08-D20F2F1392F1}"/>
    <cellStyle name="40% - Ênfase3 6 13" xfId="41783" xr:uid="{43909478-0FA9-4167-8514-1CC5A99D7F6E}"/>
    <cellStyle name="40% - Ênfase3 6 14" xfId="43743" xr:uid="{920A3C3B-2ED9-4AF9-83E3-53CB06C7384B}"/>
    <cellStyle name="40% - Ênfase3 6 15" xfId="17869" xr:uid="{B96EC36F-9157-449B-B610-1034E0CD33D3}"/>
    <cellStyle name="40% - Ênfase3 6 2" xfId="5462" xr:uid="{98C2508C-BAB8-422A-ABB7-4EF6B2A7847A}"/>
    <cellStyle name="40% - Ênfase3 6 2 10" xfId="39837" xr:uid="{474CECBF-A486-4F0C-9882-F03DA41722FF}"/>
    <cellStyle name="40% - Ênfase3 6 2 11" xfId="41784" xr:uid="{65B6101F-5206-4514-912B-0C44402AFBD2}"/>
    <cellStyle name="40% - Ênfase3 6 2 12" xfId="43744" xr:uid="{AF13CBD1-FD9A-4F91-B23A-0546FBCE305D}"/>
    <cellStyle name="40% - Ênfase3 6 2 13" xfId="17870" xr:uid="{953B0942-C9AA-4817-B882-8B63F41F66BE}"/>
    <cellStyle name="40% - Ênfase3 6 2 2" xfId="5463" xr:uid="{F9036688-819B-4CB2-9F99-6BB758C62BDB}"/>
    <cellStyle name="40% - Ênfase3 6 2 2 10" xfId="43745" xr:uid="{2BABEAAD-7B02-4BC6-8D2B-272B74A1110A}"/>
    <cellStyle name="40% - Ênfase3 6 2 2 11" xfId="17871" xr:uid="{57BA051C-D4B1-453C-A7A4-13B726666950}"/>
    <cellStyle name="40% - Ênfase3 6 2 2 2" xfId="7239" xr:uid="{B9834D21-63A2-4984-AADF-9E38AA1EE02A}"/>
    <cellStyle name="40% - Ênfase3 6 2 2 2 10" xfId="18781" xr:uid="{2A2C22AF-F72F-47D5-A5C3-1A3A44044783}"/>
    <cellStyle name="40% - Ênfase3 6 2 2 2 2" xfId="9226" xr:uid="{9383AE11-4A24-4B76-9B94-E7A6A45059C2}"/>
    <cellStyle name="40% - Ênfase3 6 2 2 2 2 2" xfId="31713" xr:uid="{9C3D2827-F7F1-4E58-8573-43A9D54DA5BF}"/>
    <cellStyle name="40% - Ênfase3 6 2 2 2 2 3" xfId="20730" xr:uid="{D98DC53E-6862-4F5A-BFCC-7B9F37E9C8AC}"/>
    <cellStyle name="40% - Ênfase3 6 2 2 2 3" xfId="12625" xr:uid="{86BBFB3E-5D6E-400B-ABE2-E1C4A72FE1CA}"/>
    <cellStyle name="40% - Ênfase3 6 2 2 2 3 2" xfId="34686" xr:uid="{18F96370-2876-4A0E-81F0-1E32BE60106A}"/>
    <cellStyle name="40% - Ênfase3 6 2 2 2 3 3" xfId="23703" xr:uid="{F5087BF5-7E13-451E-AEA9-8223EA89A003}"/>
    <cellStyle name="40% - Ênfase3 6 2 2 2 4" xfId="15067" xr:uid="{044B09BB-E392-4F1E-A83F-F561CD040A50}"/>
    <cellStyle name="40% - Ênfase3 6 2 2 2 4 2" xfId="36849" xr:uid="{90646549-4685-4915-A425-C38861AF9CE5}"/>
    <cellStyle name="40% - Ênfase3 6 2 2 2 4 3" xfId="25866" xr:uid="{E2AD7EA8-D0A7-46BC-875F-DA899269AE57}"/>
    <cellStyle name="40% - Ênfase3 6 2 2 2 5" xfId="27816" xr:uid="{66C62A5C-74A6-46F3-8EEA-034A05C3D6F8}"/>
    <cellStyle name="40% - Ênfase3 6 2 2 2 5 2" xfId="38799" xr:uid="{7816DD98-C035-48F0-AC72-739EFC84699C}"/>
    <cellStyle name="40% - Ênfase3 6 2 2 2 6" xfId="29764" xr:uid="{27A25FC9-BC2E-48A8-9962-27425A05EB15}"/>
    <cellStyle name="40% - Ênfase3 6 2 2 2 7" xfId="40747" xr:uid="{7DA8CADD-3657-4466-B028-384D49A47037}"/>
    <cellStyle name="40% - Ênfase3 6 2 2 2 8" xfId="42694" xr:uid="{EBE42F8A-96B4-482F-8B4C-334B4A005A62}"/>
    <cellStyle name="40% - Ênfase3 6 2 2 2 9" xfId="44654" xr:uid="{7DD6984C-0269-4D0E-8910-817B37DB7058}"/>
    <cellStyle name="40% - Ênfase3 6 2 2 3" xfId="8316" xr:uid="{7069953C-846C-4254-9D23-8AC468AF547F}"/>
    <cellStyle name="40% - Ênfase3 6 2 2 3 2" xfId="11488" xr:uid="{9C9DD92E-63C9-46D5-BFDA-706DB4037D68}"/>
    <cellStyle name="40% - Ênfase3 6 2 2 3 2 2" xfId="33551" xr:uid="{AEBB4419-296F-4385-B37C-64D9D7A9DC80}"/>
    <cellStyle name="40% - Ênfase3 6 2 2 3 2 3" xfId="22568" xr:uid="{DEDF7876-9A3D-489E-8B0A-1CDB03D84B43}"/>
    <cellStyle name="40% - Ênfase3 6 2 2 3 3" xfId="30803" xr:uid="{5BBBB2A7-BC8E-4042-B9D7-119E185A82D7}"/>
    <cellStyle name="40% - Ênfase3 6 2 2 3 4" xfId="19820" xr:uid="{03028CEB-2C06-44EC-9A91-A7B976847638}"/>
    <cellStyle name="40% - Ênfase3 6 2 2 4" xfId="10492" xr:uid="{5AC52228-96D1-414D-9361-28DCF2F79532}"/>
    <cellStyle name="40% - Ênfase3 6 2 2 4 2" xfId="32619" xr:uid="{A7F87E75-4C87-476F-BD0E-49ED89C034E2}"/>
    <cellStyle name="40% - Ênfase3 6 2 2 4 3" xfId="21636" xr:uid="{3C12CC27-2F8B-40DF-8A24-F9285E0148B6}"/>
    <cellStyle name="40% - Ênfase3 6 2 2 5" xfId="14076" xr:uid="{03EE5138-A8A0-4B34-9ED4-55FC0457CF8E}"/>
    <cellStyle name="40% - Ênfase3 6 2 2 5 2" xfId="35940" xr:uid="{1663C775-345C-4187-9651-3DAFE9AB485E}"/>
    <cellStyle name="40% - Ênfase3 6 2 2 5 3" xfId="24957" xr:uid="{32AB8F86-FB93-44DC-ACDA-6B31658C5320}"/>
    <cellStyle name="40% - Ênfase3 6 2 2 6" xfId="26907" xr:uid="{5E278F03-344B-45C1-B094-ECAB7E0B23F9}"/>
    <cellStyle name="40% - Ênfase3 6 2 2 6 2" xfId="37890" xr:uid="{C385C01E-D19E-4C9F-9B63-9B89CBE1277E}"/>
    <cellStyle name="40% - Ênfase3 6 2 2 7" xfId="28855" xr:uid="{C0A2770B-60B0-451D-B5AC-A25BCFB08AAB}"/>
    <cellStyle name="40% - Ênfase3 6 2 2 8" xfId="39838" xr:uid="{5282DC2A-8F47-4C1E-B331-A7415006C96A}"/>
    <cellStyle name="40% - Ênfase3 6 2 2 9" xfId="41785" xr:uid="{5B9DD3FB-A48A-4D70-84C3-1BF18501EA42}"/>
    <cellStyle name="40% - Ênfase3 6 2 3" xfId="5464" xr:uid="{0C58D90A-4F3C-4B9F-A827-EA9492FDBFDE}"/>
    <cellStyle name="40% - Ênfase3 6 2 3 10" xfId="43746" xr:uid="{1B9E2645-1B99-4B67-8006-9DD1CF536F2A}"/>
    <cellStyle name="40% - Ênfase3 6 2 3 11" xfId="17872" xr:uid="{097C112B-89C8-46F4-B118-D5129507D5E9}"/>
    <cellStyle name="40% - Ênfase3 6 2 3 2" xfId="7521" xr:uid="{03D2939A-4F56-4E3A-9E69-9D80F9E9F544}"/>
    <cellStyle name="40% - Ênfase3 6 2 3 2 10" xfId="19063" xr:uid="{3F63DF80-8E62-4EB4-98E8-5D78D8A0976F}"/>
    <cellStyle name="40% - Ênfase3 6 2 3 2 2" xfId="9508" xr:uid="{51C56DD3-DE79-492F-B058-731ED6DB0FB4}"/>
    <cellStyle name="40% - Ênfase3 6 2 3 2 2 2" xfId="31995" xr:uid="{56A9BD09-2191-4060-9CC6-E23E5C18C077}"/>
    <cellStyle name="40% - Ênfase3 6 2 3 2 2 3" xfId="21012" xr:uid="{D77878C9-1674-478E-AFD7-39724B61FCBB}"/>
    <cellStyle name="40% - Ênfase3 6 2 3 2 3" xfId="12907" xr:uid="{AA7804BC-1C8F-4EB8-BE64-B3315D9C988B}"/>
    <cellStyle name="40% - Ênfase3 6 2 3 2 3 2" xfId="34968" xr:uid="{B16901A4-8D92-4C22-AA5D-25A0478641C4}"/>
    <cellStyle name="40% - Ênfase3 6 2 3 2 3 3" xfId="23985" xr:uid="{F4E27CC3-7198-46DF-9D8C-01D07A694698}"/>
    <cellStyle name="40% - Ênfase3 6 2 3 2 4" xfId="15349" xr:uid="{32D303B8-F30D-4247-BA11-B2C523E61207}"/>
    <cellStyle name="40% - Ênfase3 6 2 3 2 4 2" xfId="37131" xr:uid="{ABA475A7-F21D-4E24-B6FD-AFE53127EA05}"/>
    <cellStyle name="40% - Ênfase3 6 2 3 2 4 3" xfId="26148" xr:uid="{6D4DCA12-0296-4EA0-8292-01B425C2DC2E}"/>
    <cellStyle name="40% - Ênfase3 6 2 3 2 5" xfId="28098" xr:uid="{61CD4EE3-1911-4CD2-930B-5C9AE79C662C}"/>
    <cellStyle name="40% - Ênfase3 6 2 3 2 5 2" xfId="39081" xr:uid="{629FB487-47DA-436E-A722-75C07CB033E8}"/>
    <cellStyle name="40% - Ênfase3 6 2 3 2 6" xfId="30046" xr:uid="{52C9FFF1-E4AA-44C7-B5FA-653F46F07D9F}"/>
    <cellStyle name="40% - Ênfase3 6 2 3 2 7" xfId="41029" xr:uid="{3A38F3E1-4DBF-4BCB-A1AF-2022C2670BF0}"/>
    <cellStyle name="40% - Ênfase3 6 2 3 2 8" xfId="42976" xr:uid="{2223D56F-36A1-4293-A400-32ADE0E88D1E}"/>
    <cellStyle name="40% - Ênfase3 6 2 3 2 9" xfId="44936" xr:uid="{592D1C9C-3D86-4072-AB8F-5D29DC291B83}"/>
    <cellStyle name="40% - Ênfase3 6 2 3 3" xfId="8317" xr:uid="{016538C7-6F2D-4D8C-925A-FA1A1DCCF392}"/>
    <cellStyle name="40% - Ênfase3 6 2 3 3 2" xfId="11770" xr:uid="{3EABC98E-3207-4165-9543-581A8E338A4D}"/>
    <cellStyle name="40% - Ênfase3 6 2 3 3 2 2" xfId="33833" xr:uid="{3F063C5B-E8BB-4052-A109-A6B87AA7D6CA}"/>
    <cellStyle name="40% - Ênfase3 6 2 3 3 2 3" xfId="22850" xr:uid="{3CD5B7D3-4BD2-4AF9-BA16-CF2E41AD0B29}"/>
    <cellStyle name="40% - Ênfase3 6 2 3 3 3" xfId="30804" xr:uid="{B7ED39F6-7B17-4360-A047-198BA6D5C0B6}"/>
    <cellStyle name="40% - Ênfase3 6 2 3 3 4" xfId="19821" xr:uid="{04B31E72-15E5-49F2-9713-DA4B05A72C1A}"/>
    <cellStyle name="40% - Ênfase3 6 2 3 4" xfId="10774" xr:uid="{808D7EF9-6E8F-47E3-8ADA-56DDA2F6FA89}"/>
    <cellStyle name="40% - Ênfase3 6 2 3 4 2" xfId="32901" xr:uid="{7E83720F-49C3-4BB0-AA42-0AAAF14D2AC2}"/>
    <cellStyle name="40% - Ênfase3 6 2 3 4 3" xfId="21918" xr:uid="{137180C1-B0C0-4A30-B22D-65FF9CDFB0E4}"/>
    <cellStyle name="40% - Ênfase3 6 2 3 5" xfId="14077" xr:uid="{200551DF-A8F7-4F7F-A974-74EBE51EDEB6}"/>
    <cellStyle name="40% - Ênfase3 6 2 3 5 2" xfId="35941" xr:uid="{A7470FCE-B17D-49BD-ACA3-30849C4878A3}"/>
    <cellStyle name="40% - Ênfase3 6 2 3 5 3" xfId="24958" xr:uid="{1BA601B0-822E-40BE-BD23-EB09CFB980B4}"/>
    <cellStyle name="40% - Ênfase3 6 2 3 6" xfId="26908" xr:uid="{CFBD47B5-4C12-4E6A-A2CF-8BB52E835124}"/>
    <cellStyle name="40% - Ênfase3 6 2 3 6 2" xfId="37891" xr:uid="{A4AE4825-4031-46C5-AEA2-5EEDF75DE42C}"/>
    <cellStyle name="40% - Ênfase3 6 2 3 7" xfId="28856" xr:uid="{BF213BC7-CBAF-479A-AC54-F4AB17182F5D}"/>
    <cellStyle name="40% - Ênfase3 6 2 3 8" xfId="39839" xr:uid="{73713FE1-3803-40B6-9575-5E0A576CFFD2}"/>
    <cellStyle name="40% - Ênfase3 6 2 3 9" xfId="41786" xr:uid="{4BB23647-2F5F-4C2E-B213-E4C8FE0DF166}"/>
    <cellStyle name="40% - Ênfase3 6 2 4" xfId="6955" xr:uid="{8B23E8AF-4686-4B47-9142-4D66C324D6AF}"/>
    <cellStyle name="40% - Ênfase3 6 2 4 10" xfId="18499" xr:uid="{5FC81BEE-7E2E-4388-BEC7-71378D0A689C}"/>
    <cellStyle name="40% - Ênfase3 6 2 4 2" xfId="8944" xr:uid="{28607E5B-1ABE-4FEE-A523-60171DAA8FED}"/>
    <cellStyle name="40% - Ênfase3 6 2 4 2 2" xfId="31431" xr:uid="{6B190F9D-A45A-4C48-8DCB-97CCD25B8F42}"/>
    <cellStyle name="40% - Ênfase3 6 2 4 2 3" xfId="20448" xr:uid="{A4B9B0A0-C5F2-432F-8970-72C766177636}"/>
    <cellStyle name="40% - Ênfase3 6 2 4 3" xfId="12329" xr:uid="{83B81483-E301-4388-9EE8-E8F14E1296D9}"/>
    <cellStyle name="40% - Ênfase3 6 2 4 3 2" xfId="34390" xr:uid="{F2A94FCB-2127-496E-8E84-BB37F96753E5}"/>
    <cellStyle name="40% - Ênfase3 6 2 4 3 3" xfId="23407" xr:uid="{0E8AA790-98BB-4F66-8201-C53C1BB53474}"/>
    <cellStyle name="40% - Ênfase3 6 2 4 4" xfId="14785" xr:uid="{8A17742B-EB9F-43F7-8704-986FE45E11A9}"/>
    <cellStyle name="40% - Ênfase3 6 2 4 4 2" xfId="36567" xr:uid="{AA277E80-DC6C-41D5-AA78-A7203D1A4D2E}"/>
    <cellStyle name="40% - Ênfase3 6 2 4 4 3" xfId="25584" xr:uid="{AFC5B915-413C-4A92-B7A5-A7D7F7D8B160}"/>
    <cellStyle name="40% - Ênfase3 6 2 4 5" xfId="27534" xr:uid="{BB10783A-58D2-4657-AFBF-0778E109DADD}"/>
    <cellStyle name="40% - Ênfase3 6 2 4 5 2" xfId="38517" xr:uid="{E97965EC-011B-43A6-8D22-091C94C252BC}"/>
    <cellStyle name="40% - Ênfase3 6 2 4 6" xfId="29482" xr:uid="{1C1A3802-1FD9-4CAB-AC1B-48C6F4985127}"/>
    <cellStyle name="40% - Ênfase3 6 2 4 7" xfId="40465" xr:uid="{FBA89333-C689-4ED9-A8DC-C5EA27AB6172}"/>
    <cellStyle name="40% - Ênfase3 6 2 4 8" xfId="42412" xr:uid="{8711B090-A359-4DD5-B176-547A8A9A0218}"/>
    <cellStyle name="40% - Ênfase3 6 2 4 9" xfId="44372" xr:uid="{53387599-0ED9-4461-BA6A-4E9CE1CCCC2B}"/>
    <cellStyle name="40% - Ênfase3 6 2 5" xfId="8315" xr:uid="{5F440367-07FD-4123-8617-3FBD8F9028E7}"/>
    <cellStyle name="40% - Ênfase3 6 2 5 2" xfId="11192" xr:uid="{EE845C02-8731-4DD7-BB42-03D5DDC9A92A}"/>
    <cellStyle name="40% - Ênfase3 6 2 5 2 2" xfId="33255" xr:uid="{943A85AB-27E6-4887-8E51-A87100372A22}"/>
    <cellStyle name="40% - Ênfase3 6 2 5 2 3" xfId="22272" xr:uid="{66D6F871-8839-4DB3-86D6-5F3910609510}"/>
    <cellStyle name="40% - Ênfase3 6 2 5 3" xfId="30802" xr:uid="{02DE3229-52A6-42AE-A058-A4C1FED0E298}"/>
    <cellStyle name="40% - Ênfase3 6 2 5 4" xfId="19819" xr:uid="{B502D10D-ACFA-44A5-9394-6C2E9FD0D5AB}"/>
    <cellStyle name="40% - Ênfase3 6 2 6" xfId="10210" xr:uid="{633A9793-BB4C-42E5-87DB-B4242B3F64DE}"/>
    <cellStyle name="40% - Ênfase3 6 2 6 2" xfId="32337" xr:uid="{498FD228-E1D4-4050-83CA-2C3306EA931F}"/>
    <cellStyle name="40% - Ênfase3 6 2 6 3" xfId="21354" xr:uid="{92FFDC72-6066-4C1A-8102-5ED7775FDB70}"/>
    <cellStyle name="40% - Ênfase3 6 2 7" xfId="14075" xr:uid="{7FF71F15-B82A-4C41-8BFA-257CC40BCCB1}"/>
    <cellStyle name="40% - Ênfase3 6 2 7 2" xfId="35939" xr:uid="{D46F8B24-4C17-48D3-A201-A32905F5DA62}"/>
    <cellStyle name="40% - Ênfase3 6 2 7 3" xfId="24956" xr:uid="{A5583FE0-F00D-4D58-8100-14D1A7EA5FB0}"/>
    <cellStyle name="40% - Ênfase3 6 2 8" xfId="26906" xr:uid="{DACFC636-0C28-4310-A583-A5E31770B854}"/>
    <cellStyle name="40% - Ênfase3 6 2 8 2" xfId="37889" xr:uid="{B2366906-F109-410C-B2B2-EC23EF3A089C}"/>
    <cellStyle name="40% - Ênfase3 6 2 9" xfId="28854" xr:uid="{A32F37DA-595C-4803-8C21-80CAFE86C3BB}"/>
    <cellStyle name="40% - Ênfase3 6 3" xfId="5465" xr:uid="{6592519F-F804-4E19-82A6-BBD7BEE5364C}"/>
    <cellStyle name="40% - Ênfase3 6 3 10" xfId="43747" xr:uid="{7C172482-6CFB-407C-9E76-CB573D7EF977}"/>
    <cellStyle name="40% - Ênfase3 6 3 11" xfId="17873" xr:uid="{BCE53313-38CA-4AAA-B2A9-1A077A646C2C}"/>
    <cellStyle name="40% - Ênfase3 6 3 2" xfId="7070" xr:uid="{900C10CF-EABD-4FF3-B1F0-03171FC38858}"/>
    <cellStyle name="40% - Ênfase3 6 3 2 10" xfId="18612" xr:uid="{93AE6D9A-EED9-4693-B8B6-C001E4724B11}"/>
    <cellStyle name="40% - Ênfase3 6 3 2 2" xfId="9057" xr:uid="{94509F73-A075-4D3B-B4A6-2C647F8FECD1}"/>
    <cellStyle name="40% - Ênfase3 6 3 2 2 2" xfId="31544" xr:uid="{A21A1324-182A-45DC-92F9-52D135021EA4}"/>
    <cellStyle name="40% - Ênfase3 6 3 2 2 3" xfId="20561" xr:uid="{A4903C2F-FBDE-4C5E-8C08-773AF0CD71E5}"/>
    <cellStyle name="40% - Ênfase3 6 3 2 3" xfId="12452" xr:uid="{63173190-DB20-4356-A004-0B3C03852422}"/>
    <cellStyle name="40% - Ênfase3 6 3 2 3 2" xfId="34513" xr:uid="{9D8C52C3-4F63-45B8-8423-E44D2E367B69}"/>
    <cellStyle name="40% - Ênfase3 6 3 2 3 3" xfId="23530" xr:uid="{4FCC3F29-E5E5-49E3-89A8-3B8C7CCB39EE}"/>
    <cellStyle name="40% - Ênfase3 6 3 2 4" xfId="14898" xr:uid="{9AB2ECF5-06AD-46D5-A471-6D1D20EA3C6F}"/>
    <cellStyle name="40% - Ênfase3 6 3 2 4 2" xfId="36680" xr:uid="{8D4FEDDF-0B0A-4F74-A9FD-57F55D933663}"/>
    <cellStyle name="40% - Ênfase3 6 3 2 4 3" xfId="25697" xr:uid="{29460C03-227E-4F98-9DBE-8277FED9830F}"/>
    <cellStyle name="40% - Ênfase3 6 3 2 5" xfId="27647" xr:uid="{4BD9A88B-FF8E-412C-AAE8-D719F5895C63}"/>
    <cellStyle name="40% - Ênfase3 6 3 2 5 2" xfId="38630" xr:uid="{66672B80-F9C4-4466-A0EA-752E7928CC2F}"/>
    <cellStyle name="40% - Ênfase3 6 3 2 6" xfId="29595" xr:uid="{9DFEFABB-D3A9-4DC2-93F5-319DE411281A}"/>
    <cellStyle name="40% - Ênfase3 6 3 2 7" xfId="40578" xr:uid="{FD0AD57B-11F8-4AE0-9790-9B4E816624CF}"/>
    <cellStyle name="40% - Ênfase3 6 3 2 8" xfId="42525" xr:uid="{1E81C66A-889E-4A5A-8598-BE728C2F95BF}"/>
    <cellStyle name="40% - Ênfase3 6 3 2 9" xfId="44485" xr:uid="{89FCC0B4-2390-4B1B-9FE6-B3FF9AE8DC66}"/>
    <cellStyle name="40% - Ênfase3 6 3 3" xfId="8318" xr:uid="{425C51AB-AD49-443A-A240-8CFF85708F0E}"/>
    <cellStyle name="40% - Ênfase3 6 3 3 2" xfId="11315" xr:uid="{895C00C4-8996-4493-93C3-D94F4D442673}"/>
    <cellStyle name="40% - Ênfase3 6 3 3 2 2" xfId="33378" xr:uid="{AE0B8E2E-C3DD-4343-A9AB-64689A328FBD}"/>
    <cellStyle name="40% - Ênfase3 6 3 3 2 3" xfId="22395" xr:uid="{D3176CE5-4AC5-493D-AD28-D7A6D4FCF6C2}"/>
    <cellStyle name="40% - Ênfase3 6 3 3 3" xfId="30805" xr:uid="{78D247BF-C40E-41AE-90EC-84C8F51EAADB}"/>
    <cellStyle name="40% - Ênfase3 6 3 3 4" xfId="19822" xr:uid="{D4EB9EC9-F747-4CDD-A9CB-EEF16FED1159}"/>
    <cellStyle name="40% - Ênfase3 6 3 4" xfId="10323" xr:uid="{546ACC90-8A3F-496F-BD7C-16EA9E27C0C0}"/>
    <cellStyle name="40% - Ênfase3 6 3 4 2" xfId="32450" xr:uid="{64C64453-9299-4114-BAC1-3DB376DD86AE}"/>
    <cellStyle name="40% - Ênfase3 6 3 4 3" xfId="21467" xr:uid="{FAFE861A-439A-4295-9F04-E3F726B43A9E}"/>
    <cellStyle name="40% - Ênfase3 6 3 5" xfId="14078" xr:uid="{798402E8-556A-4EA5-B183-66086A78EF85}"/>
    <cellStyle name="40% - Ênfase3 6 3 5 2" xfId="35942" xr:uid="{FD2874F7-FC98-4CE4-BEDD-68F822039589}"/>
    <cellStyle name="40% - Ênfase3 6 3 5 3" xfId="24959" xr:uid="{6590051F-87E7-4342-A88F-2CF37DC60268}"/>
    <cellStyle name="40% - Ênfase3 6 3 6" xfId="26909" xr:uid="{8DE93541-5AAD-46FF-A8D3-DD4873DFF794}"/>
    <cellStyle name="40% - Ênfase3 6 3 6 2" xfId="37892" xr:uid="{85DE9C9C-639E-4362-9331-B5BAA6FB3D5B}"/>
    <cellStyle name="40% - Ênfase3 6 3 7" xfId="28857" xr:uid="{8B6FDF28-CDBF-4BF5-B160-AD8015FA735B}"/>
    <cellStyle name="40% - Ênfase3 6 3 8" xfId="39840" xr:uid="{0D01E020-60B9-4EFD-903C-33FE6E3B7A8C}"/>
    <cellStyle name="40% - Ênfase3 6 3 9" xfId="41787" xr:uid="{A6AFAD54-AAED-4350-B432-830F3F687204}"/>
    <cellStyle name="40% - Ênfase3 6 4" xfId="5466" xr:uid="{AE9B82B1-59D4-47CD-9E59-C43128BCA45C}"/>
    <cellStyle name="40% - Ênfase3 6 4 10" xfId="43748" xr:uid="{51817F44-F59D-4961-B85F-80BD6532A588}"/>
    <cellStyle name="40% - Ênfase3 6 4 11" xfId="17874" xr:uid="{E88944AA-80E2-4CD1-AF19-C214C0D64E6E}"/>
    <cellStyle name="40% - Ênfase3 6 4 2" xfId="7352" xr:uid="{F3B83EB9-EE6D-4420-B8FE-56F7EBF568A4}"/>
    <cellStyle name="40% - Ênfase3 6 4 2 10" xfId="18894" xr:uid="{7BF8FC0C-28EA-4964-BD0D-E12FC1D05D3B}"/>
    <cellStyle name="40% - Ênfase3 6 4 2 2" xfId="9339" xr:uid="{CAA20EB0-9328-4D22-A6C4-89F36F261C89}"/>
    <cellStyle name="40% - Ênfase3 6 4 2 2 2" xfId="31826" xr:uid="{C1E907CC-4E11-4D59-8C5B-A3ED131568B8}"/>
    <cellStyle name="40% - Ênfase3 6 4 2 2 3" xfId="20843" xr:uid="{FA5E2F98-2A8A-43F8-98D9-778EB118F21A}"/>
    <cellStyle name="40% - Ênfase3 6 4 2 3" xfId="12738" xr:uid="{C723DDB9-631C-430E-BF03-B0BD1729883D}"/>
    <cellStyle name="40% - Ênfase3 6 4 2 3 2" xfId="34799" xr:uid="{61CEDA20-9775-4921-B133-8AB81711D056}"/>
    <cellStyle name="40% - Ênfase3 6 4 2 3 3" xfId="23816" xr:uid="{46DC1F1C-3C9D-4A42-AFA2-6AD59B37DA46}"/>
    <cellStyle name="40% - Ênfase3 6 4 2 4" xfId="15180" xr:uid="{37CBE667-9A71-45E3-BD1A-EF3B4915D4C8}"/>
    <cellStyle name="40% - Ênfase3 6 4 2 4 2" xfId="36962" xr:uid="{F16972EF-688D-487B-A4D3-B0E257B1D084}"/>
    <cellStyle name="40% - Ênfase3 6 4 2 4 3" xfId="25979" xr:uid="{7C4B5052-A8B2-4CD7-98AF-277248FCA07B}"/>
    <cellStyle name="40% - Ênfase3 6 4 2 5" xfId="27929" xr:uid="{C6185515-EFFF-45F6-A36E-280A33117E17}"/>
    <cellStyle name="40% - Ênfase3 6 4 2 5 2" xfId="38912" xr:uid="{56D5A4EC-4C8D-451E-A47B-D77CD6BBAE44}"/>
    <cellStyle name="40% - Ênfase3 6 4 2 6" xfId="29877" xr:uid="{8AE7DC1E-983D-4901-A8A0-A5131E5B93B9}"/>
    <cellStyle name="40% - Ênfase3 6 4 2 7" xfId="40860" xr:uid="{263A2511-553D-40BD-8699-BEAABE366850}"/>
    <cellStyle name="40% - Ênfase3 6 4 2 8" xfId="42807" xr:uid="{E0C2BA45-849F-4982-9379-EB5BB64AA3D1}"/>
    <cellStyle name="40% - Ênfase3 6 4 2 9" xfId="44767" xr:uid="{29E4E19E-2A05-467D-AEDD-D1598FD35B5C}"/>
    <cellStyle name="40% - Ênfase3 6 4 3" xfId="8319" xr:uid="{0CA88128-69A5-464D-8117-6B2E7FC9CE6B}"/>
    <cellStyle name="40% - Ênfase3 6 4 3 2" xfId="11601" xr:uid="{CEB6BF69-7D2A-4507-9B8E-07E472AB0A38}"/>
    <cellStyle name="40% - Ênfase3 6 4 3 2 2" xfId="33664" xr:uid="{B54192B4-7FF8-4295-BC41-5E1B7D9CFAF4}"/>
    <cellStyle name="40% - Ênfase3 6 4 3 2 3" xfId="22681" xr:uid="{96C0D3FC-862B-4E9E-AA1F-D14CD1E445D2}"/>
    <cellStyle name="40% - Ênfase3 6 4 3 3" xfId="30806" xr:uid="{46FDB5E9-5D45-431E-8AED-8B858B36683E}"/>
    <cellStyle name="40% - Ênfase3 6 4 3 4" xfId="19823" xr:uid="{CDEA5189-46F9-46B4-ABA3-F1CA3EF2179C}"/>
    <cellStyle name="40% - Ênfase3 6 4 4" xfId="10605" xr:uid="{5004FEE0-9662-486A-89D6-73E49F905238}"/>
    <cellStyle name="40% - Ênfase3 6 4 4 2" xfId="32732" xr:uid="{46530109-B87C-4FC0-92E9-244F818119B2}"/>
    <cellStyle name="40% - Ênfase3 6 4 4 3" xfId="21749" xr:uid="{96AA9113-4CF1-47F4-87F3-0006473DA453}"/>
    <cellStyle name="40% - Ênfase3 6 4 5" xfId="14079" xr:uid="{B954E60D-7780-416B-9387-62964C268377}"/>
    <cellStyle name="40% - Ênfase3 6 4 5 2" xfId="35943" xr:uid="{A19C2E40-8FB3-466B-AA0B-4C5D7AE1DA9C}"/>
    <cellStyle name="40% - Ênfase3 6 4 5 3" xfId="24960" xr:uid="{452C069B-1252-49E8-8FA2-75140286F6EF}"/>
    <cellStyle name="40% - Ênfase3 6 4 6" xfId="26910" xr:uid="{71EF5B82-BB00-4895-873C-A1F868D337D9}"/>
    <cellStyle name="40% - Ênfase3 6 4 6 2" xfId="37893" xr:uid="{3DD0FC81-F40B-4F92-A650-1D3C95B96E2A}"/>
    <cellStyle name="40% - Ênfase3 6 4 7" xfId="28858" xr:uid="{4D61DD3F-AA1D-4619-8E04-88CD8E3FE0A5}"/>
    <cellStyle name="40% - Ênfase3 6 4 8" xfId="39841" xr:uid="{8E91D8F4-5D70-4D77-B266-FBAEB3701C53}"/>
    <cellStyle name="40% - Ênfase3 6 4 9" xfId="41788" xr:uid="{8D903132-431B-478B-BCAD-7DC43DC7C5B2}"/>
    <cellStyle name="40% - Ênfase3 6 5" xfId="6785" xr:uid="{1843AF1C-8541-4625-8CED-237D34F2E45E}"/>
    <cellStyle name="40% - Ênfase3 6 5 10" xfId="18330" xr:uid="{F7C86CEC-5909-4302-B10F-962518E41050}"/>
    <cellStyle name="40% - Ênfase3 6 5 2" xfId="8775" xr:uid="{F0E33A60-76E8-49EC-9873-497EFC37FB0D}"/>
    <cellStyle name="40% - Ênfase3 6 5 2 2" xfId="13219" xr:uid="{085F211D-C5B6-41D1-B3C2-B822B4568B27}"/>
    <cellStyle name="40% - Ênfase3 6 5 2 2 2" xfId="35228" xr:uid="{D706E12D-FF5C-4A00-B950-1EA43510BAC2}"/>
    <cellStyle name="40% - Ênfase3 6 5 2 2 3" xfId="24245" xr:uid="{17887F14-9FEB-4E0C-B020-76EC7CA8753E}"/>
    <cellStyle name="40% - Ênfase3 6 5 2 3" xfId="31262" xr:uid="{8498EEFC-EDF3-4B89-87CE-0CCCCD2EDDEE}"/>
    <cellStyle name="40% - Ênfase3 6 5 2 4" xfId="20279" xr:uid="{7453520C-D3DE-4DAB-AD28-67DD629DD117}"/>
    <cellStyle name="40% - Ênfase3 6 5 3" xfId="12032" xr:uid="{AA18C46E-377B-4026-86A3-2753631A3F7E}"/>
    <cellStyle name="40% - Ênfase3 6 5 3 2" xfId="34093" xr:uid="{2D510B18-47D8-4E52-B1E7-63FA0A03B4ED}"/>
    <cellStyle name="40% - Ênfase3 6 5 3 3" xfId="23110" xr:uid="{D7FCD37B-52FB-4938-A574-F29585697A75}"/>
    <cellStyle name="40% - Ênfase3 6 5 4" xfId="14616" xr:uid="{C5AE3E73-308F-4AE8-9BFF-EA3E78B339EC}"/>
    <cellStyle name="40% - Ênfase3 6 5 4 2" xfId="36398" xr:uid="{FFB8B011-E0DE-406A-95C7-2877DC5A0C90}"/>
    <cellStyle name="40% - Ênfase3 6 5 4 3" xfId="25415" xr:uid="{FF24912D-7411-434D-A324-03E89F0BD438}"/>
    <cellStyle name="40% - Ênfase3 6 5 5" xfId="27365" xr:uid="{9B63365F-DFE9-4BB4-9FEB-9B6446C0F45D}"/>
    <cellStyle name="40% - Ênfase3 6 5 5 2" xfId="38348" xr:uid="{FFBB95A2-C58A-449F-96BE-0A0243AFEF54}"/>
    <cellStyle name="40% - Ênfase3 6 5 6" xfId="29313" xr:uid="{D22A5350-8F3E-45F8-926A-70363786033B}"/>
    <cellStyle name="40% - Ênfase3 6 5 7" xfId="40296" xr:uid="{AB861D41-A260-4C0F-8374-56A111985868}"/>
    <cellStyle name="40% - Ênfase3 6 5 8" xfId="42243" xr:uid="{C3A5C3FD-6AA2-4882-B741-F22C39B14529}"/>
    <cellStyle name="40% - Ênfase3 6 5 9" xfId="44203" xr:uid="{A49EECC3-88D5-420D-AC48-2F3F5F99E3EC}"/>
    <cellStyle name="40% - Ênfase3 6 6" xfId="8314" xr:uid="{1396A0CE-735A-4E9A-8493-41689AD01911}"/>
    <cellStyle name="40% - Ênfase3 6 6 2" xfId="12156" xr:uid="{94ED74C6-8816-473B-8EE5-299B06733629}"/>
    <cellStyle name="40% - Ênfase3 6 6 2 2" xfId="34217" xr:uid="{60389208-310A-4DF1-90D1-065383B2D84B}"/>
    <cellStyle name="40% - Ênfase3 6 6 2 3" xfId="23234" xr:uid="{460D2CAD-A1D2-4614-88B5-CE3F31A7888E}"/>
    <cellStyle name="40% - Ênfase3 6 6 3" xfId="30801" xr:uid="{331298B3-F370-4B05-9217-AA2AB5CA2004}"/>
    <cellStyle name="40% - Ênfase3 6 6 4" xfId="19818" xr:uid="{E5C52D8B-CC95-477C-95BA-1BB71059478B}"/>
    <cellStyle name="40% - Ênfase3 6 7" xfId="11018" xr:uid="{9E320F7B-6365-4E77-9836-86636E2DE596}"/>
    <cellStyle name="40% - Ênfase3 6 7 2" xfId="33082" xr:uid="{CEC7F762-1189-40A8-BDBB-810346EFEF46}"/>
    <cellStyle name="40% - Ênfase3 6 7 3" xfId="22099" xr:uid="{8F6B6313-C7F5-4F23-A0AC-CFD0E8F1DC8C}"/>
    <cellStyle name="40% - Ênfase3 6 8" xfId="9981" xr:uid="{635EFE26-03FF-4DE9-978A-88570D4FB031}"/>
    <cellStyle name="40% - Ênfase3 6 8 2" xfId="32168" xr:uid="{41FF8F4A-BB81-4BF0-88F6-E000FD104F7C}"/>
    <cellStyle name="40% - Ênfase3 6 8 3" xfId="21185" xr:uid="{AF5035E8-DED0-4B19-8FE7-397DA1CEA685}"/>
    <cellStyle name="40% - Ênfase3 6 9" xfId="14074" xr:uid="{9DA9DD90-E56B-45B4-ABE9-0E6FBAB5AF57}"/>
    <cellStyle name="40% - Ênfase3 6 9 2" xfId="35938" xr:uid="{BB3B06CB-D7DB-4224-8A87-F1BE6AB73DDA}"/>
    <cellStyle name="40% - Ênfase3 6 9 3" xfId="24955" xr:uid="{043B68E4-3A8D-4D99-B183-1C29CB88D001}"/>
    <cellStyle name="40% - Ênfase3 7" xfId="5467" xr:uid="{91262D63-5FEB-4BC2-BEF4-12E4D93094FC}"/>
    <cellStyle name="40% - Ênfase3 8" xfId="5468" xr:uid="{BFA607D5-BAEE-4B47-8E87-E042C8371E01}"/>
    <cellStyle name="40% - Ênfase3 8 10" xfId="39842" xr:uid="{00344912-9A65-45EC-9964-BF85F5335D03}"/>
    <cellStyle name="40% - Ênfase3 8 11" xfId="41789" xr:uid="{B84AB1CA-276C-4458-984C-8578112C6186}"/>
    <cellStyle name="40% - Ênfase3 8 12" xfId="43749" xr:uid="{5344CDD4-81C5-4E95-9CC6-54440CE4E25F}"/>
    <cellStyle name="40% - Ênfase3 8 13" xfId="17875" xr:uid="{80CA2535-1BE3-4C38-A8EB-D2507E487898}"/>
    <cellStyle name="40% - Ênfase3 8 2" xfId="5469" xr:uid="{420AD596-2B7A-4D9A-A2FA-4AE252CBA6A1}"/>
    <cellStyle name="40% - Ênfase3 8 2 10" xfId="43750" xr:uid="{5BDF566B-5BE3-4389-9C5C-C5EB60EA7AF8}"/>
    <cellStyle name="40% - Ênfase3 8 2 11" xfId="17876" xr:uid="{28FD19D6-5B19-4140-95D3-ED8C8DA73C5E}"/>
    <cellStyle name="40% - Ênfase3 8 2 2" xfId="7126" xr:uid="{AF44A91F-BF1A-4D0E-B95A-4F089581C4A9}"/>
    <cellStyle name="40% - Ênfase3 8 2 2 10" xfId="18668" xr:uid="{842B6933-A7A1-4A4A-8324-669C3C29D5BE}"/>
    <cellStyle name="40% - Ênfase3 8 2 2 2" xfId="9113" xr:uid="{1754DFC6-3EF7-4F0E-A2A0-3361F6540D8F}"/>
    <cellStyle name="40% - Ênfase3 8 2 2 2 2" xfId="31600" xr:uid="{7A9B5BF4-804C-4F56-8DB9-5D6D7F4248FF}"/>
    <cellStyle name="40% - Ênfase3 8 2 2 2 3" xfId="20617" xr:uid="{B858E45F-575B-4A70-AFEB-470E3EB04710}"/>
    <cellStyle name="40% - Ênfase3 8 2 2 3" xfId="12508" xr:uid="{A66F941F-6B50-4A61-8B27-39C10230CC83}"/>
    <cellStyle name="40% - Ênfase3 8 2 2 3 2" xfId="34569" xr:uid="{B044CD4B-18AD-46F7-82AC-CDDB59BE0A1D}"/>
    <cellStyle name="40% - Ênfase3 8 2 2 3 3" xfId="23586" xr:uid="{AAF62C68-1683-4ED9-BCA9-79BFB2F42B4A}"/>
    <cellStyle name="40% - Ênfase3 8 2 2 4" xfId="14954" xr:uid="{949C403C-DA6A-41D9-8992-2D05F2913ACD}"/>
    <cellStyle name="40% - Ênfase3 8 2 2 4 2" xfId="36736" xr:uid="{1BA4C235-32CE-4733-826C-4EDE0A4379A1}"/>
    <cellStyle name="40% - Ênfase3 8 2 2 4 3" xfId="25753" xr:uid="{A700F594-45EA-461E-BC3E-6F38197DD573}"/>
    <cellStyle name="40% - Ênfase3 8 2 2 5" xfId="27703" xr:uid="{F9442607-6978-4B6A-B629-517452215E96}"/>
    <cellStyle name="40% - Ênfase3 8 2 2 5 2" xfId="38686" xr:uid="{04303534-5433-4D90-85C5-3EED2184B92E}"/>
    <cellStyle name="40% - Ênfase3 8 2 2 6" xfId="29651" xr:uid="{AAD40473-AC80-43E7-A734-19D7CDB2301D}"/>
    <cellStyle name="40% - Ênfase3 8 2 2 7" xfId="40634" xr:uid="{87D74738-27F2-4142-BA74-2793DC8E4ABF}"/>
    <cellStyle name="40% - Ênfase3 8 2 2 8" xfId="42581" xr:uid="{BA2EDDA5-62A8-4E27-B145-137F4F258AF2}"/>
    <cellStyle name="40% - Ênfase3 8 2 2 9" xfId="44541" xr:uid="{6A54DA75-A54C-40B6-86B2-6BDD41EE356D}"/>
    <cellStyle name="40% - Ênfase3 8 2 3" xfId="8321" xr:uid="{D9046379-E2A1-4F6C-895A-881207CB27D6}"/>
    <cellStyle name="40% - Ênfase3 8 2 3 2" xfId="11371" xr:uid="{07FE82B0-0C72-4436-9146-FA7AECC037FF}"/>
    <cellStyle name="40% - Ênfase3 8 2 3 2 2" xfId="33434" xr:uid="{DAE9F082-E4E6-40B2-A0BE-782472FDE02C}"/>
    <cellStyle name="40% - Ênfase3 8 2 3 2 3" xfId="22451" xr:uid="{38ED47DD-48F5-4E9A-BD52-465B8C8B253E}"/>
    <cellStyle name="40% - Ênfase3 8 2 3 3" xfId="30808" xr:uid="{AF550E63-942D-4655-8BC7-8257ECE80BB2}"/>
    <cellStyle name="40% - Ênfase3 8 2 3 4" xfId="19825" xr:uid="{8A86959C-7674-4001-8448-EFA7CB798DAF}"/>
    <cellStyle name="40% - Ênfase3 8 2 4" xfId="10379" xr:uid="{EFB17180-CCBA-4031-9713-F4D4CBE3CB7C}"/>
    <cellStyle name="40% - Ênfase3 8 2 4 2" xfId="32506" xr:uid="{5E072871-F6AF-4BAA-BECE-EE6E67F30DD7}"/>
    <cellStyle name="40% - Ênfase3 8 2 4 3" xfId="21523" xr:uid="{D2CDC66A-433F-41B2-B538-CB10B26F16E6}"/>
    <cellStyle name="40% - Ênfase3 8 2 5" xfId="14081" xr:uid="{A99D5716-08BF-4B5E-BB57-7909700484AE}"/>
    <cellStyle name="40% - Ênfase3 8 2 5 2" xfId="35945" xr:uid="{C14988F8-598F-4DAD-A77E-4DD3C3078004}"/>
    <cellStyle name="40% - Ênfase3 8 2 5 3" xfId="24962" xr:uid="{85415835-327E-4DD4-9456-0184F18C7191}"/>
    <cellStyle name="40% - Ênfase3 8 2 6" xfId="26912" xr:uid="{4F1BB582-F5AE-4CC1-8E10-B1C50CDC97D3}"/>
    <cellStyle name="40% - Ênfase3 8 2 6 2" xfId="37895" xr:uid="{8879695D-2E5C-46F0-8640-E7D70BBF41A8}"/>
    <cellStyle name="40% - Ênfase3 8 2 7" xfId="28860" xr:uid="{29B29803-3329-47A1-B13E-7BA51D89176B}"/>
    <cellStyle name="40% - Ênfase3 8 2 8" xfId="39843" xr:uid="{1C793280-284D-4EA8-A717-67BCDFE12482}"/>
    <cellStyle name="40% - Ênfase3 8 2 9" xfId="41790" xr:uid="{31488FD0-87B4-4FDB-9F5A-EE05878D74D4}"/>
    <cellStyle name="40% - Ênfase3 8 3" xfId="5470" xr:uid="{583A0881-D047-4529-B153-CC3DD18DCC29}"/>
    <cellStyle name="40% - Ênfase3 8 3 10" xfId="43751" xr:uid="{6CA6A668-B5B8-450D-8C58-715C8152EEC0}"/>
    <cellStyle name="40% - Ênfase3 8 3 11" xfId="17877" xr:uid="{913FC766-32DC-4425-AF70-608ABE868275}"/>
    <cellStyle name="40% - Ênfase3 8 3 2" xfId="7408" xr:uid="{083AA180-0A55-450D-95C2-876C257F5D03}"/>
    <cellStyle name="40% - Ênfase3 8 3 2 10" xfId="18950" xr:uid="{B95CA00B-203E-4D4E-A9FF-4D3D67C048CD}"/>
    <cellStyle name="40% - Ênfase3 8 3 2 2" xfId="9395" xr:uid="{4BAFFDE1-B1BB-4FAF-B811-F60E1B4632F8}"/>
    <cellStyle name="40% - Ênfase3 8 3 2 2 2" xfId="31882" xr:uid="{45735318-067E-485E-95B0-E89F5B745093}"/>
    <cellStyle name="40% - Ênfase3 8 3 2 2 3" xfId="20899" xr:uid="{25F32A43-5E90-43E4-A68D-E536507107CD}"/>
    <cellStyle name="40% - Ênfase3 8 3 2 3" xfId="12794" xr:uid="{256B07D3-9515-454D-808E-9C83DD3B6529}"/>
    <cellStyle name="40% - Ênfase3 8 3 2 3 2" xfId="34855" xr:uid="{9AD86396-D0D0-48C0-8B72-64839A63EB0A}"/>
    <cellStyle name="40% - Ênfase3 8 3 2 3 3" xfId="23872" xr:uid="{61243BA2-42F6-4DF1-B4A5-23B0ED5F72CC}"/>
    <cellStyle name="40% - Ênfase3 8 3 2 4" xfId="15236" xr:uid="{7E04FE9C-738F-4D0E-97B8-5F4D7D5EAED5}"/>
    <cellStyle name="40% - Ênfase3 8 3 2 4 2" xfId="37018" xr:uid="{FA485893-354A-4F72-A7F2-C3E34C334D91}"/>
    <cellStyle name="40% - Ênfase3 8 3 2 4 3" xfId="26035" xr:uid="{06847F8E-697E-416B-A6F2-E70CCD492C0C}"/>
    <cellStyle name="40% - Ênfase3 8 3 2 5" xfId="27985" xr:uid="{BE044B27-1E62-4E7B-ACD6-CEF05FE36E70}"/>
    <cellStyle name="40% - Ênfase3 8 3 2 5 2" xfId="38968" xr:uid="{90DF554B-A703-4347-A9CB-D0DDA081F875}"/>
    <cellStyle name="40% - Ênfase3 8 3 2 6" xfId="29933" xr:uid="{5560145F-95C5-429C-AC11-2FB76D42353E}"/>
    <cellStyle name="40% - Ênfase3 8 3 2 7" xfId="40916" xr:uid="{BD50049C-CB8F-4426-8DA2-084845599A17}"/>
    <cellStyle name="40% - Ênfase3 8 3 2 8" xfId="42863" xr:uid="{0D35735C-A726-4BF9-9AC3-D6B6A15480F8}"/>
    <cellStyle name="40% - Ênfase3 8 3 2 9" xfId="44823" xr:uid="{AC2BD6E2-44E0-4452-9595-5577D4C9DCD4}"/>
    <cellStyle name="40% - Ênfase3 8 3 3" xfId="8322" xr:uid="{18A3FD3D-0CB0-4497-AA38-3BB867143E8C}"/>
    <cellStyle name="40% - Ênfase3 8 3 3 2" xfId="11657" xr:uid="{4D6D4621-B53B-4A9B-88D7-9FBB3A4051B0}"/>
    <cellStyle name="40% - Ênfase3 8 3 3 2 2" xfId="33720" xr:uid="{B3F83B77-A6AB-4494-8903-0AEC3595B5BD}"/>
    <cellStyle name="40% - Ênfase3 8 3 3 2 3" xfId="22737" xr:uid="{8DB2F62C-1FC0-44EF-9CD2-B8D694C2FEE1}"/>
    <cellStyle name="40% - Ênfase3 8 3 3 3" xfId="30809" xr:uid="{03A3E0B8-6514-4175-984B-13EDB8BC4842}"/>
    <cellStyle name="40% - Ênfase3 8 3 3 4" xfId="19826" xr:uid="{BB00DC79-E861-46FB-BDFB-8544CCA1730C}"/>
    <cellStyle name="40% - Ênfase3 8 3 4" xfId="10661" xr:uid="{1CA5B378-F9D1-48F6-872F-FB93A473F940}"/>
    <cellStyle name="40% - Ênfase3 8 3 4 2" xfId="32788" xr:uid="{15122087-A2B1-42D5-91BC-C58C130773B5}"/>
    <cellStyle name="40% - Ênfase3 8 3 4 3" xfId="21805" xr:uid="{B0745A4E-8E55-459F-ABCD-AC88BBBBB72F}"/>
    <cellStyle name="40% - Ênfase3 8 3 5" xfId="14082" xr:uid="{97100201-FF46-4EBE-8FA3-B92EC37AA94B}"/>
    <cellStyle name="40% - Ênfase3 8 3 5 2" xfId="35946" xr:uid="{31DBB55B-00FE-483B-A4A2-27F9D38FD1EB}"/>
    <cellStyle name="40% - Ênfase3 8 3 5 3" xfId="24963" xr:uid="{CE5E734A-0BAD-4BE5-8DA8-6326CCA06EB3}"/>
    <cellStyle name="40% - Ênfase3 8 3 6" xfId="26913" xr:uid="{45EA762A-DC72-4480-9ED3-00D5E214B581}"/>
    <cellStyle name="40% - Ênfase3 8 3 6 2" xfId="37896" xr:uid="{4C5E9398-EF4D-4280-BE3C-199A3C6754D8}"/>
    <cellStyle name="40% - Ênfase3 8 3 7" xfId="28861" xr:uid="{1B9711AF-94FF-4920-AD3B-568A5BD629F1}"/>
    <cellStyle name="40% - Ênfase3 8 3 8" xfId="39844" xr:uid="{88C1C539-6450-43FE-BA8D-D12A2A24DE0B}"/>
    <cellStyle name="40% - Ênfase3 8 3 9" xfId="41791" xr:uid="{32101D1B-213E-4EDB-986A-32F90E14D6C8}"/>
    <cellStyle name="40% - Ênfase3 8 4" xfId="6841" xr:uid="{9312D551-5D1C-4E21-94CD-E7EBB434208E}"/>
    <cellStyle name="40% - Ênfase3 8 4 10" xfId="18386" xr:uid="{C81DB28B-2E05-41C9-8E5A-B74D9E7A9D44}"/>
    <cellStyle name="40% - Ênfase3 8 4 2" xfId="8831" xr:uid="{640AD980-D2B8-4B13-B07E-6D0874C94C74}"/>
    <cellStyle name="40% - Ênfase3 8 4 2 2" xfId="31318" xr:uid="{7ABABDCD-8911-4528-B335-7090F8744D2F}"/>
    <cellStyle name="40% - Ênfase3 8 4 2 3" xfId="20335" xr:uid="{A2DAD99C-E191-466B-BF11-9D18F3190004}"/>
    <cellStyle name="40% - Ênfase3 8 4 3" xfId="12212" xr:uid="{F2CD6961-D58D-4F38-A9E4-332524335A51}"/>
    <cellStyle name="40% - Ênfase3 8 4 3 2" xfId="34273" xr:uid="{CC1D75F9-4020-42BB-85F3-1D0FE50698C7}"/>
    <cellStyle name="40% - Ênfase3 8 4 3 3" xfId="23290" xr:uid="{A078E479-C0F2-44B6-90A1-7A1DBC71A3C2}"/>
    <cellStyle name="40% - Ênfase3 8 4 4" xfId="14672" xr:uid="{64305FFA-847A-45B4-A3F7-E35CEB8C376A}"/>
    <cellStyle name="40% - Ênfase3 8 4 4 2" xfId="36454" xr:uid="{28CAFE40-CA02-45DD-937C-D7609760A1CE}"/>
    <cellStyle name="40% - Ênfase3 8 4 4 3" xfId="25471" xr:uid="{7311F7FD-2417-47B0-841F-C5BC5D2FD943}"/>
    <cellStyle name="40% - Ênfase3 8 4 5" xfId="27421" xr:uid="{27AB7B2E-352D-450E-9462-F7FE7932AECF}"/>
    <cellStyle name="40% - Ênfase3 8 4 5 2" xfId="38404" xr:uid="{F5E5CF63-F405-4BF0-AE86-A3E3EA2B497F}"/>
    <cellStyle name="40% - Ênfase3 8 4 6" xfId="29369" xr:uid="{BF1E1791-676E-41B3-802E-09B33118A629}"/>
    <cellStyle name="40% - Ênfase3 8 4 7" xfId="40352" xr:uid="{34E1028B-5AC7-4A5E-BE60-BF2551FD31C4}"/>
    <cellStyle name="40% - Ênfase3 8 4 8" xfId="42299" xr:uid="{A8FC5274-89A5-462D-A9DF-04C0C1531A19}"/>
    <cellStyle name="40% - Ênfase3 8 4 9" xfId="44259" xr:uid="{0606D94C-EBFC-4748-8F66-C27C4B6CADEC}"/>
    <cellStyle name="40% - Ênfase3 8 5" xfId="8320" xr:uid="{FD3726F2-5504-480C-AC5B-5A87D08A36E8}"/>
    <cellStyle name="40% - Ênfase3 8 5 2" xfId="11074" xr:uid="{17EFDA98-595C-4106-97F1-27D3746F8056}"/>
    <cellStyle name="40% - Ênfase3 8 5 2 2" xfId="33138" xr:uid="{30B582D7-20A5-4DBE-9190-F4AAA7344AE9}"/>
    <cellStyle name="40% - Ênfase3 8 5 2 3" xfId="22155" xr:uid="{247B1615-CEAC-40D5-A288-7D1B6CFDAB9F}"/>
    <cellStyle name="40% - Ênfase3 8 5 3" xfId="30807" xr:uid="{FB7B7332-F8F3-4A50-8FE1-8BD203AA372F}"/>
    <cellStyle name="40% - Ênfase3 8 5 4" xfId="19824" xr:uid="{A8BFB741-1D8A-4F87-A69E-9D101BE85B1F}"/>
    <cellStyle name="40% - Ênfase3 8 6" xfId="10037" xr:uid="{BD4105AB-12C8-4E22-B385-5C7AC2352F41}"/>
    <cellStyle name="40% - Ênfase3 8 6 2" xfId="32224" xr:uid="{0E8108A0-A918-48C4-9D6C-06EB962B6929}"/>
    <cellStyle name="40% - Ênfase3 8 6 3" xfId="21241" xr:uid="{3064A62F-F3DF-48B5-95E0-71294C960783}"/>
    <cellStyle name="40% - Ênfase3 8 7" xfId="14080" xr:uid="{DD630DFF-CB59-4018-A729-BAA304E02056}"/>
    <cellStyle name="40% - Ênfase3 8 7 2" xfId="35944" xr:uid="{B357CC48-CF7D-49F3-9B75-603B4606F3F1}"/>
    <cellStyle name="40% - Ênfase3 8 7 3" xfId="24961" xr:uid="{06B90D58-B60F-4073-846C-3C9EF3C00FA3}"/>
    <cellStyle name="40% - Ênfase3 8 8" xfId="26911" xr:uid="{84EFA0FA-4CDE-40BB-A7C2-A79C89DE54F3}"/>
    <cellStyle name="40% - Ênfase3 8 8 2" xfId="37894" xr:uid="{5F78A703-1452-4959-90B9-BCEFA4AF79D6}"/>
    <cellStyle name="40% - Ênfase3 8 9" xfId="28859" xr:uid="{63132D33-5C81-4194-B802-753D55CAEB86}"/>
    <cellStyle name="40% - Ênfase3 9" xfId="6686" xr:uid="{734D97C3-9B94-4DF0-86AB-80D3D8CF42E1}"/>
    <cellStyle name="40% - Ênfase3 9 2" xfId="13094" xr:uid="{82B783B1-EEE9-419F-8F03-2E78D49A77BA}"/>
    <cellStyle name="40% - Ênfase3 9 2 2" xfId="35104" xr:uid="{8638673E-135D-4BA2-8EAC-061BEFA6EB96}"/>
    <cellStyle name="40% - Ênfase3 9 2 3" xfId="24121" xr:uid="{5B26840E-DEF1-4C7D-9546-526A8AF2B382}"/>
    <cellStyle name="40% - Ênfase3 9 3" xfId="11908" xr:uid="{78D5BD73-AB42-4B69-984E-6F8ED2FB3BE5}"/>
    <cellStyle name="40% - Ênfase3 9 3 2" xfId="33969" xr:uid="{0F8CE862-557C-4C1A-8B97-EF08B80E58A7}"/>
    <cellStyle name="40% - Ênfase3 9 3 3" xfId="22986" xr:uid="{493CBCD2-4961-4492-A02F-B13ABA35AA56}"/>
    <cellStyle name="40% - Ênfase4" xfId="2160" builtinId="43" customBuiltin="1"/>
    <cellStyle name="40% - Ênfase4 2" xfId="5471" xr:uid="{8400FCDA-C510-4475-BA73-1CBAE39657D1}"/>
    <cellStyle name="40% - Ênfase4 2 2" xfId="5472" xr:uid="{89A1A93C-9A43-46AE-93A5-007FC0550757}"/>
    <cellStyle name="40% - Ênfase4 2 2 10" xfId="14083" xr:uid="{1FBA1C3F-553D-4954-9435-7CCCBAA18387}"/>
    <cellStyle name="40% - Ênfase4 2 2 10 2" xfId="35947" xr:uid="{3C1CA383-4AC3-4A23-8567-E8212B749E5B}"/>
    <cellStyle name="40% - Ênfase4 2 2 10 3" xfId="24964" xr:uid="{D95DB01C-ED56-4BC9-AD50-8064411C3D68}"/>
    <cellStyle name="40% - Ênfase4 2 2 11" xfId="26914" xr:uid="{06F4F0F4-AAF1-4EAE-8DB2-578E006E83B5}"/>
    <cellStyle name="40% - Ênfase4 2 2 11 2" xfId="37897" xr:uid="{C8175351-FE86-476C-95E3-6D10213B3A13}"/>
    <cellStyle name="40% - Ênfase4 2 2 12" xfId="28862" xr:uid="{7541664D-4082-46EC-8B0D-398B017EA53A}"/>
    <cellStyle name="40% - Ênfase4 2 2 13" xfId="39845" xr:uid="{8A548BAC-84A2-4C4C-909C-527B701B0A7B}"/>
    <cellStyle name="40% - Ênfase4 2 2 14" xfId="41792" xr:uid="{83367F31-920D-44F3-A54F-4F282B9FB7E2}"/>
    <cellStyle name="40% - Ênfase4 2 2 15" xfId="43752" xr:uid="{EFBD38E5-FDC4-4B44-97AD-ECF67B1CA2A7}"/>
    <cellStyle name="40% - Ênfase4 2 2 16" xfId="17878" xr:uid="{F49B8B2D-6218-4F43-9074-287907734876}"/>
    <cellStyle name="40% - Ênfase4 2 2 2" xfId="5473" xr:uid="{DFFF6F44-E51B-4681-A625-319B24799B5C}"/>
    <cellStyle name="40% - Ênfase4 2 2 2 10" xfId="39846" xr:uid="{038D8553-B430-4561-8F99-9F31584E6767}"/>
    <cellStyle name="40% - Ênfase4 2 2 2 11" xfId="41793" xr:uid="{6E8D00FE-F0C4-44E4-979D-9E7E2ABEA164}"/>
    <cellStyle name="40% - Ênfase4 2 2 2 12" xfId="43753" xr:uid="{9C1FAE0D-5341-4951-B065-F0C88798F523}"/>
    <cellStyle name="40% - Ênfase4 2 2 2 13" xfId="17879" xr:uid="{96D8D162-58B5-43B3-9AD8-3A970415C213}"/>
    <cellStyle name="40% - Ênfase4 2 2 2 2" xfId="5474" xr:uid="{D59D91E9-A40F-4E7C-A2B0-E8537466202D}"/>
    <cellStyle name="40% - Ênfase4 2 2 2 2 10" xfId="43754" xr:uid="{D31C7637-5DA2-48FE-BC3C-4635D391E51D}"/>
    <cellStyle name="40% - Ênfase4 2 2 2 2 11" xfId="17880" xr:uid="{316F6F30-0E1E-4AA1-96FA-BA38F77BCDED}"/>
    <cellStyle name="40% - Ênfase4 2 2 2 2 2" xfId="7201" xr:uid="{AA4D4D8D-D9B3-449B-B875-12526BDFDA2F}"/>
    <cellStyle name="40% - Ênfase4 2 2 2 2 2 10" xfId="18743" xr:uid="{029B0BD1-9592-4159-ADE3-F71D5D3237C9}"/>
    <cellStyle name="40% - Ênfase4 2 2 2 2 2 2" xfId="9188" xr:uid="{3BDAC590-80C2-4E50-B154-9443F5355B91}"/>
    <cellStyle name="40% - Ênfase4 2 2 2 2 2 2 2" xfId="31675" xr:uid="{93D01D13-3E21-4D26-8105-1D87FDD01094}"/>
    <cellStyle name="40% - Ênfase4 2 2 2 2 2 2 3" xfId="20692" xr:uid="{95F16CF1-D7FA-4B02-B373-B96203463EE7}"/>
    <cellStyle name="40% - Ênfase4 2 2 2 2 2 3" xfId="12587" xr:uid="{B7113CF4-2C21-43FF-8E20-0598D540D506}"/>
    <cellStyle name="40% - Ênfase4 2 2 2 2 2 3 2" xfId="34648" xr:uid="{07497217-B139-402C-8343-852656393DAC}"/>
    <cellStyle name="40% - Ênfase4 2 2 2 2 2 3 3" xfId="23665" xr:uid="{3643A902-98F1-4CDD-B6DC-62D49264EEAA}"/>
    <cellStyle name="40% - Ênfase4 2 2 2 2 2 4" xfId="15029" xr:uid="{CF1EF72D-D54B-48B7-888B-BEC37A1A089E}"/>
    <cellStyle name="40% - Ênfase4 2 2 2 2 2 4 2" xfId="36811" xr:uid="{B10B59CC-1E00-4BD3-BDED-2DDCC8118469}"/>
    <cellStyle name="40% - Ênfase4 2 2 2 2 2 4 3" xfId="25828" xr:uid="{0C76C03F-1305-4235-B398-9A80617675D2}"/>
    <cellStyle name="40% - Ênfase4 2 2 2 2 2 5" xfId="27778" xr:uid="{14C55448-F42B-43C1-87E5-5B2CE8C76786}"/>
    <cellStyle name="40% - Ênfase4 2 2 2 2 2 5 2" xfId="38761" xr:uid="{2CDFD01E-CF44-4D33-8A38-41D4E2BA8918}"/>
    <cellStyle name="40% - Ênfase4 2 2 2 2 2 6" xfId="29726" xr:uid="{6EB080E0-C5DC-4F9B-9E58-9724E7594A7E}"/>
    <cellStyle name="40% - Ênfase4 2 2 2 2 2 7" xfId="40709" xr:uid="{3F8610B2-8E05-4BD6-B5F2-83370820D850}"/>
    <cellStyle name="40% - Ênfase4 2 2 2 2 2 8" xfId="42656" xr:uid="{F5AC1236-6C89-48E6-A435-68421B8F9247}"/>
    <cellStyle name="40% - Ênfase4 2 2 2 2 2 9" xfId="44616" xr:uid="{A2CA973C-D3FA-4188-933D-4B86C33A7E38}"/>
    <cellStyle name="40% - Ênfase4 2 2 2 2 3" xfId="8325" xr:uid="{00002BCD-88AA-4358-9B7C-95EAD69F9AE3}"/>
    <cellStyle name="40% - Ênfase4 2 2 2 2 3 2" xfId="11450" xr:uid="{F1EC483A-BB49-4C6E-A303-ED8A6DCE0E88}"/>
    <cellStyle name="40% - Ênfase4 2 2 2 2 3 2 2" xfId="33513" xr:uid="{69D6CC5D-C9E0-4B00-AB42-A40BFEEAA9FC}"/>
    <cellStyle name="40% - Ênfase4 2 2 2 2 3 2 3" xfId="22530" xr:uid="{9C21CB98-56E0-401A-B5B0-2A19F2E15E4C}"/>
    <cellStyle name="40% - Ênfase4 2 2 2 2 3 3" xfId="30812" xr:uid="{F8E53C95-32F7-4E61-8D98-2CF720C48D49}"/>
    <cellStyle name="40% - Ênfase4 2 2 2 2 3 4" xfId="19829" xr:uid="{D2352807-DFF6-4D68-B758-2F4BED90700F}"/>
    <cellStyle name="40% - Ênfase4 2 2 2 2 4" xfId="10454" xr:uid="{9A66687E-8707-4496-B975-E8DEBA76928D}"/>
    <cellStyle name="40% - Ênfase4 2 2 2 2 4 2" xfId="32581" xr:uid="{58C52B93-9D28-4C34-B462-A46749274047}"/>
    <cellStyle name="40% - Ênfase4 2 2 2 2 4 3" xfId="21598" xr:uid="{02C863A1-8ACC-408A-A990-F6EA17BDDF5E}"/>
    <cellStyle name="40% - Ênfase4 2 2 2 2 5" xfId="14085" xr:uid="{EB82B585-6F0C-49E4-BA72-DAE41B2BE4B9}"/>
    <cellStyle name="40% - Ênfase4 2 2 2 2 5 2" xfId="35949" xr:uid="{8A177741-D6A1-440B-8C7E-3A33C3B5EA90}"/>
    <cellStyle name="40% - Ênfase4 2 2 2 2 5 3" xfId="24966" xr:uid="{19CA1D94-53AF-4550-B2BC-324897C3E114}"/>
    <cellStyle name="40% - Ênfase4 2 2 2 2 6" xfId="26916" xr:uid="{CA343295-C027-43B9-9581-E9A3652EE36C}"/>
    <cellStyle name="40% - Ênfase4 2 2 2 2 6 2" xfId="37899" xr:uid="{B4B945BB-0DDD-4064-A9CA-83770503AC13}"/>
    <cellStyle name="40% - Ênfase4 2 2 2 2 7" xfId="28864" xr:uid="{439475E9-06B6-4FB4-851B-7DAD7080CF97}"/>
    <cellStyle name="40% - Ênfase4 2 2 2 2 8" xfId="39847" xr:uid="{8793D841-4AE1-4039-8985-AADF48E3FFC5}"/>
    <cellStyle name="40% - Ênfase4 2 2 2 2 9" xfId="41794" xr:uid="{68FF0E75-FBE7-4ABC-A597-B3029B995CE5}"/>
    <cellStyle name="40% - Ênfase4 2 2 2 3" xfId="5475" xr:uid="{94109B21-D0ED-42B3-8D7B-949C5CB9276B}"/>
    <cellStyle name="40% - Ênfase4 2 2 2 3 10" xfId="43755" xr:uid="{4EDB5C3F-0E17-4CC2-AD34-5ADE24AB0FA0}"/>
    <cellStyle name="40% - Ênfase4 2 2 2 3 11" xfId="17881" xr:uid="{EC7E4C22-1DF5-48AB-A1AC-57860B19ADB6}"/>
    <cellStyle name="40% - Ênfase4 2 2 2 3 2" xfId="7483" xr:uid="{9E6818FA-0610-4C1B-9AE6-27DB98018E28}"/>
    <cellStyle name="40% - Ênfase4 2 2 2 3 2 10" xfId="19025" xr:uid="{0D5FB35F-334A-4F3E-9D6B-7EA2E2A48672}"/>
    <cellStyle name="40% - Ênfase4 2 2 2 3 2 2" xfId="9470" xr:uid="{AEAB23FA-C6EB-4547-A4AA-B0F840352A46}"/>
    <cellStyle name="40% - Ênfase4 2 2 2 3 2 2 2" xfId="31957" xr:uid="{A7653997-4BA8-4FEF-A9AB-79CD506EA0A3}"/>
    <cellStyle name="40% - Ênfase4 2 2 2 3 2 2 3" xfId="20974" xr:uid="{5B19BF35-1C25-4B0C-9616-72DDF4C588F1}"/>
    <cellStyle name="40% - Ênfase4 2 2 2 3 2 3" xfId="12869" xr:uid="{CAF092C2-3CFF-485A-AFE8-AA48710AB683}"/>
    <cellStyle name="40% - Ênfase4 2 2 2 3 2 3 2" xfId="34930" xr:uid="{1F09ED26-12AE-40E6-A9E3-365740E0BBBC}"/>
    <cellStyle name="40% - Ênfase4 2 2 2 3 2 3 3" xfId="23947" xr:uid="{037EA95D-882F-4F88-AEE3-604756A5CB31}"/>
    <cellStyle name="40% - Ênfase4 2 2 2 3 2 4" xfId="15311" xr:uid="{F7EBC609-1676-45D5-9A53-40A5336CB2AB}"/>
    <cellStyle name="40% - Ênfase4 2 2 2 3 2 4 2" xfId="37093" xr:uid="{7954B2F6-20C5-4BAD-9B1E-BFB4F29162C7}"/>
    <cellStyle name="40% - Ênfase4 2 2 2 3 2 4 3" xfId="26110" xr:uid="{A7CA50B6-E7FD-4BE5-A7D3-A466D360CA6F}"/>
    <cellStyle name="40% - Ênfase4 2 2 2 3 2 5" xfId="28060" xr:uid="{3A0DD9B4-7C93-43B3-B93C-01A3A5904E97}"/>
    <cellStyle name="40% - Ênfase4 2 2 2 3 2 5 2" xfId="39043" xr:uid="{344A38AE-1A60-46AE-86FF-38A07AF9E535}"/>
    <cellStyle name="40% - Ênfase4 2 2 2 3 2 6" xfId="30008" xr:uid="{0BAB9F0F-4D63-486B-B6B7-4C9CD283CB1E}"/>
    <cellStyle name="40% - Ênfase4 2 2 2 3 2 7" xfId="40991" xr:uid="{24D542DA-18CD-483B-A488-9155BAEEDF53}"/>
    <cellStyle name="40% - Ênfase4 2 2 2 3 2 8" xfId="42938" xr:uid="{5200794E-7A2F-4845-807E-89583DA2DAA7}"/>
    <cellStyle name="40% - Ênfase4 2 2 2 3 2 9" xfId="44898" xr:uid="{D425A8E4-6B7A-46CB-BA79-23EE3B28495E}"/>
    <cellStyle name="40% - Ênfase4 2 2 2 3 3" xfId="8326" xr:uid="{AA5440D5-550A-4E86-8217-A2EE9CE2EDB7}"/>
    <cellStyle name="40% - Ênfase4 2 2 2 3 3 2" xfId="11732" xr:uid="{A9A372B1-4CCB-4513-8F61-D4B948C88E35}"/>
    <cellStyle name="40% - Ênfase4 2 2 2 3 3 2 2" xfId="33795" xr:uid="{AF9F90EF-54C9-40F7-80D3-01B5C6207AC2}"/>
    <cellStyle name="40% - Ênfase4 2 2 2 3 3 2 3" xfId="22812" xr:uid="{7D69EEE4-F92A-47D1-87E8-DAD07611FF9F}"/>
    <cellStyle name="40% - Ênfase4 2 2 2 3 3 3" xfId="30813" xr:uid="{75106110-C747-4BCA-9308-52F27ACE9415}"/>
    <cellStyle name="40% - Ênfase4 2 2 2 3 3 4" xfId="19830" xr:uid="{1D7DBB57-B139-4E1C-A272-E889DE2EBDAB}"/>
    <cellStyle name="40% - Ênfase4 2 2 2 3 4" xfId="10736" xr:uid="{CB13A761-7F5C-4B53-AAFD-AEC8C72CB732}"/>
    <cellStyle name="40% - Ênfase4 2 2 2 3 4 2" xfId="32863" xr:uid="{EFEF06C2-9EA5-4BD1-9552-0825B30E1956}"/>
    <cellStyle name="40% - Ênfase4 2 2 2 3 4 3" xfId="21880" xr:uid="{755C315A-5525-4E03-939D-D498D1C7860F}"/>
    <cellStyle name="40% - Ênfase4 2 2 2 3 5" xfId="14086" xr:uid="{CF4DC899-E682-44FC-9D5A-E892CD34E936}"/>
    <cellStyle name="40% - Ênfase4 2 2 2 3 5 2" xfId="35950" xr:uid="{BA27D1E6-A2B1-448F-A02B-03174BF6010D}"/>
    <cellStyle name="40% - Ênfase4 2 2 2 3 5 3" xfId="24967" xr:uid="{B730129C-6B32-46C4-9EC8-AAA899A41126}"/>
    <cellStyle name="40% - Ênfase4 2 2 2 3 6" xfId="26917" xr:uid="{84834AB5-01AA-4F04-BF96-321B5179F47D}"/>
    <cellStyle name="40% - Ênfase4 2 2 2 3 6 2" xfId="37900" xr:uid="{416DFBBF-177A-4957-AC6D-0DE4C8F6AB9C}"/>
    <cellStyle name="40% - Ênfase4 2 2 2 3 7" xfId="28865" xr:uid="{F0BDC0C2-AAA6-4887-92DC-1F090FE8B3EA}"/>
    <cellStyle name="40% - Ênfase4 2 2 2 3 8" xfId="39848" xr:uid="{15C97238-1E0E-4A16-A75D-5089B7577684}"/>
    <cellStyle name="40% - Ênfase4 2 2 2 3 9" xfId="41795" xr:uid="{27155C9E-D925-483C-A9EF-CC02135B3E15}"/>
    <cellStyle name="40% - Ênfase4 2 2 2 4" xfId="6917" xr:uid="{F293679A-47FB-4624-B975-3B01144A4ECE}"/>
    <cellStyle name="40% - Ênfase4 2 2 2 4 10" xfId="18461" xr:uid="{473A9DDA-5767-4AE7-90C8-7F359A34C6F9}"/>
    <cellStyle name="40% - Ênfase4 2 2 2 4 2" xfId="8906" xr:uid="{16AB4F03-7385-4667-8451-E8D2ABEE7526}"/>
    <cellStyle name="40% - Ênfase4 2 2 2 4 2 2" xfId="31393" xr:uid="{E9A91775-26F3-49F9-BAA0-C6DB2BCB1837}"/>
    <cellStyle name="40% - Ênfase4 2 2 2 4 2 3" xfId="20410" xr:uid="{1356D073-A32A-469B-AC22-323ABFABFA06}"/>
    <cellStyle name="40% - Ênfase4 2 2 2 4 3" xfId="12291" xr:uid="{D56CC1D0-AF01-4812-9409-8F7C88A4868B}"/>
    <cellStyle name="40% - Ênfase4 2 2 2 4 3 2" xfId="34352" xr:uid="{CE975606-88BD-4465-A723-3BDC19F64284}"/>
    <cellStyle name="40% - Ênfase4 2 2 2 4 3 3" xfId="23369" xr:uid="{18142A98-EAFA-4310-BC73-229C1D92567F}"/>
    <cellStyle name="40% - Ênfase4 2 2 2 4 4" xfId="14747" xr:uid="{E821E3C4-894B-433F-A60A-3C88577C54A5}"/>
    <cellStyle name="40% - Ênfase4 2 2 2 4 4 2" xfId="36529" xr:uid="{76F76154-8EC0-44F6-A69C-4141507422BB}"/>
    <cellStyle name="40% - Ênfase4 2 2 2 4 4 3" xfId="25546" xr:uid="{1802CAC8-7399-4C56-A44B-C188A4A78738}"/>
    <cellStyle name="40% - Ênfase4 2 2 2 4 5" xfId="27496" xr:uid="{5788D754-0156-45F7-9112-BE1A3A9DF87B}"/>
    <cellStyle name="40% - Ênfase4 2 2 2 4 5 2" xfId="38479" xr:uid="{EB73E680-6BB9-43C1-AD46-B8D4FE45D4C9}"/>
    <cellStyle name="40% - Ênfase4 2 2 2 4 6" xfId="29444" xr:uid="{663ECE02-D741-4D07-9E16-EDFBBFE2082B}"/>
    <cellStyle name="40% - Ênfase4 2 2 2 4 7" xfId="40427" xr:uid="{4A4C4314-70F9-4B2E-A3AC-25019C5D649F}"/>
    <cellStyle name="40% - Ênfase4 2 2 2 4 8" xfId="42374" xr:uid="{970D6955-BE56-41C9-BE8A-1B58F3064B0F}"/>
    <cellStyle name="40% - Ênfase4 2 2 2 4 9" xfId="44334" xr:uid="{C5C69F2F-99B1-4FAB-A093-D1330B77D0F2}"/>
    <cellStyle name="40% - Ênfase4 2 2 2 5" xfId="8324" xr:uid="{B02E6007-6953-41D2-8741-A3D3B3B5B1A9}"/>
    <cellStyle name="40% - Ênfase4 2 2 2 5 2" xfId="11154" xr:uid="{D80BE4FF-FBE8-43D3-B418-0A77ED996E95}"/>
    <cellStyle name="40% - Ênfase4 2 2 2 5 2 2" xfId="33217" xr:uid="{9135AF3E-0E72-482D-9813-3980FECED493}"/>
    <cellStyle name="40% - Ênfase4 2 2 2 5 2 3" xfId="22234" xr:uid="{D8144D97-EDC1-4EA6-9918-169A5EAB7DE3}"/>
    <cellStyle name="40% - Ênfase4 2 2 2 5 3" xfId="30811" xr:uid="{BBB07456-24E4-4473-B6E6-B59C124BA278}"/>
    <cellStyle name="40% - Ênfase4 2 2 2 5 4" xfId="19828" xr:uid="{EF6D776B-23E1-4D17-8763-1ABDBED84F2C}"/>
    <cellStyle name="40% - Ênfase4 2 2 2 6" xfId="10172" xr:uid="{9A4D381F-31CE-43B1-B55B-F7A9B1DCC78E}"/>
    <cellStyle name="40% - Ênfase4 2 2 2 6 2" xfId="32299" xr:uid="{82A4C309-503B-47FD-933B-CF00B19E938B}"/>
    <cellStyle name="40% - Ênfase4 2 2 2 6 3" xfId="21316" xr:uid="{E545B91C-1BCA-4785-B45E-B10BEDACD95B}"/>
    <cellStyle name="40% - Ênfase4 2 2 2 7" xfId="14084" xr:uid="{301F44E2-CC4B-4DFD-99D1-892239EDC60D}"/>
    <cellStyle name="40% - Ênfase4 2 2 2 7 2" xfId="35948" xr:uid="{7B69105F-9FD4-480F-A3FB-B7DA9D55BDB6}"/>
    <cellStyle name="40% - Ênfase4 2 2 2 7 3" xfId="24965" xr:uid="{21D9A594-BC76-42CE-8988-993123DE5B3F}"/>
    <cellStyle name="40% - Ênfase4 2 2 2 8" xfId="26915" xr:uid="{84BDF502-DFB1-41F0-B728-70F13A33566A}"/>
    <cellStyle name="40% - Ênfase4 2 2 2 8 2" xfId="37898" xr:uid="{CDCCA430-8F42-496D-997C-4A44F6FF7DBB}"/>
    <cellStyle name="40% - Ênfase4 2 2 2 9" xfId="28863" xr:uid="{B7767E92-FFBB-4760-9631-42224E67D019}"/>
    <cellStyle name="40% - Ênfase4 2 2 3" xfId="5476" xr:uid="{B7A71B6F-31DF-421E-9094-C2C1248CEBC9}"/>
    <cellStyle name="40% - Ênfase4 2 2 3 10" xfId="43756" xr:uid="{DFF3321F-62A2-4100-8840-F0C5FC4F6EEF}"/>
    <cellStyle name="40% - Ênfase4 2 2 3 11" xfId="17882" xr:uid="{10663E62-EBD8-4E31-B97A-03F2F2CE0CC4}"/>
    <cellStyle name="40% - Ênfase4 2 2 3 2" xfId="7032" xr:uid="{080883D4-5145-49EA-AD8F-C5C1B90B4FCB}"/>
    <cellStyle name="40% - Ênfase4 2 2 3 2 10" xfId="18574" xr:uid="{F95A0859-B812-4538-A978-C3C411E50BAF}"/>
    <cellStyle name="40% - Ênfase4 2 2 3 2 2" xfId="9019" xr:uid="{97495AA4-0653-4A81-AAF6-85B6F0FE215E}"/>
    <cellStyle name="40% - Ênfase4 2 2 3 2 2 2" xfId="31506" xr:uid="{0AAC596D-F249-4117-B2AB-0578D661C632}"/>
    <cellStyle name="40% - Ênfase4 2 2 3 2 2 3" xfId="20523" xr:uid="{046EB923-C6F4-4955-B8DC-16DCFB59E4FF}"/>
    <cellStyle name="40% - Ênfase4 2 2 3 2 3" xfId="12414" xr:uid="{E1C48CCD-DDC9-4658-960A-3D3B388B6531}"/>
    <cellStyle name="40% - Ênfase4 2 2 3 2 3 2" xfId="34475" xr:uid="{132F145B-BF1C-42B1-B203-DEC70AC1F2E4}"/>
    <cellStyle name="40% - Ênfase4 2 2 3 2 3 3" xfId="23492" xr:uid="{A9B5D83B-A0CF-4EA4-BE0D-B9ABD783D6B2}"/>
    <cellStyle name="40% - Ênfase4 2 2 3 2 4" xfId="14860" xr:uid="{E85AB0AF-534E-4C0C-9E32-29B8A5B17D3C}"/>
    <cellStyle name="40% - Ênfase4 2 2 3 2 4 2" xfId="36642" xr:uid="{5BDEB044-7AEC-45DE-8D3A-81FB160B4AFA}"/>
    <cellStyle name="40% - Ênfase4 2 2 3 2 4 3" xfId="25659" xr:uid="{DE4AD81F-C9F4-4949-A226-DDF1B7F82E19}"/>
    <cellStyle name="40% - Ênfase4 2 2 3 2 5" xfId="27609" xr:uid="{5E83CDF4-8C77-42DF-8D13-FF7A79700C3F}"/>
    <cellStyle name="40% - Ênfase4 2 2 3 2 5 2" xfId="38592" xr:uid="{741ADCF5-5CF7-47D5-BF87-360953B79C6F}"/>
    <cellStyle name="40% - Ênfase4 2 2 3 2 6" xfId="29557" xr:uid="{639A2ACC-0792-444D-AE18-6997625B2D06}"/>
    <cellStyle name="40% - Ênfase4 2 2 3 2 7" xfId="40540" xr:uid="{0F1EE2D2-6C58-49F2-93EE-966EF8E11C76}"/>
    <cellStyle name="40% - Ênfase4 2 2 3 2 8" xfId="42487" xr:uid="{72BE0BA5-1544-4592-A234-55E96DA51151}"/>
    <cellStyle name="40% - Ênfase4 2 2 3 2 9" xfId="44447" xr:uid="{AAC4CB3C-E6A1-457F-BFE8-4CDAF5F80417}"/>
    <cellStyle name="40% - Ênfase4 2 2 3 3" xfId="8327" xr:uid="{F844F408-5D15-4BA0-9AD2-D61291504CEF}"/>
    <cellStyle name="40% - Ênfase4 2 2 3 3 2" xfId="11277" xr:uid="{BAD1177B-1F00-4274-95A0-BB7D8A14D855}"/>
    <cellStyle name="40% - Ênfase4 2 2 3 3 2 2" xfId="33340" xr:uid="{54C8EC25-6DE4-4658-AF8B-23B1CC2FC8C1}"/>
    <cellStyle name="40% - Ênfase4 2 2 3 3 2 3" xfId="22357" xr:uid="{894492DF-C68E-461C-B3EE-4A7F0FF12BD5}"/>
    <cellStyle name="40% - Ênfase4 2 2 3 3 3" xfId="30814" xr:uid="{E56C641E-CC42-4754-8445-9B10AB190CC6}"/>
    <cellStyle name="40% - Ênfase4 2 2 3 3 4" xfId="19831" xr:uid="{69E7C9A1-51E6-4906-9C69-D4D63494B134}"/>
    <cellStyle name="40% - Ênfase4 2 2 3 4" xfId="10285" xr:uid="{EA8D1A34-386A-49E4-B2EA-DD5E72CEC477}"/>
    <cellStyle name="40% - Ênfase4 2 2 3 4 2" xfId="32412" xr:uid="{B1D6BE4E-790E-46BE-BA6A-5D9A2CA27BAE}"/>
    <cellStyle name="40% - Ênfase4 2 2 3 4 3" xfId="21429" xr:uid="{8E517AF5-E76C-451D-BC9F-68F69DDD8C13}"/>
    <cellStyle name="40% - Ênfase4 2 2 3 5" xfId="14087" xr:uid="{B1E4A764-6631-4B1A-9F00-FFAFD30EFB40}"/>
    <cellStyle name="40% - Ênfase4 2 2 3 5 2" xfId="35951" xr:uid="{536E9BFC-7502-4209-A751-722C0A07C88A}"/>
    <cellStyle name="40% - Ênfase4 2 2 3 5 3" xfId="24968" xr:uid="{02886520-29B2-4D8B-9824-ABFB45D0F938}"/>
    <cellStyle name="40% - Ênfase4 2 2 3 6" xfId="26918" xr:uid="{1B280952-5EA0-485C-B427-CC48F5DE0211}"/>
    <cellStyle name="40% - Ênfase4 2 2 3 6 2" xfId="37901" xr:uid="{590BFCFF-CE70-4C46-88BB-D5FB8A76485F}"/>
    <cellStyle name="40% - Ênfase4 2 2 3 7" xfId="28866" xr:uid="{3D181B58-684D-4787-A500-DAA2046A63F1}"/>
    <cellStyle name="40% - Ênfase4 2 2 3 8" xfId="39849" xr:uid="{3FA64513-D5B6-49A6-8CD9-C56AF1F441F5}"/>
    <cellStyle name="40% - Ênfase4 2 2 3 9" xfId="41796" xr:uid="{C813BEB3-1A7C-45FD-81EB-19EDDFEACAAF}"/>
    <cellStyle name="40% - Ênfase4 2 2 4" xfId="5477" xr:uid="{C5B36875-73E4-41AE-90FA-EDA22BFC0C92}"/>
    <cellStyle name="40% - Ênfase4 2 2 4 10" xfId="43757" xr:uid="{598018D7-0B5E-4E88-94C0-6A3CF74E8265}"/>
    <cellStyle name="40% - Ênfase4 2 2 4 11" xfId="17883" xr:uid="{6F09C26A-7E30-4C69-B77A-44D685713816}"/>
    <cellStyle name="40% - Ênfase4 2 2 4 2" xfId="7314" xr:uid="{AD938365-06B4-4D4E-82B4-F0494E445D4A}"/>
    <cellStyle name="40% - Ênfase4 2 2 4 2 10" xfId="18856" xr:uid="{BD5FEA2C-D847-454B-A89B-8B7C8C88A441}"/>
    <cellStyle name="40% - Ênfase4 2 2 4 2 2" xfId="9301" xr:uid="{E545779A-109A-4A18-86CA-7DF399D30696}"/>
    <cellStyle name="40% - Ênfase4 2 2 4 2 2 2" xfId="31788" xr:uid="{04D7756E-0615-4B40-A12A-F1AA18AE2ED5}"/>
    <cellStyle name="40% - Ênfase4 2 2 4 2 2 3" xfId="20805" xr:uid="{813B6D3E-7848-483F-96E0-D6176BFD7293}"/>
    <cellStyle name="40% - Ênfase4 2 2 4 2 3" xfId="12700" xr:uid="{45E0A0F9-AE4C-49E0-8488-FCFE7BC6244C}"/>
    <cellStyle name="40% - Ênfase4 2 2 4 2 3 2" xfId="34761" xr:uid="{23DDB92F-93FE-4757-B2D8-5B6C7D1214F7}"/>
    <cellStyle name="40% - Ênfase4 2 2 4 2 3 3" xfId="23778" xr:uid="{84133D28-BD04-49E7-96F0-20C9551EF1A6}"/>
    <cellStyle name="40% - Ênfase4 2 2 4 2 4" xfId="15142" xr:uid="{D15D5115-D79D-45A9-8970-A08E83B8B197}"/>
    <cellStyle name="40% - Ênfase4 2 2 4 2 4 2" xfId="36924" xr:uid="{8E602345-9C4F-4B60-A730-B10FD8FAF106}"/>
    <cellStyle name="40% - Ênfase4 2 2 4 2 4 3" xfId="25941" xr:uid="{853C932C-EBCF-4CBC-94E4-286DD61E6C14}"/>
    <cellStyle name="40% - Ênfase4 2 2 4 2 5" xfId="27891" xr:uid="{CB32D977-3E6E-406C-876F-A61C9BEAA56B}"/>
    <cellStyle name="40% - Ênfase4 2 2 4 2 5 2" xfId="38874" xr:uid="{0E73F86C-A5CC-40D1-BF65-664747B7EAD3}"/>
    <cellStyle name="40% - Ênfase4 2 2 4 2 6" xfId="29839" xr:uid="{46B7D976-A76B-4058-AD38-85DE40C3A5EC}"/>
    <cellStyle name="40% - Ênfase4 2 2 4 2 7" xfId="40822" xr:uid="{BA7444C6-4ACA-4D48-B3D4-343FBEE55D51}"/>
    <cellStyle name="40% - Ênfase4 2 2 4 2 8" xfId="42769" xr:uid="{9D2F064A-9284-4F7A-9ED3-32832815E34A}"/>
    <cellStyle name="40% - Ênfase4 2 2 4 2 9" xfId="44729" xr:uid="{616FCECA-DE9D-4A48-8E32-A3E327CED0BD}"/>
    <cellStyle name="40% - Ênfase4 2 2 4 3" xfId="8328" xr:uid="{8C5417F1-11E9-4E39-AC78-812A466B32CB}"/>
    <cellStyle name="40% - Ênfase4 2 2 4 3 2" xfId="11563" xr:uid="{C979F93A-A5AD-451F-B06E-FF37B014CB1A}"/>
    <cellStyle name="40% - Ênfase4 2 2 4 3 2 2" xfId="33626" xr:uid="{9A42F7E5-F0E5-4C7F-A895-09222A92490B}"/>
    <cellStyle name="40% - Ênfase4 2 2 4 3 2 3" xfId="22643" xr:uid="{0D2B7DFE-8CA9-4A2E-ADDD-1D5EFB270A4E}"/>
    <cellStyle name="40% - Ênfase4 2 2 4 3 3" xfId="30815" xr:uid="{E96A8410-0BFB-4802-83B1-55DDE0A2E9D6}"/>
    <cellStyle name="40% - Ênfase4 2 2 4 3 4" xfId="19832" xr:uid="{6CB4219F-FE1E-466E-A12D-0EE3AB8BB4C0}"/>
    <cellStyle name="40% - Ênfase4 2 2 4 4" xfId="10567" xr:uid="{0560858D-E937-482E-9F08-82AD29E7729B}"/>
    <cellStyle name="40% - Ênfase4 2 2 4 4 2" xfId="32694" xr:uid="{E1D01BDB-1135-438E-BE60-EAAEF07BF590}"/>
    <cellStyle name="40% - Ênfase4 2 2 4 4 3" xfId="21711" xr:uid="{1D0D4A23-6E81-45E7-8DF9-5C0195567FD6}"/>
    <cellStyle name="40% - Ênfase4 2 2 4 5" xfId="14088" xr:uid="{52181C3C-078B-44CD-AE59-F590C17290CF}"/>
    <cellStyle name="40% - Ênfase4 2 2 4 5 2" xfId="35952" xr:uid="{445363A3-07F3-4AF4-8EA0-908614E3B1A7}"/>
    <cellStyle name="40% - Ênfase4 2 2 4 5 3" xfId="24969" xr:uid="{31B342F3-C8E7-4705-95EF-E62F47A4EFF7}"/>
    <cellStyle name="40% - Ênfase4 2 2 4 6" xfId="26919" xr:uid="{82B52451-F2A1-4AD8-A4D0-5B60A2AB15BC}"/>
    <cellStyle name="40% - Ênfase4 2 2 4 6 2" xfId="37902" xr:uid="{24DA2BD3-9999-4D16-8FD3-E65FF7BD1905}"/>
    <cellStyle name="40% - Ênfase4 2 2 4 7" xfId="28867" xr:uid="{BAA62A0B-3368-47E5-943E-DD8DEE25DE1B}"/>
    <cellStyle name="40% - Ênfase4 2 2 4 8" xfId="39850" xr:uid="{E70DF1CE-5381-47AA-A33A-3589C852234C}"/>
    <cellStyle name="40% - Ênfase4 2 2 4 9" xfId="41797" xr:uid="{1F7F47E6-9709-4873-A522-721EC684BF69}"/>
    <cellStyle name="40% - Ênfase4 2 2 5" xfId="5478" xr:uid="{B6C12526-B633-4E60-92F2-E1E1591BCFBC}"/>
    <cellStyle name="40% - Ênfase4 2 2 5 10" xfId="43758" xr:uid="{50A71B5B-CEF7-47B9-A6B9-F0396CC9342F}"/>
    <cellStyle name="40% - Ênfase4 2 2 5 11" xfId="17884" xr:uid="{861EE7CA-AF43-4F01-B2AC-38F0F244AA2C}"/>
    <cellStyle name="40% - Ênfase4 2 2 5 2" xfId="7596" xr:uid="{7BE522BA-4A2B-4B58-B5AC-B1CBE22B7A0C}"/>
    <cellStyle name="40% - Ênfase4 2 2 5 2 10" xfId="19138" xr:uid="{ED21DB7C-673B-4BEA-90AA-E239FFF43C60}"/>
    <cellStyle name="40% - Ênfase4 2 2 5 2 2" xfId="9583" xr:uid="{C5F79A45-51B0-4A59-A866-67733ED9B324}"/>
    <cellStyle name="40% - Ênfase4 2 2 5 2 2 2" xfId="32070" xr:uid="{E8A97133-3F9D-4FAB-9330-017C6960ADFE}"/>
    <cellStyle name="40% - Ênfase4 2 2 5 2 2 3" xfId="21087" xr:uid="{A6C270A5-AB3E-4806-8098-53923F83693B}"/>
    <cellStyle name="40% - Ênfase4 2 2 5 2 3" xfId="12982" xr:uid="{F26CA475-4CF9-487E-BD6B-8FABAABC46E8}"/>
    <cellStyle name="40% - Ênfase4 2 2 5 2 3 2" xfId="35043" xr:uid="{1DE880C3-8A78-4FC6-B871-0ADE933CB2D4}"/>
    <cellStyle name="40% - Ênfase4 2 2 5 2 3 3" xfId="24060" xr:uid="{20BBF633-5FA1-49BA-B25A-6A7AE4F7E098}"/>
    <cellStyle name="40% - Ênfase4 2 2 5 2 4" xfId="15424" xr:uid="{8A78A05D-8C4C-4175-8AE3-0EFAF79C647F}"/>
    <cellStyle name="40% - Ênfase4 2 2 5 2 4 2" xfId="37206" xr:uid="{FD5FB041-05AC-4877-AA2D-F449A1A3741F}"/>
    <cellStyle name="40% - Ênfase4 2 2 5 2 4 3" xfId="26223" xr:uid="{FE6AB277-D7CD-4946-B1FC-4691428BE431}"/>
    <cellStyle name="40% - Ênfase4 2 2 5 2 5" xfId="28173" xr:uid="{3C8DE885-9DBF-48AD-9226-88573BA441D7}"/>
    <cellStyle name="40% - Ênfase4 2 2 5 2 5 2" xfId="39156" xr:uid="{8ADF4D47-C83D-42A2-AF56-BE6BAEFF7DA0}"/>
    <cellStyle name="40% - Ênfase4 2 2 5 2 6" xfId="30121" xr:uid="{CDBAEC18-7988-4119-ACCE-4CCFAA950377}"/>
    <cellStyle name="40% - Ênfase4 2 2 5 2 7" xfId="41104" xr:uid="{793543D6-0493-4997-9251-A2A0ABE889B5}"/>
    <cellStyle name="40% - Ênfase4 2 2 5 2 8" xfId="43051" xr:uid="{7A1BB7C2-DCBF-4F2C-B670-94270655FA56}"/>
    <cellStyle name="40% - Ênfase4 2 2 5 2 9" xfId="45011" xr:uid="{76D603EC-6795-4C70-A053-68D762EA1B03}"/>
    <cellStyle name="40% - Ênfase4 2 2 5 3" xfId="8329" xr:uid="{030A0E25-1A45-4622-AE39-9AE202B236E0}"/>
    <cellStyle name="40% - Ênfase4 2 2 5 3 2" xfId="11845" xr:uid="{A155D645-9716-4A65-9F38-B735C3F45F89}"/>
    <cellStyle name="40% - Ênfase4 2 2 5 3 2 2" xfId="33908" xr:uid="{0695BB52-1E64-4EA8-B561-2D5925F63958}"/>
    <cellStyle name="40% - Ênfase4 2 2 5 3 2 3" xfId="22925" xr:uid="{A2B8074D-141B-467D-8DBD-FC73DA51E75D}"/>
    <cellStyle name="40% - Ênfase4 2 2 5 3 3" xfId="30816" xr:uid="{D4106D48-833B-4A31-957D-1A86CD9024C0}"/>
    <cellStyle name="40% - Ênfase4 2 2 5 3 4" xfId="19833" xr:uid="{6CDD72AB-51DD-4572-907A-75B350EF5D20}"/>
    <cellStyle name="40% - Ênfase4 2 2 5 4" xfId="10849" xr:uid="{BEC0D0B3-5112-4DAD-8B49-1EF308CA66C9}"/>
    <cellStyle name="40% - Ênfase4 2 2 5 4 2" xfId="32976" xr:uid="{48F333C8-BF46-4404-8EB3-8575052353E5}"/>
    <cellStyle name="40% - Ênfase4 2 2 5 4 3" xfId="21993" xr:uid="{23F25436-9CC5-4A05-A2DB-D3AA990EA862}"/>
    <cellStyle name="40% - Ênfase4 2 2 5 5" xfId="14089" xr:uid="{CEC9DDA2-635C-4B63-8BA0-5165FD1A152A}"/>
    <cellStyle name="40% - Ênfase4 2 2 5 5 2" xfId="35953" xr:uid="{1A544E53-F8CA-40E2-8FEE-C91308EC1A32}"/>
    <cellStyle name="40% - Ênfase4 2 2 5 5 3" xfId="24970" xr:uid="{2BD886C6-5E6F-42CE-B9FD-3EA5F3C4E5A6}"/>
    <cellStyle name="40% - Ênfase4 2 2 5 6" xfId="26920" xr:uid="{55A20E98-45B8-4B41-BC41-9D2D2218EE0A}"/>
    <cellStyle name="40% - Ênfase4 2 2 5 6 2" xfId="37903" xr:uid="{3639B79B-1018-4018-AF54-1D127699A86C}"/>
    <cellStyle name="40% - Ênfase4 2 2 5 7" xfId="28868" xr:uid="{E9D5DB8A-510A-4469-B123-1E40CC4B9339}"/>
    <cellStyle name="40% - Ênfase4 2 2 5 8" xfId="39851" xr:uid="{DD64A0FE-0E14-4CC3-8F50-347AD1EE2E7E}"/>
    <cellStyle name="40% - Ênfase4 2 2 5 9" xfId="41798" xr:uid="{7F17BCFB-B372-4B95-B87D-187A49D0C82E}"/>
    <cellStyle name="40% - Ênfase4 2 2 6" xfId="6747" xr:uid="{D7153A51-5282-4662-B611-49960820F271}"/>
    <cellStyle name="40% - Ênfase4 2 2 6 10" xfId="18292" xr:uid="{E9A7147D-EDB1-4B52-9F61-3E7D7E942C9E}"/>
    <cellStyle name="40% - Ênfase4 2 2 6 2" xfId="8737" xr:uid="{61C1158B-D9E5-47BE-A5F9-2AB5598E4626}"/>
    <cellStyle name="40% - Ênfase4 2 2 6 2 2" xfId="13181" xr:uid="{CC83B31F-228A-448C-B5EA-E51637260D1E}"/>
    <cellStyle name="40% - Ênfase4 2 2 6 2 2 2" xfId="35190" xr:uid="{8062D18B-F3C5-414B-9000-8AB45ED011AB}"/>
    <cellStyle name="40% - Ênfase4 2 2 6 2 2 3" xfId="24207" xr:uid="{9C78DFC4-4F3F-47FD-ABA6-7DC0C01C2FC1}"/>
    <cellStyle name="40% - Ênfase4 2 2 6 2 3" xfId="31224" xr:uid="{D32D913A-47E9-44D1-A860-35FAF81DCF5D}"/>
    <cellStyle name="40% - Ênfase4 2 2 6 2 4" xfId="20241" xr:uid="{DBD5324C-5D36-47E4-A8CF-55F56021158A}"/>
    <cellStyle name="40% - Ênfase4 2 2 6 3" xfId="11994" xr:uid="{691DAA49-4917-4A41-A0ED-66641247D665}"/>
    <cellStyle name="40% - Ênfase4 2 2 6 3 2" xfId="34055" xr:uid="{6835CDA0-688B-4B49-B91D-934498851A87}"/>
    <cellStyle name="40% - Ênfase4 2 2 6 3 3" xfId="23072" xr:uid="{ACBF85D0-10D7-42FD-8F8A-95E5CD635375}"/>
    <cellStyle name="40% - Ênfase4 2 2 6 4" xfId="14578" xr:uid="{DA81C1FB-A6F4-4223-BAB4-B7676D158FDD}"/>
    <cellStyle name="40% - Ênfase4 2 2 6 4 2" xfId="36360" xr:uid="{F1BDE7A4-E885-4B06-BEA8-2E02D6688E16}"/>
    <cellStyle name="40% - Ênfase4 2 2 6 4 3" xfId="25377" xr:uid="{39DDF9D9-DA88-454B-A0C2-0DC1A39A3114}"/>
    <cellStyle name="40% - Ênfase4 2 2 6 5" xfId="27327" xr:uid="{03901A5C-7FFB-4DBC-97CF-D9DFE3FBD455}"/>
    <cellStyle name="40% - Ênfase4 2 2 6 5 2" xfId="38310" xr:uid="{BB3476BB-0BAA-49FF-880B-BB3725B96CFB}"/>
    <cellStyle name="40% - Ênfase4 2 2 6 6" xfId="29275" xr:uid="{8F7C5F9F-78CC-446C-B521-73AF5D162CFF}"/>
    <cellStyle name="40% - Ênfase4 2 2 6 7" xfId="40258" xr:uid="{CDBD466E-6F6D-43B5-92F1-9D5B397FD247}"/>
    <cellStyle name="40% - Ênfase4 2 2 6 8" xfId="42205" xr:uid="{F27EEC35-61C9-4EFA-9897-2DBD4D61E465}"/>
    <cellStyle name="40% - Ênfase4 2 2 6 9" xfId="44165" xr:uid="{5EBEBA37-4F01-477A-9D6F-0813DAFC9E1C}"/>
    <cellStyle name="40% - Ênfase4 2 2 7" xfId="8323" xr:uid="{058CF58C-0F9D-4E31-BB34-BAE57792D854}"/>
    <cellStyle name="40% - Ênfase4 2 2 7 2" xfId="12118" xr:uid="{7583BA25-5CA3-4811-89D5-39E1D90E0F00}"/>
    <cellStyle name="40% - Ênfase4 2 2 7 2 2" xfId="34179" xr:uid="{BB0F1DD2-D36D-4D06-8A48-12DC2DFB2ED9}"/>
    <cellStyle name="40% - Ênfase4 2 2 7 2 3" xfId="23196" xr:uid="{AC3BF02A-C259-409D-921E-F3C29B71CCD1}"/>
    <cellStyle name="40% - Ênfase4 2 2 7 3" xfId="30810" xr:uid="{03C6999A-93BF-45A6-A55B-F5238DBBC22D}"/>
    <cellStyle name="40% - Ênfase4 2 2 7 4" xfId="19827" xr:uid="{096AE344-428D-4F59-AA7F-C422FCC757D7}"/>
    <cellStyle name="40% - Ênfase4 2 2 8" xfId="10979" xr:uid="{16363265-5334-46B8-983B-F08DF660C5C5}"/>
    <cellStyle name="40% - Ênfase4 2 2 8 2" xfId="33044" xr:uid="{CCBF24F7-985A-45AD-96CF-F012A98C6F9C}"/>
    <cellStyle name="40% - Ênfase4 2 2 8 3" xfId="22061" xr:uid="{994CAEEF-27A3-44ED-8BAC-5CC735119541}"/>
    <cellStyle name="40% - Ênfase4 2 2 9" xfId="9922" xr:uid="{517E570F-A267-45E3-96F2-AEE8BB0B8866}"/>
    <cellStyle name="40% - Ênfase4 2 2 9 2" xfId="32130" xr:uid="{4CE92EB4-963E-4BB0-AFC7-5B07ADD3F5D0}"/>
    <cellStyle name="40% - Ênfase4 2 2 9 3" xfId="21147" xr:uid="{1485E034-DD03-43E3-8AE9-64D54344B3DE}"/>
    <cellStyle name="40% - Ênfase4 2 3" xfId="5479" xr:uid="{3EF652D0-66B8-414F-A0FB-988C1CC75A56}"/>
    <cellStyle name="40% - Ênfase4 2 3 10" xfId="26921" xr:uid="{A34C474F-57DF-482B-A638-AA82C0325754}"/>
    <cellStyle name="40% - Ênfase4 2 3 10 2" xfId="37904" xr:uid="{7ECA992B-2492-4BF2-AB28-FBCECAC07851}"/>
    <cellStyle name="40% - Ênfase4 2 3 11" xfId="28869" xr:uid="{E2753BD5-B7C4-471C-ADE2-9448B645E7F6}"/>
    <cellStyle name="40% - Ênfase4 2 3 12" xfId="39852" xr:uid="{E58E95F9-9AD5-4845-BB00-F4D278A79CC6}"/>
    <cellStyle name="40% - Ênfase4 2 3 13" xfId="41799" xr:uid="{CD4508AD-B048-46E9-87D4-53C883D45ADD}"/>
    <cellStyle name="40% - Ênfase4 2 3 14" xfId="43759" xr:uid="{A15C6061-9E68-45C0-92B8-30F2BD817086}"/>
    <cellStyle name="40% - Ênfase4 2 3 15" xfId="17885" xr:uid="{7646359B-2C8F-418C-956E-682B3F9242B7}"/>
    <cellStyle name="40% - Ênfase4 2 3 2" xfId="5480" xr:uid="{3F1D8ABF-FD11-4E1A-9F5F-01E77A1A058B}"/>
    <cellStyle name="40% - Ênfase4 2 3 2 10" xfId="39853" xr:uid="{7BC26D25-4F51-4B3E-9787-0F707E546E8B}"/>
    <cellStyle name="40% - Ênfase4 2 3 2 11" xfId="41800" xr:uid="{DDF2458A-FD05-47A9-B039-FC3515F976B8}"/>
    <cellStyle name="40% - Ênfase4 2 3 2 12" xfId="43760" xr:uid="{01EA0910-C9AB-4654-B767-A8EB0564396C}"/>
    <cellStyle name="40% - Ênfase4 2 3 2 13" xfId="17886" xr:uid="{A9DF3F26-E0FD-482D-A1AE-0B5F51C9CA73}"/>
    <cellStyle name="40% - Ênfase4 2 3 2 2" xfId="5481" xr:uid="{EC2B6F7C-3DCF-45F2-90E1-3F06C8556C0E}"/>
    <cellStyle name="40% - Ênfase4 2 3 2 2 10" xfId="43761" xr:uid="{DD45E6F0-6191-41E3-BA4E-DF79C5B63F2F}"/>
    <cellStyle name="40% - Ênfase4 2 3 2 2 11" xfId="17887" xr:uid="{8C2829D1-45B7-4DA4-BFF5-788980FCD270}"/>
    <cellStyle name="40% - Ênfase4 2 3 2 2 2" xfId="7257" xr:uid="{EF5133C4-D1D5-4186-9F5C-00474AF1A3D8}"/>
    <cellStyle name="40% - Ênfase4 2 3 2 2 2 10" xfId="18799" xr:uid="{FAAEE3EB-C375-4970-A688-ABA74E0E47D2}"/>
    <cellStyle name="40% - Ênfase4 2 3 2 2 2 2" xfId="9244" xr:uid="{A7DBAACC-EAC8-4126-BF73-12BA04EBF779}"/>
    <cellStyle name="40% - Ênfase4 2 3 2 2 2 2 2" xfId="31731" xr:uid="{4D746027-A455-4136-AA36-BCD63B1199CA}"/>
    <cellStyle name="40% - Ênfase4 2 3 2 2 2 2 3" xfId="20748" xr:uid="{1811A533-0BD3-4C8E-92C7-A80BF68A0D89}"/>
    <cellStyle name="40% - Ênfase4 2 3 2 2 2 3" xfId="12643" xr:uid="{9F91B311-5FD1-4A88-80A1-04D979B8823B}"/>
    <cellStyle name="40% - Ênfase4 2 3 2 2 2 3 2" xfId="34704" xr:uid="{192496C8-A520-45A4-8422-F030D6E1857D}"/>
    <cellStyle name="40% - Ênfase4 2 3 2 2 2 3 3" xfId="23721" xr:uid="{B2F287EF-DB4E-4387-BD3B-8741A39B60E9}"/>
    <cellStyle name="40% - Ênfase4 2 3 2 2 2 4" xfId="15085" xr:uid="{1BFF35D5-DA71-4A1D-9E67-E398D5F134AD}"/>
    <cellStyle name="40% - Ênfase4 2 3 2 2 2 4 2" xfId="36867" xr:uid="{5FD6C277-F740-4C0C-B097-A0D7F3940820}"/>
    <cellStyle name="40% - Ênfase4 2 3 2 2 2 4 3" xfId="25884" xr:uid="{F45D4190-11DC-4714-B33A-B5513749882F}"/>
    <cellStyle name="40% - Ênfase4 2 3 2 2 2 5" xfId="27834" xr:uid="{53EBF0B2-3A33-472A-97D2-0A127075027A}"/>
    <cellStyle name="40% - Ênfase4 2 3 2 2 2 5 2" xfId="38817" xr:uid="{FFDBE55E-4906-4EC3-B37A-E415470F630A}"/>
    <cellStyle name="40% - Ênfase4 2 3 2 2 2 6" xfId="29782" xr:uid="{A6AD209E-3E87-4567-A96C-F980F3A6CE48}"/>
    <cellStyle name="40% - Ênfase4 2 3 2 2 2 7" xfId="40765" xr:uid="{B3B76193-DD9A-4D7C-93AD-6EFA024D9751}"/>
    <cellStyle name="40% - Ênfase4 2 3 2 2 2 8" xfId="42712" xr:uid="{91C61BFA-89D1-4FE1-BCCE-B4CB98257B0E}"/>
    <cellStyle name="40% - Ênfase4 2 3 2 2 2 9" xfId="44672" xr:uid="{179A5CAE-DFAA-405A-ABF5-3E92A48697D0}"/>
    <cellStyle name="40% - Ênfase4 2 3 2 2 3" xfId="8332" xr:uid="{EB23BDFC-A0DD-4195-96C4-D4BF79757F69}"/>
    <cellStyle name="40% - Ênfase4 2 3 2 2 3 2" xfId="11506" xr:uid="{86904C6D-3474-4A53-A401-432971BE5938}"/>
    <cellStyle name="40% - Ênfase4 2 3 2 2 3 2 2" xfId="33569" xr:uid="{4C1CBF3C-63B9-47A2-937E-29B43CD4C7AA}"/>
    <cellStyle name="40% - Ênfase4 2 3 2 2 3 2 3" xfId="22586" xr:uid="{568804CD-E9F2-4E5A-A6B5-F83477C9C021}"/>
    <cellStyle name="40% - Ênfase4 2 3 2 2 3 3" xfId="30819" xr:uid="{D479F0AE-0D58-44C3-A89B-2B8483F1CFF9}"/>
    <cellStyle name="40% - Ênfase4 2 3 2 2 3 4" xfId="19836" xr:uid="{773998FD-1E50-4BAA-9350-72E4AC807642}"/>
    <cellStyle name="40% - Ênfase4 2 3 2 2 4" xfId="10510" xr:uid="{3AAD941E-46A9-4591-B74F-D3A571BF9564}"/>
    <cellStyle name="40% - Ênfase4 2 3 2 2 4 2" xfId="32637" xr:uid="{D3FFBB7A-5C4D-452F-90C7-D5F9775DF1BE}"/>
    <cellStyle name="40% - Ênfase4 2 3 2 2 4 3" xfId="21654" xr:uid="{148DE411-CD3D-457E-A687-86190FC77B65}"/>
    <cellStyle name="40% - Ênfase4 2 3 2 2 5" xfId="14092" xr:uid="{552EB686-21B6-43B0-8A61-FEB9041136E6}"/>
    <cellStyle name="40% - Ênfase4 2 3 2 2 5 2" xfId="35956" xr:uid="{1E259588-30EF-495C-9CF4-0B983A60E627}"/>
    <cellStyle name="40% - Ênfase4 2 3 2 2 5 3" xfId="24973" xr:uid="{0DE5828A-9112-44E9-857B-A4EFE6E54126}"/>
    <cellStyle name="40% - Ênfase4 2 3 2 2 6" xfId="26923" xr:uid="{B0B2A8C2-8E5A-4CBA-9889-430C60E4BAF0}"/>
    <cellStyle name="40% - Ênfase4 2 3 2 2 6 2" xfId="37906" xr:uid="{92D236AC-17E1-4DD3-A739-7D15F103DADB}"/>
    <cellStyle name="40% - Ênfase4 2 3 2 2 7" xfId="28871" xr:uid="{9D626C7C-00F7-424E-84D5-1524E46F7443}"/>
    <cellStyle name="40% - Ênfase4 2 3 2 2 8" xfId="39854" xr:uid="{BC346F8A-6CB7-48B1-89C2-5286603186A8}"/>
    <cellStyle name="40% - Ênfase4 2 3 2 2 9" xfId="41801" xr:uid="{934696C9-2E94-42D7-B752-F9198A3A2C51}"/>
    <cellStyle name="40% - Ênfase4 2 3 2 3" xfId="5482" xr:uid="{0725B841-341F-4ABB-A5AA-D2CA6DE57965}"/>
    <cellStyle name="40% - Ênfase4 2 3 2 3 10" xfId="43762" xr:uid="{23119754-D48C-40D6-9C21-032E030A2332}"/>
    <cellStyle name="40% - Ênfase4 2 3 2 3 11" xfId="17888" xr:uid="{FD6FA722-92FB-4A9A-89D0-5F1E7CE85D32}"/>
    <cellStyle name="40% - Ênfase4 2 3 2 3 2" xfId="7539" xr:uid="{B58042CF-E917-4FF2-BEF7-FE4F47431ED2}"/>
    <cellStyle name="40% - Ênfase4 2 3 2 3 2 10" xfId="19081" xr:uid="{0EED2C7A-D760-43A5-84D9-E30233D35C69}"/>
    <cellStyle name="40% - Ênfase4 2 3 2 3 2 2" xfId="9526" xr:uid="{AE20A444-EB51-43D7-9D28-67366CC9986B}"/>
    <cellStyle name="40% - Ênfase4 2 3 2 3 2 2 2" xfId="32013" xr:uid="{BAB0E32A-9119-46A3-9C0E-C41DD3BB8A77}"/>
    <cellStyle name="40% - Ênfase4 2 3 2 3 2 2 3" xfId="21030" xr:uid="{E4AEF843-5408-4B17-8FBA-17622596C091}"/>
    <cellStyle name="40% - Ênfase4 2 3 2 3 2 3" xfId="12925" xr:uid="{A556DFE6-F5A4-4069-8B1F-D66C8F19C828}"/>
    <cellStyle name="40% - Ênfase4 2 3 2 3 2 3 2" xfId="34986" xr:uid="{4441DC49-F44E-4AA0-8B05-DAC2E6FF8E24}"/>
    <cellStyle name="40% - Ênfase4 2 3 2 3 2 3 3" xfId="24003" xr:uid="{78B04BFB-AC05-4D98-818A-982D03C12960}"/>
    <cellStyle name="40% - Ênfase4 2 3 2 3 2 4" xfId="15367" xr:uid="{FA757A05-C6BD-438F-A9E3-F1BAD687BC12}"/>
    <cellStyle name="40% - Ênfase4 2 3 2 3 2 4 2" xfId="37149" xr:uid="{B0CE78CE-6DF5-41F0-970C-E0568DCFB422}"/>
    <cellStyle name="40% - Ênfase4 2 3 2 3 2 4 3" xfId="26166" xr:uid="{4FBB138D-04D3-49A8-9894-53A667C6D72D}"/>
    <cellStyle name="40% - Ênfase4 2 3 2 3 2 5" xfId="28116" xr:uid="{94D85EE0-A508-4328-8818-B6310E14A552}"/>
    <cellStyle name="40% - Ênfase4 2 3 2 3 2 5 2" xfId="39099" xr:uid="{BF47CE26-D674-400E-A718-5540B2205603}"/>
    <cellStyle name="40% - Ênfase4 2 3 2 3 2 6" xfId="30064" xr:uid="{B3EE8F12-8752-407D-A497-6B0CCAB5AD1D}"/>
    <cellStyle name="40% - Ênfase4 2 3 2 3 2 7" xfId="41047" xr:uid="{36B7D250-D656-495C-AC2F-540E7C6E2574}"/>
    <cellStyle name="40% - Ênfase4 2 3 2 3 2 8" xfId="42994" xr:uid="{123448AD-ED98-4B15-9E4D-D37D180F5722}"/>
    <cellStyle name="40% - Ênfase4 2 3 2 3 2 9" xfId="44954" xr:uid="{648ACE6A-A139-440C-B980-F6D762D8D751}"/>
    <cellStyle name="40% - Ênfase4 2 3 2 3 3" xfId="8333" xr:uid="{0C63E6E8-8D9C-455B-BCEF-8945CEF78D28}"/>
    <cellStyle name="40% - Ênfase4 2 3 2 3 3 2" xfId="11788" xr:uid="{6376D8CF-B73F-436D-B5B4-F1CBBEDE8843}"/>
    <cellStyle name="40% - Ênfase4 2 3 2 3 3 2 2" xfId="33851" xr:uid="{0F5FB128-3B46-4A77-8D08-AC0886A8BA0F}"/>
    <cellStyle name="40% - Ênfase4 2 3 2 3 3 2 3" xfId="22868" xr:uid="{E6BBDAEA-ADC1-4016-A0E7-C46F7978BED8}"/>
    <cellStyle name="40% - Ênfase4 2 3 2 3 3 3" xfId="30820" xr:uid="{541265E8-73E4-460D-B8F1-28AF67780554}"/>
    <cellStyle name="40% - Ênfase4 2 3 2 3 3 4" xfId="19837" xr:uid="{0A592EFE-5DAC-4861-BF5E-33C3F18551AE}"/>
    <cellStyle name="40% - Ênfase4 2 3 2 3 4" xfId="10792" xr:uid="{46132256-6ADF-4292-A8BB-385499CD0993}"/>
    <cellStyle name="40% - Ênfase4 2 3 2 3 4 2" xfId="32919" xr:uid="{3A4B7E61-C37C-4306-BA09-EE14BD66F77B}"/>
    <cellStyle name="40% - Ênfase4 2 3 2 3 4 3" xfId="21936" xr:uid="{54E0ED9E-9EE5-4764-B569-814DB1238E60}"/>
    <cellStyle name="40% - Ênfase4 2 3 2 3 5" xfId="14093" xr:uid="{A015341D-0DF7-4466-BF69-AE5A0BCD2F75}"/>
    <cellStyle name="40% - Ênfase4 2 3 2 3 5 2" xfId="35957" xr:uid="{93E23C96-9F02-4C32-94A4-93FC71897F9B}"/>
    <cellStyle name="40% - Ênfase4 2 3 2 3 5 3" xfId="24974" xr:uid="{BD543E20-467E-4F58-803A-98DE128B59D7}"/>
    <cellStyle name="40% - Ênfase4 2 3 2 3 6" xfId="26924" xr:uid="{26EF83DA-1E73-4B1C-977B-EF3E00C99868}"/>
    <cellStyle name="40% - Ênfase4 2 3 2 3 6 2" xfId="37907" xr:uid="{F5BBEEF8-8432-4E61-A40F-964F2955612B}"/>
    <cellStyle name="40% - Ênfase4 2 3 2 3 7" xfId="28872" xr:uid="{79E75F9C-52DD-4C51-9A27-CF8EA054DA48}"/>
    <cellStyle name="40% - Ênfase4 2 3 2 3 8" xfId="39855" xr:uid="{1305C319-BBEA-444E-B897-2D9D829A3AEB}"/>
    <cellStyle name="40% - Ênfase4 2 3 2 3 9" xfId="41802" xr:uid="{FBED468B-3CFF-4F87-8462-CF3477113232}"/>
    <cellStyle name="40% - Ênfase4 2 3 2 4" xfId="6973" xr:uid="{8F50805A-BC95-40ED-B6B9-1E8ACCECC2F1}"/>
    <cellStyle name="40% - Ênfase4 2 3 2 4 10" xfId="18517" xr:uid="{1D79B91B-084F-4E3F-AB31-093141B5707F}"/>
    <cellStyle name="40% - Ênfase4 2 3 2 4 2" xfId="8962" xr:uid="{C267C86D-CB97-4516-994E-3BC57C3EFFA0}"/>
    <cellStyle name="40% - Ênfase4 2 3 2 4 2 2" xfId="31449" xr:uid="{2B694AB4-0E93-48A6-9941-D41B5D106560}"/>
    <cellStyle name="40% - Ênfase4 2 3 2 4 2 3" xfId="20466" xr:uid="{5AF38E71-3C16-4A53-BED6-779854F0C375}"/>
    <cellStyle name="40% - Ênfase4 2 3 2 4 3" xfId="12347" xr:uid="{FA7C3891-5D3C-488B-BAE8-D4CB7758AF96}"/>
    <cellStyle name="40% - Ênfase4 2 3 2 4 3 2" xfId="34408" xr:uid="{E1F140EE-F4B8-48FB-81FA-D8DB3021618C}"/>
    <cellStyle name="40% - Ênfase4 2 3 2 4 3 3" xfId="23425" xr:uid="{731BAADF-A935-4E01-A574-42DDABB01955}"/>
    <cellStyle name="40% - Ênfase4 2 3 2 4 4" xfId="14803" xr:uid="{E163782E-0D54-4170-90AE-8753408AD50A}"/>
    <cellStyle name="40% - Ênfase4 2 3 2 4 4 2" xfId="36585" xr:uid="{E7E2B021-B70C-4534-89AB-220D94FD0B0C}"/>
    <cellStyle name="40% - Ênfase4 2 3 2 4 4 3" xfId="25602" xr:uid="{6281235C-83E4-41AE-B475-1D0A3A723F09}"/>
    <cellStyle name="40% - Ênfase4 2 3 2 4 5" xfId="27552" xr:uid="{0EB23166-27A6-45AF-82B5-F02A49A3BBD5}"/>
    <cellStyle name="40% - Ênfase4 2 3 2 4 5 2" xfId="38535" xr:uid="{03A28364-0720-4D73-83A5-6FA6962D73F1}"/>
    <cellStyle name="40% - Ênfase4 2 3 2 4 6" xfId="29500" xr:uid="{60EEE6FF-65EA-4EA2-9B6D-F1DEAE59A8D6}"/>
    <cellStyle name="40% - Ênfase4 2 3 2 4 7" xfId="40483" xr:uid="{CE7F37B7-6B29-43D4-8075-96210D54B71E}"/>
    <cellStyle name="40% - Ênfase4 2 3 2 4 8" xfId="42430" xr:uid="{BE5215C3-794E-41D0-94BD-4B43169D76BB}"/>
    <cellStyle name="40% - Ênfase4 2 3 2 4 9" xfId="44390" xr:uid="{7FADC93D-DCDB-4B37-82C6-32B4A6530F86}"/>
    <cellStyle name="40% - Ênfase4 2 3 2 5" xfId="8331" xr:uid="{6D5DFAE1-B73E-4F2A-BDE1-41530B1BBCDC}"/>
    <cellStyle name="40% - Ênfase4 2 3 2 5 2" xfId="11210" xr:uid="{8CAD9771-CCA8-4AF4-9179-5C6A0FE72792}"/>
    <cellStyle name="40% - Ênfase4 2 3 2 5 2 2" xfId="33273" xr:uid="{8D5C97D5-C21E-4437-8F48-18FBF8760611}"/>
    <cellStyle name="40% - Ênfase4 2 3 2 5 2 3" xfId="22290" xr:uid="{A5354E17-F344-4654-A5A0-3F6D87570F9E}"/>
    <cellStyle name="40% - Ênfase4 2 3 2 5 3" xfId="30818" xr:uid="{59201466-7F7C-4988-919C-5E18E572F2CE}"/>
    <cellStyle name="40% - Ênfase4 2 3 2 5 4" xfId="19835" xr:uid="{D48001EB-EF81-4FFB-B189-133A28FEE952}"/>
    <cellStyle name="40% - Ênfase4 2 3 2 6" xfId="10228" xr:uid="{2B1FF952-B291-474D-A6C6-EB1FB4B71501}"/>
    <cellStyle name="40% - Ênfase4 2 3 2 6 2" xfId="32355" xr:uid="{8BFF2A4A-9016-4940-B722-6855E5EB77C3}"/>
    <cellStyle name="40% - Ênfase4 2 3 2 6 3" xfId="21372" xr:uid="{7C53EE13-F882-4314-A1DD-8967A0453633}"/>
    <cellStyle name="40% - Ênfase4 2 3 2 7" xfId="14091" xr:uid="{E1FCD0D8-E158-446E-8313-2E378D5CD6D2}"/>
    <cellStyle name="40% - Ênfase4 2 3 2 7 2" xfId="35955" xr:uid="{29BA24E2-1E5D-453B-BA8C-F50B2C24E029}"/>
    <cellStyle name="40% - Ênfase4 2 3 2 7 3" xfId="24972" xr:uid="{A242C661-61E4-41D0-A950-27A4C7AF4F58}"/>
    <cellStyle name="40% - Ênfase4 2 3 2 8" xfId="26922" xr:uid="{677405AB-6115-4B90-897D-431C8BB64E4D}"/>
    <cellStyle name="40% - Ênfase4 2 3 2 8 2" xfId="37905" xr:uid="{376B7EE7-8539-4E4E-A26C-E68DD3874483}"/>
    <cellStyle name="40% - Ênfase4 2 3 2 9" xfId="28870" xr:uid="{F2F23B1B-CAF6-4F8D-842B-CCEEEE68DF09}"/>
    <cellStyle name="40% - Ênfase4 2 3 3" xfId="5483" xr:uid="{66094E32-4DA4-4854-8D68-E3A3B5D318AA}"/>
    <cellStyle name="40% - Ênfase4 2 3 3 10" xfId="43763" xr:uid="{F3D9E16C-7D88-415C-B90C-472CA6E48F27}"/>
    <cellStyle name="40% - Ênfase4 2 3 3 11" xfId="17889" xr:uid="{B6BAD259-5DF7-4494-9000-640B0628690A}"/>
    <cellStyle name="40% - Ênfase4 2 3 3 2" xfId="7088" xr:uid="{04F85E20-59AF-45B0-B278-D191320F79CC}"/>
    <cellStyle name="40% - Ênfase4 2 3 3 2 10" xfId="18630" xr:uid="{F4C9A501-175F-4C33-9CEE-B593C2384F25}"/>
    <cellStyle name="40% - Ênfase4 2 3 3 2 2" xfId="9075" xr:uid="{495F7A62-3497-42B1-B4FF-ABFD05F9ACCF}"/>
    <cellStyle name="40% - Ênfase4 2 3 3 2 2 2" xfId="31562" xr:uid="{A0F70879-FB91-4A2B-839C-AE78A5779FE5}"/>
    <cellStyle name="40% - Ênfase4 2 3 3 2 2 3" xfId="20579" xr:uid="{5D3ABDE4-FFAB-4415-BF4B-7022426C8753}"/>
    <cellStyle name="40% - Ênfase4 2 3 3 2 3" xfId="12470" xr:uid="{606ADA64-1A4B-4204-B392-DB22F56A1729}"/>
    <cellStyle name="40% - Ênfase4 2 3 3 2 3 2" xfId="34531" xr:uid="{7F730DA5-4D90-4DE8-811F-CAD2E19D882B}"/>
    <cellStyle name="40% - Ênfase4 2 3 3 2 3 3" xfId="23548" xr:uid="{2F5F5D27-57C6-48C6-8E95-40055600BB5D}"/>
    <cellStyle name="40% - Ênfase4 2 3 3 2 4" xfId="14916" xr:uid="{17DDA014-EFC1-4CCB-A921-83E74EB83B8D}"/>
    <cellStyle name="40% - Ênfase4 2 3 3 2 4 2" xfId="36698" xr:uid="{A7395590-E50B-494E-AE70-E44A602DF52A}"/>
    <cellStyle name="40% - Ênfase4 2 3 3 2 4 3" xfId="25715" xr:uid="{1B74498A-FD72-4B5A-B782-96A322C15D9A}"/>
    <cellStyle name="40% - Ênfase4 2 3 3 2 5" xfId="27665" xr:uid="{8FB3B214-81AD-4C57-BC3B-BCB86A97F92A}"/>
    <cellStyle name="40% - Ênfase4 2 3 3 2 5 2" xfId="38648" xr:uid="{7DF53AFD-0781-4DD4-B1CD-5351CB581A82}"/>
    <cellStyle name="40% - Ênfase4 2 3 3 2 6" xfId="29613" xr:uid="{90D93E5B-443E-4F3C-A49F-DD76BF039F4D}"/>
    <cellStyle name="40% - Ênfase4 2 3 3 2 7" xfId="40596" xr:uid="{CE054805-AB37-4EE5-9383-5F90FC0EA103}"/>
    <cellStyle name="40% - Ênfase4 2 3 3 2 8" xfId="42543" xr:uid="{33A15C06-730D-4693-B9F5-6DF9DD2DDA12}"/>
    <cellStyle name="40% - Ênfase4 2 3 3 2 9" xfId="44503" xr:uid="{E59774A0-1D54-4DF3-8D11-BE897EBC69A2}"/>
    <cellStyle name="40% - Ênfase4 2 3 3 3" xfId="8334" xr:uid="{6D6A56A1-5DCF-4441-8977-94B721053A1D}"/>
    <cellStyle name="40% - Ênfase4 2 3 3 3 2" xfId="11333" xr:uid="{0A8503F2-0589-4315-9C04-6E85EBEAE049}"/>
    <cellStyle name="40% - Ênfase4 2 3 3 3 2 2" xfId="33396" xr:uid="{5D4FA39A-C5C3-471F-BAFC-D4ED74DD1E2D}"/>
    <cellStyle name="40% - Ênfase4 2 3 3 3 2 3" xfId="22413" xr:uid="{37F4F157-4637-484A-9E79-1D092C62807C}"/>
    <cellStyle name="40% - Ênfase4 2 3 3 3 3" xfId="30821" xr:uid="{2A040734-F900-4DD7-9035-32DB7933B3D2}"/>
    <cellStyle name="40% - Ênfase4 2 3 3 3 4" xfId="19838" xr:uid="{E9C4705A-5B54-46C2-B077-D2FB37E177ED}"/>
    <cellStyle name="40% - Ênfase4 2 3 3 4" xfId="10341" xr:uid="{699AB77F-23B1-4850-826E-ECFE795FB4A4}"/>
    <cellStyle name="40% - Ênfase4 2 3 3 4 2" xfId="32468" xr:uid="{D833424C-EDA5-4AD5-8055-13A90B90904A}"/>
    <cellStyle name="40% - Ênfase4 2 3 3 4 3" xfId="21485" xr:uid="{FCFE88AC-EE4C-4EC6-A860-B00E0171FC9C}"/>
    <cellStyle name="40% - Ênfase4 2 3 3 5" xfId="14094" xr:uid="{09DA1940-4280-406D-B9D8-30CEE399A060}"/>
    <cellStyle name="40% - Ênfase4 2 3 3 5 2" xfId="35958" xr:uid="{4E73EA8E-28AA-4430-8EAD-BC86F9EC233A}"/>
    <cellStyle name="40% - Ênfase4 2 3 3 5 3" xfId="24975" xr:uid="{586E68AF-E9ED-4B73-BEFA-E13D10475EA9}"/>
    <cellStyle name="40% - Ênfase4 2 3 3 6" xfId="26925" xr:uid="{5FE4D48A-6C2F-4B29-B976-87E829F2D340}"/>
    <cellStyle name="40% - Ênfase4 2 3 3 6 2" xfId="37908" xr:uid="{F8F48367-7987-4792-8803-108D059EE6D6}"/>
    <cellStyle name="40% - Ênfase4 2 3 3 7" xfId="28873" xr:uid="{4492A67F-0FCC-4439-931A-A59563B2C6C5}"/>
    <cellStyle name="40% - Ênfase4 2 3 3 8" xfId="39856" xr:uid="{131BB807-2349-458E-BE5C-6D536320E364}"/>
    <cellStyle name="40% - Ênfase4 2 3 3 9" xfId="41803" xr:uid="{E9741D0C-3FD4-4032-86FF-060A0ED90D1B}"/>
    <cellStyle name="40% - Ênfase4 2 3 4" xfId="5484" xr:uid="{979DF87C-8570-4DE3-95DA-3041A93BEDEA}"/>
    <cellStyle name="40% - Ênfase4 2 3 4 10" xfId="43764" xr:uid="{6E61C0AB-88BF-41F4-91EB-CB669B6EC3CA}"/>
    <cellStyle name="40% - Ênfase4 2 3 4 11" xfId="17890" xr:uid="{BCE6495C-5C9E-4AC5-B0F4-37D2D008FBC0}"/>
    <cellStyle name="40% - Ênfase4 2 3 4 2" xfId="7370" xr:uid="{EEBBA6B0-68E4-4C09-BBE3-0C31C05B9494}"/>
    <cellStyle name="40% - Ênfase4 2 3 4 2 10" xfId="18912" xr:uid="{DC98DDF4-9A53-4A67-9F06-9468BFA94ADC}"/>
    <cellStyle name="40% - Ênfase4 2 3 4 2 2" xfId="9357" xr:uid="{4C774178-A6BC-4C32-BA0F-345275FD4AE2}"/>
    <cellStyle name="40% - Ênfase4 2 3 4 2 2 2" xfId="31844" xr:uid="{6502E7D0-7FD1-4F2F-BD8F-00155416AB97}"/>
    <cellStyle name="40% - Ênfase4 2 3 4 2 2 3" xfId="20861" xr:uid="{19259A19-EC00-45CC-988A-8077CA9F349D}"/>
    <cellStyle name="40% - Ênfase4 2 3 4 2 3" xfId="12756" xr:uid="{B33F45EB-9ACC-41A3-8DAF-ECF255901692}"/>
    <cellStyle name="40% - Ênfase4 2 3 4 2 3 2" xfId="34817" xr:uid="{D161E31E-3EEF-4FCB-B2D8-4BBB86840AB9}"/>
    <cellStyle name="40% - Ênfase4 2 3 4 2 3 3" xfId="23834" xr:uid="{93C5685A-E3EA-4600-9DE7-F8D00A3A3EF1}"/>
    <cellStyle name="40% - Ênfase4 2 3 4 2 4" xfId="15198" xr:uid="{7F200D96-DDA0-4D34-985D-60EADF4C0ED2}"/>
    <cellStyle name="40% - Ênfase4 2 3 4 2 4 2" xfId="36980" xr:uid="{CC3BB978-092D-462F-8155-69347FBD274A}"/>
    <cellStyle name="40% - Ênfase4 2 3 4 2 4 3" xfId="25997" xr:uid="{96288CB2-BF4F-4ED7-9397-0B859B9AC782}"/>
    <cellStyle name="40% - Ênfase4 2 3 4 2 5" xfId="27947" xr:uid="{7ACC10F9-E19D-401F-8403-80C8A5D2DBAB}"/>
    <cellStyle name="40% - Ênfase4 2 3 4 2 5 2" xfId="38930" xr:uid="{F41BF318-693F-4744-8665-96370EC48119}"/>
    <cellStyle name="40% - Ênfase4 2 3 4 2 6" xfId="29895" xr:uid="{19C90C4E-354C-452C-A281-F846D66E0C95}"/>
    <cellStyle name="40% - Ênfase4 2 3 4 2 7" xfId="40878" xr:uid="{51B6FC64-7F5B-42D9-9058-FED36E6AF198}"/>
    <cellStyle name="40% - Ênfase4 2 3 4 2 8" xfId="42825" xr:uid="{5BA861A3-0091-4E51-94F6-350DF1B6F1DF}"/>
    <cellStyle name="40% - Ênfase4 2 3 4 2 9" xfId="44785" xr:uid="{8CF6133A-BE86-42DA-90AB-B3C1FFF66D7B}"/>
    <cellStyle name="40% - Ênfase4 2 3 4 3" xfId="8335" xr:uid="{3083664F-575D-4099-9033-1C628510B9C8}"/>
    <cellStyle name="40% - Ênfase4 2 3 4 3 2" xfId="11619" xr:uid="{F381F7F4-2BD4-4916-90FA-C03C4EE88A40}"/>
    <cellStyle name="40% - Ênfase4 2 3 4 3 2 2" xfId="33682" xr:uid="{4871FBB2-AAE1-411F-AAEA-B9AB8D1BB07F}"/>
    <cellStyle name="40% - Ênfase4 2 3 4 3 2 3" xfId="22699" xr:uid="{3396AC48-6B63-4259-8E93-346B736BEDC3}"/>
    <cellStyle name="40% - Ênfase4 2 3 4 3 3" xfId="30822" xr:uid="{28730690-CF53-49C8-A7EA-4DB6CB69E06F}"/>
    <cellStyle name="40% - Ênfase4 2 3 4 3 4" xfId="19839" xr:uid="{2028641A-CBDE-445B-8D4C-C04E0B8D2C19}"/>
    <cellStyle name="40% - Ênfase4 2 3 4 4" xfId="10623" xr:uid="{FF1B6E24-1F4B-4DE2-A44C-6A0810C7BEF4}"/>
    <cellStyle name="40% - Ênfase4 2 3 4 4 2" xfId="32750" xr:uid="{260FAFA8-9DE6-4905-BED4-FF738EC0831E}"/>
    <cellStyle name="40% - Ênfase4 2 3 4 4 3" xfId="21767" xr:uid="{E015E584-0F38-4AEE-8E86-65E392C01A5B}"/>
    <cellStyle name="40% - Ênfase4 2 3 4 5" xfId="14095" xr:uid="{10B70141-B121-40F8-A8FB-D3F07E2F43A8}"/>
    <cellStyle name="40% - Ênfase4 2 3 4 5 2" xfId="35959" xr:uid="{4A745D02-90A7-40B0-B102-4AD316026629}"/>
    <cellStyle name="40% - Ênfase4 2 3 4 5 3" xfId="24976" xr:uid="{2591E5F7-D530-4DC6-A0B5-EF4BBDDB7132}"/>
    <cellStyle name="40% - Ênfase4 2 3 4 6" xfId="26926" xr:uid="{B962B0C9-B6AB-4B87-8EEF-1A03C3276B85}"/>
    <cellStyle name="40% - Ênfase4 2 3 4 6 2" xfId="37909" xr:uid="{F3D9A2F4-9F17-433C-8507-6ABD477AD5E2}"/>
    <cellStyle name="40% - Ênfase4 2 3 4 7" xfId="28874" xr:uid="{D1CC0785-6F99-4FB7-A3DA-4D8CBEB1BFB7}"/>
    <cellStyle name="40% - Ênfase4 2 3 4 8" xfId="39857" xr:uid="{523105A0-D497-4AA8-A1ED-91850498BD58}"/>
    <cellStyle name="40% - Ênfase4 2 3 4 9" xfId="41804" xr:uid="{6B63DEE0-1C4D-4FF0-8843-D176F3408289}"/>
    <cellStyle name="40% - Ênfase4 2 3 5" xfId="6803" xr:uid="{5ACA675F-92B1-4CA4-8A3D-302858748F95}"/>
    <cellStyle name="40% - Ênfase4 2 3 5 10" xfId="18348" xr:uid="{9C3D8378-8393-4D23-89E0-1749F4697469}"/>
    <cellStyle name="40% - Ênfase4 2 3 5 2" xfId="8793" xr:uid="{207106B6-3AE9-42F2-8A3B-5240C83957EF}"/>
    <cellStyle name="40% - Ênfase4 2 3 5 2 2" xfId="13237" xr:uid="{99613440-5B43-4276-A57B-A76FAC24A0B6}"/>
    <cellStyle name="40% - Ênfase4 2 3 5 2 2 2" xfId="35246" xr:uid="{24EF4BF9-F341-4239-A7BB-E030365C166D}"/>
    <cellStyle name="40% - Ênfase4 2 3 5 2 2 3" xfId="24263" xr:uid="{B52ECA4C-3E58-400A-9FFB-6AEAF609575E}"/>
    <cellStyle name="40% - Ênfase4 2 3 5 2 3" xfId="31280" xr:uid="{9C40DDB4-6854-4786-ABCD-4598E07D8B36}"/>
    <cellStyle name="40% - Ênfase4 2 3 5 2 4" xfId="20297" xr:uid="{C3944B41-2FFD-4EFF-8D98-CBDA4512F3FB}"/>
    <cellStyle name="40% - Ênfase4 2 3 5 3" xfId="12050" xr:uid="{7B193C34-5F6E-4450-8CC3-87C35C0A44F5}"/>
    <cellStyle name="40% - Ênfase4 2 3 5 3 2" xfId="34111" xr:uid="{C3B5F42F-FF14-4D84-AE32-D82EEEA0666B}"/>
    <cellStyle name="40% - Ênfase4 2 3 5 3 3" xfId="23128" xr:uid="{338A42A0-51F1-4FA5-935D-DF4F1C917FDB}"/>
    <cellStyle name="40% - Ênfase4 2 3 5 4" xfId="14634" xr:uid="{7B286644-EF19-4C16-A217-72D6ADCC3658}"/>
    <cellStyle name="40% - Ênfase4 2 3 5 4 2" xfId="36416" xr:uid="{A5D4F5B9-D7E3-45C4-BDB8-1891AA5C0D35}"/>
    <cellStyle name="40% - Ênfase4 2 3 5 4 3" xfId="25433" xr:uid="{FDA1D42A-6F3A-4C49-8759-E0CE80D7920A}"/>
    <cellStyle name="40% - Ênfase4 2 3 5 5" xfId="27383" xr:uid="{72392A5C-7C2C-43ED-A040-9A52927C63B9}"/>
    <cellStyle name="40% - Ênfase4 2 3 5 5 2" xfId="38366" xr:uid="{7B405BDA-7F92-45DF-8536-77F694EB1D78}"/>
    <cellStyle name="40% - Ênfase4 2 3 5 6" xfId="29331" xr:uid="{B3384A76-E6ED-4FB0-95AE-E9371839F0D2}"/>
    <cellStyle name="40% - Ênfase4 2 3 5 7" xfId="40314" xr:uid="{3E23FE8B-DB43-4894-9298-BEF04CE9242A}"/>
    <cellStyle name="40% - Ênfase4 2 3 5 8" xfId="42261" xr:uid="{12C6CDC5-3973-427D-BBA1-18682CAE861D}"/>
    <cellStyle name="40% - Ênfase4 2 3 5 9" xfId="44221" xr:uid="{64087C84-511E-4B47-B5FE-2FA30DD189CC}"/>
    <cellStyle name="40% - Ênfase4 2 3 6" xfId="8330" xr:uid="{C3EA7A22-7339-482A-ADF5-BEA402F1483A}"/>
    <cellStyle name="40% - Ênfase4 2 3 6 2" xfId="12174" xr:uid="{6BB9020B-55B4-4555-9F43-289AFDD53123}"/>
    <cellStyle name="40% - Ênfase4 2 3 6 2 2" xfId="34235" xr:uid="{0E6F6DBA-0778-40FB-8051-0EF3EE45C853}"/>
    <cellStyle name="40% - Ênfase4 2 3 6 2 3" xfId="23252" xr:uid="{E2B08181-A1C5-4EAB-A62C-B6C1407CDF4D}"/>
    <cellStyle name="40% - Ênfase4 2 3 6 3" xfId="30817" xr:uid="{BD9E7326-FC4E-480C-B8D7-F13FE61B777F}"/>
    <cellStyle name="40% - Ênfase4 2 3 6 4" xfId="19834" xr:uid="{DC2B78B8-95E2-4CDE-AD0A-3BD4779F59EA}"/>
    <cellStyle name="40% - Ênfase4 2 3 7" xfId="11036" xr:uid="{5AA9B2AB-D0AC-40A7-AB75-5488EBA0FFAA}"/>
    <cellStyle name="40% - Ênfase4 2 3 7 2" xfId="33100" xr:uid="{BD4F0717-14FC-410D-96DE-03C4678171C6}"/>
    <cellStyle name="40% - Ênfase4 2 3 7 3" xfId="22117" xr:uid="{90ACBB18-5FA2-4DB5-A283-944FA1848A3A}"/>
    <cellStyle name="40% - Ênfase4 2 3 8" xfId="9999" xr:uid="{E7E52222-FC15-40E9-813D-3C98E898D66E}"/>
    <cellStyle name="40% - Ênfase4 2 3 8 2" xfId="32186" xr:uid="{EF292B67-48BD-4159-BBDF-62AAB8EDC300}"/>
    <cellStyle name="40% - Ênfase4 2 3 8 3" xfId="21203" xr:uid="{8CBE375F-2A6F-4775-B0E4-765FDA4BE382}"/>
    <cellStyle name="40% - Ênfase4 2 3 9" xfId="14090" xr:uid="{8B190B08-3C38-432D-BF35-71D01BDA28CE}"/>
    <cellStyle name="40% - Ênfase4 2 3 9 2" xfId="35954" xr:uid="{0DA5730F-6328-4826-BA9F-9A490C8B06F8}"/>
    <cellStyle name="40% - Ênfase4 2 3 9 3" xfId="24971" xr:uid="{4C25C947-DD18-45E1-ADD2-5CFE81B46791}"/>
    <cellStyle name="40% - Ênfase4 2 4" xfId="5485" xr:uid="{9B35AC64-F7B9-4873-AB02-E94466420A71}"/>
    <cellStyle name="40% - Ênfase4 2 5" xfId="5486" xr:uid="{3D8BB2BF-2B9E-4FD1-AE6E-2F51901D11D0}"/>
    <cellStyle name="40% - Ênfase4 2 5 10" xfId="39858" xr:uid="{7EF77B38-FA87-4E03-8158-5203FAD6BCC8}"/>
    <cellStyle name="40% - Ênfase4 2 5 11" xfId="41805" xr:uid="{C733AF6A-B88D-4D6A-9A94-6B3A3C598D28}"/>
    <cellStyle name="40% - Ênfase4 2 5 12" xfId="43765" xr:uid="{C550CF21-BC70-4F0A-9825-493228998637}"/>
    <cellStyle name="40% - Ênfase4 2 5 13" xfId="17891" xr:uid="{EBEA7998-8EC3-49C2-9AA5-0C4BA8C5022F}"/>
    <cellStyle name="40% - Ênfase4 2 5 2" xfId="5487" xr:uid="{3A07C42B-7B45-43B4-A1DF-1B9766E66EE2}"/>
    <cellStyle name="40% - Ênfase4 2 5 2 10" xfId="43766" xr:uid="{D4C087E7-0CE9-4764-A6C9-7AD36B4CA242}"/>
    <cellStyle name="40% - Ênfase4 2 5 2 11" xfId="17892" xr:uid="{9995BCAE-A0A4-4AC9-9F10-F925DFD6BAE8}"/>
    <cellStyle name="40% - Ênfase4 2 5 2 2" xfId="7144" xr:uid="{478EBFDA-D6FD-42D5-9095-A9E6DA296EF1}"/>
    <cellStyle name="40% - Ênfase4 2 5 2 2 10" xfId="18686" xr:uid="{74437862-07AE-4438-9ADF-129D3615EE7A}"/>
    <cellStyle name="40% - Ênfase4 2 5 2 2 2" xfId="9131" xr:uid="{0877B0C4-03AA-4127-BE15-B8597E632E95}"/>
    <cellStyle name="40% - Ênfase4 2 5 2 2 2 2" xfId="31618" xr:uid="{89A3B546-C0C5-4067-A90D-D4DD70FC6B25}"/>
    <cellStyle name="40% - Ênfase4 2 5 2 2 2 3" xfId="20635" xr:uid="{0EF28AE9-715A-47C3-9AE3-B3AA2660057F}"/>
    <cellStyle name="40% - Ênfase4 2 5 2 2 3" xfId="12526" xr:uid="{F461AE6B-484A-44B5-88DA-E20A35F005C9}"/>
    <cellStyle name="40% - Ênfase4 2 5 2 2 3 2" xfId="34587" xr:uid="{863BD03E-7215-4E9E-9DAF-3CEFC8E18822}"/>
    <cellStyle name="40% - Ênfase4 2 5 2 2 3 3" xfId="23604" xr:uid="{879EF6A2-EFF4-4D1E-BFBB-A1924D3DDE00}"/>
    <cellStyle name="40% - Ênfase4 2 5 2 2 4" xfId="14972" xr:uid="{B8CD2952-C6F5-4495-84F4-3245F964BD40}"/>
    <cellStyle name="40% - Ênfase4 2 5 2 2 4 2" xfId="36754" xr:uid="{1F2FD1E2-137A-4DB7-8359-EDB752864ECA}"/>
    <cellStyle name="40% - Ênfase4 2 5 2 2 4 3" xfId="25771" xr:uid="{E1F40ACC-0E96-47DA-8FE4-95AD32C2C8AA}"/>
    <cellStyle name="40% - Ênfase4 2 5 2 2 5" xfId="27721" xr:uid="{AFBB548F-D3E9-4FC6-8419-7C3BE007766F}"/>
    <cellStyle name="40% - Ênfase4 2 5 2 2 5 2" xfId="38704" xr:uid="{D5E807A9-EFEA-48AF-A4BA-6E564E45C79B}"/>
    <cellStyle name="40% - Ênfase4 2 5 2 2 6" xfId="29669" xr:uid="{8243FE48-3E06-4A64-B48F-3713AFBD4870}"/>
    <cellStyle name="40% - Ênfase4 2 5 2 2 7" xfId="40652" xr:uid="{96F42150-440B-4833-9B47-E82B27A706FF}"/>
    <cellStyle name="40% - Ênfase4 2 5 2 2 8" xfId="42599" xr:uid="{83EDE8A6-F887-4D4A-B89F-2A11D7A602BC}"/>
    <cellStyle name="40% - Ênfase4 2 5 2 2 9" xfId="44559" xr:uid="{90E5E0F8-FBE5-4DC0-A839-0056D5380ED1}"/>
    <cellStyle name="40% - Ênfase4 2 5 2 3" xfId="8337" xr:uid="{DECB77F7-A538-4131-8865-7B77600DBEAD}"/>
    <cellStyle name="40% - Ênfase4 2 5 2 3 2" xfId="11389" xr:uid="{6016BB63-2744-4844-A556-6F8C8EA00C06}"/>
    <cellStyle name="40% - Ênfase4 2 5 2 3 2 2" xfId="33452" xr:uid="{CC2BFAF4-CD37-4E30-A751-010ECF62A2B1}"/>
    <cellStyle name="40% - Ênfase4 2 5 2 3 2 3" xfId="22469" xr:uid="{17DDC849-B5D0-4490-A9AB-8FBB696FEB43}"/>
    <cellStyle name="40% - Ênfase4 2 5 2 3 3" xfId="30824" xr:uid="{C151BEC7-E649-4597-AB1A-850DB4CE4FC5}"/>
    <cellStyle name="40% - Ênfase4 2 5 2 3 4" xfId="19841" xr:uid="{502C89F8-257E-48D3-9BE5-28899EAAAA41}"/>
    <cellStyle name="40% - Ênfase4 2 5 2 4" xfId="10397" xr:uid="{1A624556-6142-4945-9DC6-5D2FA56D51A7}"/>
    <cellStyle name="40% - Ênfase4 2 5 2 4 2" xfId="32524" xr:uid="{4C869BA8-9353-45A1-BBDF-7FC55C37EAE6}"/>
    <cellStyle name="40% - Ênfase4 2 5 2 4 3" xfId="21541" xr:uid="{9CC32112-CD02-4A5A-A22C-25A1BB1FE2CE}"/>
    <cellStyle name="40% - Ênfase4 2 5 2 5" xfId="14097" xr:uid="{8441B72F-7A75-4AD4-B399-1C4BEAA29F15}"/>
    <cellStyle name="40% - Ênfase4 2 5 2 5 2" xfId="35961" xr:uid="{DAAFBFBD-5FF0-41EF-8F84-7F120C060595}"/>
    <cellStyle name="40% - Ênfase4 2 5 2 5 3" xfId="24978" xr:uid="{FDDEE640-93E0-44EC-87B0-7FC8A2E5A752}"/>
    <cellStyle name="40% - Ênfase4 2 5 2 6" xfId="26928" xr:uid="{9B415941-F733-48F9-B482-CA83748AD5FA}"/>
    <cellStyle name="40% - Ênfase4 2 5 2 6 2" xfId="37911" xr:uid="{3BEC50FC-6E23-4386-8222-47920E45D7FC}"/>
    <cellStyle name="40% - Ênfase4 2 5 2 7" xfId="28876" xr:uid="{B461828D-7FD8-4553-9BBE-50F486894A72}"/>
    <cellStyle name="40% - Ênfase4 2 5 2 8" xfId="39859" xr:uid="{C79242D6-91E8-478C-A252-6A3967156C2B}"/>
    <cellStyle name="40% - Ênfase4 2 5 2 9" xfId="41806" xr:uid="{31CE42E7-E103-46FC-9C84-3677B0356121}"/>
    <cellStyle name="40% - Ênfase4 2 5 3" xfId="5488" xr:uid="{3B205EBA-0C81-4FC4-8065-0D48BB8BAF10}"/>
    <cellStyle name="40% - Ênfase4 2 5 3 10" xfId="43767" xr:uid="{61E8FBEE-5C58-49D4-BC5A-2DF90DAE44D6}"/>
    <cellStyle name="40% - Ênfase4 2 5 3 11" xfId="17893" xr:uid="{25267C51-73E2-4A36-B4D3-9DB3518771F7}"/>
    <cellStyle name="40% - Ênfase4 2 5 3 2" xfId="7426" xr:uid="{05117AFA-4C66-43A6-B551-E090CDC8D552}"/>
    <cellStyle name="40% - Ênfase4 2 5 3 2 10" xfId="18968" xr:uid="{B8B40CE9-3CBE-45AB-86E9-56BDC80C6AC7}"/>
    <cellStyle name="40% - Ênfase4 2 5 3 2 2" xfId="9413" xr:uid="{BEBB11BF-0E7F-4C0B-BE01-F252182CD1EB}"/>
    <cellStyle name="40% - Ênfase4 2 5 3 2 2 2" xfId="31900" xr:uid="{F2622FC0-89FA-4252-8126-775748B01B69}"/>
    <cellStyle name="40% - Ênfase4 2 5 3 2 2 3" xfId="20917" xr:uid="{701527DE-5F14-4CE6-B7F2-1BB8709226C0}"/>
    <cellStyle name="40% - Ênfase4 2 5 3 2 3" xfId="12812" xr:uid="{0B76E0BE-7923-49FF-B5A2-2B07C048EACE}"/>
    <cellStyle name="40% - Ênfase4 2 5 3 2 3 2" xfId="34873" xr:uid="{B5305B44-0BD6-41E1-BC85-5BFC8968833A}"/>
    <cellStyle name="40% - Ênfase4 2 5 3 2 3 3" xfId="23890" xr:uid="{4C727F97-1365-43DB-8696-262A01D665C1}"/>
    <cellStyle name="40% - Ênfase4 2 5 3 2 4" xfId="15254" xr:uid="{2316370B-8566-4C55-B58A-876A66A49B6D}"/>
    <cellStyle name="40% - Ênfase4 2 5 3 2 4 2" xfId="37036" xr:uid="{A7A7F699-6012-45B8-9E6F-4F6A74BDFF8A}"/>
    <cellStyle name="40% - Ênfase4 2 5 3 2 4 3" xfId="26053" xr:uid="{47078E9E-6C8D-46FA-966A-00E79791AAAD}"/>
    <cellStyle name="40% - Ênfase4 2 5 3 2 5" xfId="28003" xr:uid="{FE142667-628D-4599-8F0A-AC6AE7F2421B}"/>
    <cellStyle name="40% - Ênfase4 2 5 3 2 5 2" xfId="38986" xr:uid="{5B3BDE21-80FF-4B38-AA6E-9F5EEEC502AA}"/>
    <cellStyle name="40% - Ênfase4 2 5 3 2 6" xfId="29951" xr:uid="{1775057C-665E-44D2-94BF-1108AB0B340A}"/>
    <cellStyle name="40% - Ênfase4 2 5 3 2 7" xfId="40934" xr:uid="{FE7D5E0C-FF1F-42CD-92B1-5581B9C50BB8}"/>
    <cellStyle name="40% - Ênfase4 2 5 3 2 8" xfId="42881" xr:uid="{5C552FE0-0DF2-4F05-81DE-1583A0E18092}"/>
    <cellStyle name="40% - Ênfase4 2 5 3 2 9" xfId="44841" xr:uid="{C9D7C420-1145-4767-81B8-C1EF05FBEE95}"/>
    <cellStyle name="40% - Ênfase4 2 5 3 3" xfId="8338" xr:uid="{2525C87F-E374-4E37-8F16-EAA875982AC3}"/>
    <cellStyle name="40% - Ênfase4 2 5 3 3 2" xfId="11675" xr:uid="{5C806327-2625-4D67-92D9-1AA625E58F0F}"/>
    <cellStyle name="40% - Ênfase4 2 5 3 3 2 2" xfId="33738" xr:uid="{92436B15-A6D0-47FD-ACB5-95AA40215E98}"/>
    <cellStyle name="40% - Ênfase4 2 5 3 3 2 3" xfId="22755" xr:uid="{A2977151-4B8E-4D5B-8128-7A75A6B78B39}"/>
    <cellStyle name="40% - Ênfase4 2 5 3 3 3" xfId="30825" xr:uid="{33F0E35E-6592-44BE-A4A2-3F1293342CF8}"/>
    <cellStyle name="40% - Ênfase4 2 5 3 3 4" xfId="19842" xr:uid="{98272BEE-FDA5-4D71-B41F-0D214941E828}"/>
    <cellStyle name="40% - Ênfase4 2 5 3 4" xfId="10679" xr:uid="{28FF1140-5295-422F-86E7-90FB3235AE5A}"/>
    <cellStyle name="40% - Ênfase4 2 5 3 4 2" xfId="32806" xr:uid="{9B3C0B25-83D9-42FF-A649-5C56566B5ECF}"/>
    <cellStyle name="40% - Ênfase4 2 5 3 4 3" xfId="21823" xr:uid="{B25E386A-ED0F-42EA-807A-4274D02C2A75}"/>
    <cellStyle name="40% - Ênfase4 2 5 3 5" xfId="14098" xr:uid="{0F5181C8-219D-44D2-8FC3-79843D488A71}"/>
    <cellStyle name="40% - Ênfase4 2 5 3 5 2" xfId="35962" xr:uid="{C89B9210-6A5D-4EA8-9C61-3DD3293B1E08}"/>
    <cellStyle name="40% - Ênfase4 2 5 3 5 3" xfId="24979" xr:uid="{985DE7B7-DE78-43CE-8100-0AE93CA17D21}"/>
    <cellStyle name="40% - Ênfase4 2 5 3 6" xfId="26929" xr:uid="{032BA435-2DD3-45EA-B37D-68C27AE9B0B0}"/>
    <cellStyle name="40% - Ênfase4 2 5 3 6 2" xfId="37912" xr:uid="{D0EA9BDE-C3BE-42EE-B2AD-365F546F5AF4}"/>
    <cellStyle name="40% - Ênfase4 2 5 3 7" xfId="28877" xr:uid="{EDB93816-0955-4D0B-8E0B-6D53D7B837A2}"/>
    <cellStyle name="40% - Ênfase4 2 5 3 8" xfId="39860" xr:uid="{DB46C8A3-8FB1-4EB7-92DE-4D450F097837}"/>
    <cellStyle name="40% - Ênfase4 2 5 3 9" xfId="41807" xr:uid="{940359A6-99BC-455A-A2C0-6F74F3228220}"/>
    <cellStyle name="40% - Ênfase4 2 5 4" xfId="6859" xr:uid="{69443007-D8F6-4985-A99C-64B40890526C}"/>
    <cellStyle name="40% - Ênfase4 2 5 4 10" xfId="18404" xr:uid="{BCEABB4F-F669-4AFE-BA00-CDBD00C7B3FE}"/>
    <cellStyle name="40% - Ênfase4 2 5 4 2" xfId="8849" xr:uid="{62CFD6A3-D95D-4C89-91F4-6E2B93301DC5}"/>
    <cellStyle name="40% - Ênfase4 2 5 4 2 2" xfId="31336" xr:uid="{635E064A-2A42-40AC-8A98-B4521CB79AED}"/>
    <cellStyle name="40% - Ênfase4 2 5 4 2 3" xfId="20353" xr:uid="{E8172102-381D-4DEB-A93A-968BBFC1F306}"/>
    <cellStyle name="40% - Ênfase4 2 5 4 3" xfId="12230" xr:uid="{B97C6840-D326-4000-A940-AE4E7582A534}"/>
    <cellStyle name="40% - Ênfase4 2 5 4 3 2" xfId="34291" xr:uid="{AD67BFCE-4BB2-4C07-8E36-32418B085414}"/>
    <cellStyle name="40% - Ênfase4 2 5 4 3 3" xfId="23308" xr:uid="{DCC69FAF-172F-482E-B891-1CB34CBFAAD7}"/>
    <cellStyle name="40% - Ênfase4 2 5 4 4" xfId="14690" xr:uid="{987949DB-8E68-4EB9-98DF-13137BBED75C}"/>
    <cellStyle name="40% - Ênfase4 2 5 4 4 2" xfId="36472" xr:uid="{996A7978-524A-4899-BE48-F5E6A0D42887}"/>
    <cellStyle name="40% - Ênfase4 2 5 4 4 3" xfId="25489" xr:uid="{48F6B7CA-865B-44DC-BB94-D28CC321A000}"/>
    <cellStyle name="40% - Ênfase4 2 5 4 5" xfId="27439" xr:uid="{92F0F193-4495-413C-B522-AC6F22909739}"/>
    <cellStyle name="40% - Ênfase4 2 5 4 5 2" xfId="38422" xr:uid="{8D8C2A2A-0D23-4CE9-B456-1A2309743752}"/>
    <cellStyle name="40% - Ênfase4 2 5 4 6" xfId="29387" xr:uid="{A0D07F91-87FB-4181-8D6D-6234BE7E4239}"/>
    <cellStyle name="40% - Ênfase4 2 5 4 7" xfId="40370" xr:uid="{3EB5501F-67D6-45B8-A278-2159372B3D73}"/>
    <cellStyle name="40% - Ênfase4 2 5 4 8" xfId="42317" xr:uid="{E25AB696-426D-4DA8-843C-9E2231E26F0D}"/>
    <cellStyle name="40% - Ênfase4 2 5 4 9" xfId="44277" xr:uid="{3E026958-DA41-4B93-BC6E-8097436A1C28}"/>
    <cellStyle name="40% - Ênfase4 2 5 5" xfId="8336" xr:uid="{1A35074D-022A-4965-B58D-5BDD45EC924F}"/>
    <cellStyle name="40% - Ênfase4 2 5 5 2" xfId="11092" xr:uid="{B1C25D56-2DE7-4A6D-AF86-E20A97C70E29}"/>
    <cellStyle name="40% - Ênfase4 2 5 5 2 2" xfId="33156" xr:uid="{3997CC71-8408-430F-8F7A-942CA223AD24}"/>
    <cellStyle name="40% - Ênfase4 2 5 5 2 3" xfId="22173" xr:uid="{231FC35E-0D3B-48BB-B1D7-55FC8360F8DF}"/>
    <cellStyle name="40% - Ênfase4 2 5 5 3" xfId="30823" xr:uid="{9D3AB338-8A75-46E7-A048-EE7C581D7823}"/>
    <cellStyle name="40% - Ênfase4 2 5 5 4" xfId="19840" xr:uid="{D45B4E61-C06C-4363-90EA-A1E08CAF97DE}"/>
    <cellStyle name="40% - Ênfase4 2 5 6" xfId="10055" xr:uid="{1BEECA9A-EF78-497C-A20F-C721CCCDFBCF}"/>
    <cellStyle name="40% - Ênfase4 2 5 6 2" xfId="32242" xr:uid="{0770F661-3455-4C94-B123-006C61BD0A8D}"/>
    <cellStyle name="40% - Ênfase4 2 5 6 3" xfId="21259" xr:uid="{CE01F724-B8B3-43EE-A8CE-11DDDC798278}"/>
    <cellStyle name="40% - Ênfase4 2 5 7" xfId="14096" xr:uid="{14AC5930-3479-4612-AA2A-F6C0CBFAB520}"/>
    <cellStyle name="40% - Ênfase4 2 5 7 2" xfId="35960" xr:uid="{077E158C-4B74-4286-8666-E2465E9ECB7A}"/>
    <cellStyle name="40% - Ênfase4 2 5 7 3" xfId="24977" xr:uid="{F4FC4ADF-9B30-4988-9402-623C8BEE99CE}"/>
    <cellStyle name="40% - Ênfase4 2 5 8" xfId="26927" xr:uid="{04AEAB35-8D77-471F-BE1B-1D85EA331647}"/>
    <cellStyle name="40% - Ênfase4 2 5 8 2" xfId="37910" xr:uid="{A848C2D5-AD96-4877-AEB3-E9D8D3FA9F05}"/>
    <cellStyle name="40% - Ênfase4 2 5 9" xfId="28875" xr:uid="{21BA1128-1F1A-4A31-A735-44719190FAAE}"/>
    <cellStyle name="40% - Ênfase4 2 6" xfId="11926" xr:uid="{7FBBCAC2-1C4D-4EC6-813A-43DC7FD010B0}"/>
    <cellStyle name="40% - Ênfase4 2 6 2" xfId="13112" xr:uid="{6AA7A6B7-0D19-4A3B-AA24-C94F0740BA86}"/>
    <cellStyle name="40% - Ênfase4 2 6 2 2" xfId="35122" xr:uid="{BC502CEF-29CA-41EE-90C1-71B5E9FC2AC4}"/>
    <cellStyle name="40% - Ênfase4 2 6 2 3" xfId="24139" xr:uid="{1F0A08FA-F90A-4813-8CCC-898A6D531673}"/>
    <cellStyle name="40% - Ênfase4 2 6 3" xfId="33987" xr:uid="{EFDCD927-304F-40C0-9EE1-CC81E4B9ED3D}"/>
    <cellStyle name="40% - Ênfase4 2 6 4" xfId="23004" xr:uid="{02CCFFC7-C367-4002-B76B-B274E8DA22E2}"/>
    <cellStyle name="40% - Ênfase4 3" xfId="5489" xr:uid="{1A40999C-098C-4740-8CB0-29246CB61B21}"/>
    <cellStyle name="40% - Ênfase4 3 10" xfId="10994" xr:uid="{76844605-3936-4F5D-8D70-AE3A2630C405}"/>
    <cellStyle name="40% - Ênfase4 3 10 2" xfId="33058" xr:uid="{C93C5F41-4777-4348-9D17-99C23CCA3823}"/>
    <cellStyle name="40% - Ênfase4 3 10 3" xfId="22075" xr:uid="{0DD9F742-CF16-42F2-9163-A9DF646F9045}"/>
    <cellStyle name="40% - Ênfase4 3 11" xfId="9957" xr:uid="{A477654E-AB6C-40EE-85D2-F7E06252CD1E}"/>
    <cellStyle name="40% - Ênfase4 3 11 2" xfId="32144" xr:uid="{F8EC2A31-4416-4498-BE8B-627A0CD6B46B}"/>
    <cellStyle name="40% - Ênfase4 3 11 3" xfId="21161" xr:uid="{0A0141CE-A955-475A-A7A1-5BBBF88945E3}"/>
    <cellStyle name="40% - Ênfase4 3 12" xfId="14099" xr:uid="{DA09AD72-0726-45CD-BC8F-9FD82ADB51FC}"/>
    <cellStyle name="40% - Ênfase4 3 12 2" xfId="35963" xr:uid="{F0D5A6D8-F592-49A1-9425-16CC3C6FEABF}"/>
    <cellStyle name="40% - Ênfase4 3 12 3" xfId="24980" xr:uid="{383CD026-520D-4829-8718-E15F030B11DA}"/>
    <cellStyle name="40% - Ênfase4 3 13" xfId="26930" xr:uid="{B102FA6E-6D7A-4D1B-8A32-9271C31099E3}"/>
    <cellStyle name="40% - Ênfase4 3 13 2" xfId="37913" xr:uid="{428915CF-0A1B-4A7A-B9FB-A939143C6281}"/>
    <cellStyle name="40% - Ênfase4 3 14" xfId="28878" xr:uid="{699191D5-618C-4B83-9D57-45AF1223FDD0}"/>
    <cellStyle name="40% - Ênfase4 3 15" xfId="39861" xr:uid="{D27E0FC3-6123-4EFC-885D-211E1BB2B756}"/>
    <cellStyle name="40% - Ênfase4 3 16" xfId="41808" xr:uid="{A785ECBA-A2E4-4EC1-B350-DC7DED7F1A7E}"/>
    <cellStyle name="40% - Ênfase4 3 17" xfId="43768" xr:uid="{645F678B-BE5E-460D-A56B-1D8E79EF1633}"/>
    <cellStyle name="40% - Ênfase4 3 18" xfId="17894" xr:uid="{8D53DBBC-A690-4AD1-A7BB-57C791123A2D}"/>
    <cellStyle name="40% - Ênfase4 3 2" xfId="5490" xr:uid="{7E8199B2-1624-4F53-8676-D25897C8A68D}"/>
    <cellStyle name="40% - Ênfase4 3 2 10" xfId="26931" xr:uid="{BBA3BC63-9D1A-40F2-B0D1-CE1A36C4ECFD}"/>
    <cellStyle name="40% - Ênfase4 3 2 10 2" xfId="37914" xr:uid="{FD910CF2-4DC1-4E78-98E4-A22AC557E411}"/>
    <cellStyle name="40% - Ênfase4 3 2 11" xfId="28879" xr:uid="{B6FFCC76-F240-4B61-9836-D85D44B9E8E0}"/>
    <cellStyle name="40% - Ênfase4 3 2 12" xfId="39862" xr:uid="{8AEF3A4F-9996-4673-AF81-DD5ED150BB49}"/>
    <cellStyle name="40% - Ênfase4 3 2 13" xfId="41809" xr:uid="{1F42EB25-3ACD-496E-961E-B0B5DB670771}"/>
    <cellStyle name="40% - Ênfase4 3 2 14" xfId="43769" xr:uid="{F012B463-D016-42CC-83F1-4CEFEAEA1AC1}"/>
    <cellStyle name="40% - Ênfase4 3 2 15" xfId="17895" xr:uid="{9A33E243-5C22-488E-BC6C-D1D599147F02}"/>
    <cellStyle name="40% - Ênfase4 3 2 2" xfId="5491" xr:uid="{47329A12-2A82-441B-BF09-82AD0ED5F955}"/>
    <cellStyle name="40% - Ênfase4 3 2 2 10" xfId="39863" xr:uid="{850256C2-0E44-4BA7-8045-4AF3E2DCE85D}"/>
    <cellStyle name="40% - Ênfase4 3 2 2 11" xfId="41810" xr:uid="{196F324A-F144-422C-9FB9-854D13F5688A}"/>
    <cellStyle name="40% - Ênfase4 3 2 2 12" xfId="43770" xr:uid="{71B6A35E-C5BA-4B78-A5CA-CC1908189321}"/>
    <cellStyle name="40% - Ênfase4 3 2 2 13" xfId="17896" xr:uid="{D7C8FBD9-DBE9-4C8F-BD16-E5787C56E3D0}"/>
    <cellStyle name="40% - Ênfase4 3 2 2 2" xfId="5492" xr:uid="{49FC4EAE-6848-4E54-B8D7-0D715E0C3CA4}"/>
    <cellStyle name="40% - Ênfase4 3 2 2 2 10" xfId="43771" xr:uid="{B912BC2E-C24A-4504-B7C8-EFA1C554D7EB}"/>
    <cellStyle name="40% - Ênfase4 3 2 2 2 11" xfId="17897" xr:uid="{1A4D988E-824D-4275-A397-43D9D8EDBD70}"/>
    <cellStyle name="40% - Ênfase4 3 2 2 2 2" xfId="7271" xr:uid="{611CBA57-C8BF-41C2-8A99-F7F015EE2A3A}"/>
    <cellStyle name="40% - Ênfase4 3 2 2 2 2 10" xfId="18813" xr:uid="{E639B70F-AF79-4A55-9355-D6B8A12D14B8}"/>
    <cellStyle name="40% - Ênfase4 3 2 2 2 2 2" xfId="9258" xr:uid="{75D3BBB4-7B3F-40E9-9FC4-96585C98AA7B}"/>
    <cellStyle name="40% - Ênfase4 3 2 2 2 2 2 2" xfId="31745" xr:uid="{E64AF87A-CAF1-4EE0-930F-8780F1A74A0E}"/>
    <cellStyle name="40% - Ênfase4 3 2 2 2 2 2 3" xfId="20762" xr:uid="{385082F4-9ACC-451D-ADC1-40F87CDD6AA1}"/>
    <cellStyle name="40% - Ênfase4 3 2 2 2 2 3" xfId="12657" xr:uid="{5DBCFAFE-D3D3-4040-840F-8CA8F53EEF7A}"/>
    <cellStyle name="40% - Ênfase4 3 2 2 2 2 3 2" xfId="34718" xr:uid="{AB8AFA29-16EB-44BE-9923-2D48C77A485B}"/>
    <cellStyle name="40% - Ênfase4 3 2 2 2 2 3 3" xfId="23735" xr:uid="{B91EA5B9-D67F-4505-9EB0-5E349BC900AA}"/>
    <cellStyle name="40% - Ênfase4 3 2 2 2 2 4" xfId="15099" xr:uid="{4D501221-EE1E-4704-810E-5FD454332F60}"/>
    <cellStyle name="40% - Ênfase4 3 2 2 2 2 4 2" xfId="36881" xr:uid="{E5584CB7-A57E-402D-A55A-9AC1D94337AF}"/>
    <cellStyle name="40% - Ênfase4 3 2 2 2 2 4 3" xfId="25898" xr:uid="{69B54856-6C34-4226-9FAA-734B71A725D3}"/>
    <cellStyle name="40% - Ênfase4 3 2 2 2 2 5" xfId="27848" xr:uid="{158EC7D0-D5BD-4CA4-8F43-A5DCC033F852}"/>
    <cellStyle name="40% - Ênfase4 3 2 2 2 2 5 2" xfId="38831" xr:uid="{0DA6AF07-CC75-49BE-B031-2217A295230B}"/>
    <cellStyle name="40% - Ênfase4 3 2 2 2 2 6" xfId="29796" xr:uid="{CE86F816-B1FF-476A-B600-737682CF347C}"/>
    <cellStyle name="40% - Ênfase4 3 2 2 2 2 7" xfId="40779" xr:uid="{D913B025-025C-4A42-9A2A-94E9CDE364E4}"/>
    <cellStyle name="40% - Ênfase4 3 2 2 2 2 8" xfId="42726" xr:uid="{6CF6B4B1-60D2-48E7-B3AE-C77B4442C137}"/>
    <cellStyle name="40% - Ênfase4 3 2 2 2 2 9" xfId="44686" xr:uid="{8F25AC79-7621-4085-B637-30BDDCEE983A}"/>
    <cellStyle name="40% - Ênfase4 3 2 2 2 3" xfId="8342" xr:uid="{05533D9A-D058-450E-B6D7-8126D0CAC69A}"/>
    <cellStyle name="40% - Ênfase4 3 2 2 2 3 2" xfId="11520" xr:uid="{9C511F0A-780C-4228-B9D5-97A87D8056D2}"/>
    <cellStyle name="40% - Ênfase4 3 2 2 2 3 2 2" xfId="33583" xr:uid="{D92EDC0B-92DF-4BA8-B008-9AC2FC6CAFFC}"/>
    <cellStyle name="40% - Ênfase4 3 2 2 2 3 2 3" xfId="22600" xr:uid="{DA86681F-6E25-4299-BC8C-D0D5CD0549F4}"/>
    <cellStyle name="40% - Ênfase4 3 2 2 2 3 3" xfId="30829" xr:uid="{525E76D3-6DD6-483D-B919-A86051C70DCD}"/>
    <cellStyle name="40% - Ênfase4 3 2 2 2 3 4" xfId="19846" xr:uid="{0B69CC3F-7DEE-47D8-95C0-0CDC4AFC326B}"/>
    <cellStyle name="40% - Ênfase4 3 2 2 2 4" xfId="10524" xr:uid="{F0F483E2-B20C-4C6D-8743-5BAA3C0DA069}"/>
    <cellStyle name="40% - Ênfase4 3 2 2 2 4 2" xfId="32651" xr:uid="{0A965E1F-4F6F-428B-81A1-2F4563FD6684}"/>
    <cellStyle name="40% - Ênfase4 3 2 2 2 4 3" xfId="21668" xr:uid="{6F78C3B5-98C6-462F-AC0B-FDE5324600E6}"/>
    <cellStyle name="40% - Ênfase4 3 2 2 2 5" xfId="14102" xr:uid="{9BEE8A66-6645-4F82-B3A1-C860725382AB}"/>
    <cellStyle name="40% - Ênfase4 3 2 2 2 5 2" xfId="35966" xr:uid="{4B22115C-AE52-475A-8983-C966A5DAA050}"/>
    <cellStyle name="40% - Ênfase4 3 2 2 2 5 3" xfId="24983" xr:uid="{B690C9F3-DCE1-467B-8E12-973E6B72D302}"/>
    <cellStyle name="40% - Ênfase4 3 2 2 2 6" xfId="26933" xr:uid="{41D10E2F-6DF8-46FE-A4D4-F1FC33C3A198}"/>
    <cellStyle name="40% - Ênfase4 3 2 2 2 6 2" xfId="37916" xr:uid="{94C1CADF-522D-4965-8FAF-FA373BA0452F}"/>
    <cellStyle name="40% - Ênfase4 3 2 2 2 7" xfId="28881" xr:uid="{24474617-8910-43C2-BD65-9F3B3297B996}"/>
    <cellStyle name="40% - Ênfase4 3 2 2 2 8" xfId="39864" xr:uid="{F0F733FB-80B6-46F9-90C1-1A0108CD2F2F}"/>
    <cellStyle name="40% - Ênfase4 3 2 2 2 9" xfId="41811" xr:uid="{8489B477-8930-4234-A2B8-1AAB9361BD9B}"/>
    <cellStyle name="40% - Ênfase4 3 2 2 3" xfId="5493" xr:uid="{853ED756-84F3-4343-B1CC-9A056BB81966}"/>
    <cellStyle name="40% - Ênfase4 3 2 2 3 10" xfId="43772" xr:uid="{BE23F699-5C75-46F0-B3CC-A593B29E9166}"/>
    <cellStyle name="40% - Ênfase4 3 2 2 3 11" xfId="17898" xr:uid="{319C6B11-6BBF-40A4-BA21-2C0636E9C970}"/>
    <cellStyle name="40% - Ênfase4 3 2 2 3 2" xfId="7553" xr:uid="{D0910342-7B25-45A4-A284-E48F59A050B6}"/>
    <cellStyle name="40% - Ênfase4 3 2 2 3 2 10" xfId="19095" xr:uid="{CB3D02CA-A66A-46F8-91D9-6A1A2193B21E}"/>
    <cellStyle name="40% - Ênfase4 3 2 2 3 2 2" xfId="9540" xr:uid="{56D6F9CC-67A1-4587-A99A-97C2DF13E51C}"/>
    <cellStyle name="40% - Ênfase4 3 2 2 3 2 2 2" xfId="32027" xr:uid="{2D0FF99E-1489-455E-BA97-529F16F19D4F}"/>
    <cellStyle name="40% - Ênfase4 3 2 2 3 2 2 3" xfId="21044" xr:uid="{46EE7E12-F4FC-46DF-93F8-35A9621CDD1D}"/>
    <cellStyle name="40% - Ênfase4 3 2 2 3 2 3" xfId="12939" xr:uid="{F9980855-3768-4C9E-BADE-B2B6CCC4D424}"/>
    <cellStyle name="40% - Ênfase4 3 2 2 3 2 3 2" xfId="35000" xr:uid="{9DDFABB8-7C6B-4560-89E1-857F7C3BE346}"/>
    <cellStyle name="40% - Ênfase4 3 2 2 3 2 3 3" xfId="24017" xr:uid="{90F7ADB6-F8B2-4D1A-82D1-B191883F920B}"/>
    <cellStyle name="40% - Ênfase4 3 2 2 3 2 4" xfId="15381" xr:uid="{B63026DE-D16E-4F46-B4FE-B20EDBC22387}"/>
    <cellStyle name="40% - Ênfase4 3 2 2 3 2 4 2" xfId="37163" xr:uid="{AA087E67-EC19-4740-84DD-2D2C06C4DB6D}"/>
    <cellStyle name="40% - Ênfase4 3 2 2 3 2 4 3" xfId="26180" xr:uid="{E7E12EE8-3C56-4410-AF3D-5A942ED1EB55}"/>
    <cellStyle name="40% - Ênfase4 3 2 2 3 2 5" xfId="28130" xr:uid="{0A2495A7-1FD5-46D9-AD93-A4987107E602}"/>
    <cellStyle name="40% - Ênfase4 3 2 2 3 2 5 2" xfId="39113" xr:uid="{F92C5A3A-0AFB-4E90-BEF8-1A749571DDDE}"/>
    <cellStyle name="40% - Ênfase4 3 2 2 3 2 6" xfId="30078" xr:uid="{D5D53EC8-1B5D-4189-9922-94091C2E0A46}"/>
    <cellStyle name="40% - Ênfase4 3 2 2 3 2 7" xfId="41061" xr:uid="{C9B54BF3-4DDA-4746-B835-CA37E4FB5061}"/>
    <cellStyle name="40% - Ênfase4 3 2 2 3 2 8" xfId="43008" xr:uid="{6C6DDC94-6678-4FCF-86C0-A3E46F0F8EC6}"/>
    <cellStyle name="40% - Ênfase4 3 2 2 3 2 9" xfId="44968" xr:uid="{AE9D4750-E320-4F69-977A-BD32FA5125A7}"/>
    <cellStyle name="40% - Ênfase4 3 2 2 3 3" xfId="8343" xr:uid="{7A04AB12-113D-45D0-86D9-5A14FEB15135}"/>
    <cellStyle name="40% - Ênfase4 3 2 2 3 3 2" xfId="11802" xr:uid="{287609E6-D3FB-4B21-BD70-ABBF89A78525}"/>
    <cellStyle name="40% - Ênfase4 3 2 2 3 3 2 2" xfId="33865" xr:uid="{92C7FA6E-E564-47FF-9979-E799877849AB}"/>
    <cellStyle name="40% - Ênfase4 3 2 2 3 3 2 3" xfId="22882" xr:uid="{6746ABED-48FD-44EF-9B4A-3F60A91BA599}"/>
    <cellStyle name="40% - Ênfase4 3 2 2 3 3 3" xfId="30830" xr:uid="{79215B25-AFF5-4D59-95F3-ED9791DF187C}"/>
    <cellStyle name="40% - Ênfase4 3 2 2 3 3 4" xfId="19847" xr:uid="{90E72F68-4F60-4DB4-83A7-4557E0B55179}"/>
    <cellStyle name="40% - Ênfase4 3 2 2 3 4" xfId="10806" xr:uid="{657DB660-7531-4E00-987B-F66405663351}"/>
    <cellStyle name="40% - Ênfase4 3 2 2 3 4 2" xfId="32933" xr:uid="{0A9A53A8-9304-44B8-96A1-4B734EC3BD56}"/>
    <cellStyle name="40% - Ênfase4 3 2 2 3 4 3" xfId="21950" xr:uid="{A86902ED-EB65-451B-B599-7C0014D95C16}"/>
    <cellStyle name="40% - Ênfase4 3 2 2 3 5" xfId="14103" xr:uid="{06F6F8C5-E9C8-4CAE-9FDE-CB9303F34147}"/>
    <cellStyle name="40% - Ênfase4 3 2 2 3 5 2" xfId="35967" xr:uid="{56BC71A6-BF91-4647-B203-5F7BE83BFB9E}"/>
    <cellStyle name="40% - Ênfase4 3 2 2 3 5 3" xfId="24984" xr:uid="{FD89E7D6-4F5B-4CE6-BFEE-1D9ACBBA53AF}"/>
    <cellStyle name="40% - Ênfase4 3 2 2 3 6" xfId="26934" xr:uid="{901E5F38-2BAD-4052-8DF4-457A129F2F12}"/>
    <cellStyle name="40% - Ênfase4 3 2 2 3 6 2" xfId="37917" xr:uid="{8F4713FD-0CAA-4480-8223-F59143C5E419}"/>
    <cellStyle name="40% - Ênfase4 3 2 2 3 7" xfId="28882" xr:uid="{720D1075-A28B-4CB0-B4B2-29DFB6515F4F}"/>
    <cellStyle name="40% - Ênfase4 3 2 2 3 8" xfId="39865" xr:uid="{1E052A0F-DBAC-4AE2-BA4C-762F316D4FBE}"/>
    <cellStyle name="40% - Ênfase4 3 2 2 3 9" xfId="41812" xr:uid="{02678CF3-4CCB-40DF-A602-90BE70D69F80}"/>
    <cellStyle name="40% - Ênfase4 3 2 2 4" xfId="6987" xr:uid="{8F5AB541-6C77-45AF-AE7E-AB7B0CEAB21D}"/>
    <cellStyle name="40% - Ênfase4 3 2 2 4 10" xfId="18531" xr:uid="{EDF24FD9-EDFC-4A8D-BF58-AAC28D142A99}"/>
    <cellStyle name="40% - Ênfase4 3 2 2 4 2" xfId="8976" xr:uid="{5C432AE6-AFE5-4A4A-A360-C721CFB01AB1}"/>
    <cellStyle name="40% - Ênfase4 3 2 2 4 2 2" xfId="31463" xr:uid="{52BD629C-0091-4D7E-89B1-B34E32D5BF7F}"/>
    <cellStyle name="40% - Ênfase4 3 2 2 4 2 3" xfId="20480" xr:uid="{172E7DE9-D57C-4065-9E88-1AF5E45967D3}"/>
    <cellStyle name="40% - Ênfase4 3 2 2 4 3" xfId="12361" xr:uid="{62E50514-B214-4417-B370-B46E6911B1E1}"/>
    <cellStyle name="40% - Ênfase4 3 2 2 4 3 2" xfId="34422" xr:uid="{574D20D9-B40A-4486-810D-C477CC0E85C2}"/>
    <cellStyle name="40% - Ênfase4 3 2 2 4 3 3" xfId="23439" xr:uid="{257D06F6-99D0-496B-9D11-6BB6CF406D00}"/>
    <cellStyle name="40% - Ênfase4 3 2 2 4 4" xfId="14817" xr:uid="{CACB659D-B0AC-47C2-B2EB-E7B67E2A3C53}"/>
    <cellStyle name="40% - Ênfase4 3 2 2 4 4 2" xfId="36599" xr:uid="{A7485CCE-1757-432E-B534-D311E030471E}"/>
    <cellStyle name="40% - Ênfase4 3 2 2 4 4 3" xfId="25616" xr:uid="{28EB5684-1F48-4DAB-82AA-70E160BFE05A}"/>
    <cellStyle name="40% - Ênfase4 3 2 2 4 5" xfId="27566" xr:uid="{EB14899D-6133-482A-A826-0971B78CDF3B}"/>
    <cellStyle name="40% - Ênfase4 3 2 2 4 5 2" xfId="38549" xr:uid="{D7F96A0B-466B-40E7-B3D8-9614EB93CDE9}"/>
    <cellStyle name="40% - Ênfase4 3 2 2 4 6" xfId="29514" xr:uid="{5AE695D8-A0BA-407D-AC7C-456C98435FB4}"/>
    <cellStyle name="40% - Ênfase4 3 2 2 4 7" xfId="40497" xr:uid="{69077FEC-DBB9-4A39-B92C-BA4A6CE5BFF0}"/>
    <cellStyle name="40% - Ênfase4 3 2 2 4 8" xfId="42444" xr:uid="{CAEC08F7-3F84-418E-AF50-707C423E79E5}"/>
    <cellStyle name="40% - Ênfase4 3 2 2 4 9" xfId="44404" xr:uid="{B049489D-5E21-4A1C-8C41-B67F1CACF669}"/>
    <cellStyle name="40% - Ênfase4 3 2 2 5" xfId="8341" xr:uid="{CAA51AD2-3D84-408B-A7A2-A94DA39F0DB7}"/>
    <cellStyle name="40% - Ênfase4 3 2 2 5 2" xfId="11224" xr:uid="{50A5AC13-E4FA-4260-98DA-09B1DB981CBE}"/>
    <cellStyle name="40% - Ênfase4 3 2 2 5 2 2" xfId="33287" xr:uid="{C3F050F8-EE58-4581-9A55-8374BD1330A4}"/>
    <cellStyle name="40% - Ênfase4 3 2 2 5 2 3" xfId="22304" xr:uid="{D7D7B245-6B5D-47BE-97DD-92B740C69FCC}"/>
    <cellStyle name="40% - Ênfase4 3 2 2 5 3" xfId="30828" xr:uid="{32E23A2E-A94C-47EF-A67B-E554CA848A0E}"/>
    <cellStyle name="40% - Ênfase4 3 2 2 5 4" xfId="19845" xr:uid="{0FEF5E8D-7E81-4DD3-B52F-A61357769379}"/>
    <cellStyle name="40% - Ênfase4 3 2 2 6" xfId="10242" xr:uid="{7A625E62-3A05-4D33-B9C8-B259AA583DA2}"/>
    <cellStyle name="40% - Ênfase4 3 2 2 6 2" xfId="32369" xr:uid="{F53CC530-B2CE-42B3-893B-73179E6D48DF}"/>
    <cellStyle name="40% - Ênfase4 3 2 2 6 3" xfId="21386" xr:uid="{0CAA8913-A9CA-411E-9ED0-358010314E9B}"/>
    <cellStyle name="40% - Ênfase4 3 2 2 7" xfId="14101" xr:uid="{40C6F4B1-B6BC-4566-A3FC-B3450E99EAF2}"/>
    <cellStyle name="40% - Ênfase4 3 2 2 7 2" xfId="35965" xr:uid="{50185379-C61B-4E9B-A9C6-A0B01214ECCF}"/>
    <cellStyle name="40% - Ênfase4 3 2 2 7 3" xfId="24982" xr:uid="{253824E4-7F03-4FF1-848E-9957C391716F}"/>
    <cellStyle name="40% - Ênfase4 3 2 2 8" xfId="26932" xr:uid="{51F3989A-13DA-48EE-9506-54638BECFF3C}"/>
    <cellStyle name="40% - Ênfase4 3 2 2 8 2" xfId="37915" xr:uid="{222DC77C-B741-4B10-A367-7A31AF36F40E}"/>
    <cellStyle name="40% - Ênfase4 3 2 2 9" xfId="28880" xr:uid="{0954D523-8FDC-4AF8-A770-7BBB027324F4}"/>
    <cellStyle name="40% - Ênfase4 3 2 3" xfId="5494" xr:uid="{1FC82403-FD9D-4C23-BEC9-0A8B94E10928}"/>
    <cellStyle name="40% - Ênfase4 3 2 3 10" xfId="43773" xr:uid="{036860D4-E435-48E7-A2BD-BE510EFBFD7C}"/>
    <cellStyle name="40% - Ênfase4 3 2 3 11" xfId="17899" xr:uid="{389258E3-04E0-4265-85A2-69454D8EC18B}"/>
    <cellStyle name="40% - Ênfase4 3 2 3 2" xfId="7102" xr:uid="{5D09D3B0-D390-4A0E-862F-A51CA8A001BE}"/>
    <cellStyle name="40% - Ênfase4 3 2 3 2 10" xfId="18644" xr:uid="{21900800-3F1F-4F2F-B771-4585014C51B5}"/>
    <cellStyle name="40% - Ênfase4 3 2 3 2 2" xfId="9089" xr:uid="{4718BA48-A881-4507-9954-69D2BA67B8B6}"/>
    <cellStyle name="40% - Ênfase4 3 2 3 2 2 2" xfId="31576" xr:uid="{5EA4CF85-1FE2-40E1-888F-204BB428D443}"/>
    <cellStyle name="40% - Ênfase4 3 2 3 2 2 3" xfId="20593" xr:uid="{D403EECD-798D-45F4-86B4-0EAD1F2812D4}"/>
    <cellStyle name="40% - Ênfase4 3 2 3 2 3" xfId="12484" xr:uid="{DDBD32E5-9FBC-4E09-AC81-BEA62810EE9B}"/>
    <cellStyle name="40% - Ênfase4 3 2 3 2 3 2" xfId="34545" xr:uid="{348046A6-12B2-491F-A4BC-F308C411CFC6}"/>
    <cellStyle name="40% - Ênfase4 3 2 3 2 3 3" xfId="23562" xr:uid="{E0F34EF4-37D8-478F-9E20-E829280F4177}"/>
    <cellStyle name="40% - Ênfase4 3 2 3 2 4" xfId="14930" xr:uid="{9FAEE0E7-7F97-4918-807B-46AAB73F772B}"/>
    <cellStyle name="40% - Ênfase4 3 2 3 2 4 2" xfId="36712" xr:uid="{D6A50AE5-4407-4458-964B-7B1FB306472A}"/>
    <cellStyle name="40% - Ênfase4 3 2 3 2 4 3" xfId="25729" xr:uid="{99855B7D-2F60-45DB-9C5E-D683A97BFA91}"/>
    <cellStyle name="40% - Ênfase4 3 2 3 2 5" xfId="27679" xr:uid="{F9ACAA4B-4F31-4233-956F-E3B7E49CC060}"/>
    <cellStyle name="40% - Ênfase4 3 2 3 2 5 2" xfId="38662" xr:uid="{83AF86BC-5D2D-4BE1-A0C8-AD2548C4825C}"/>
    <cellStyle name="40% - Ênfase4 3 2 3 2 6" xfId="29627" xr:uid="{8EBE1C4B-2B0E-418B-A914-133404AAD966}"/>
    <cellStyle name="40% - Ênfase4 3 2 3 2 7" xfId="40610" xr:uid="{AB7DC6E3-3D1A-4E44-B225-19B4661AC5A3}"/>
    <cellStyle name="40% - Ênfase4 3 2 3 2 8" xfId="42557" xr:uid="{929512BF-98B7-4F5E-8333-2651527661C6}"/>
    <cellStyle name="40% - Ênfase4 3 2 3 2 9" xfId="44517" xr:uid="{F37DE16C-FAFA-4498-B6CB-FB6E8F013BEF}"/>
    <cellStyle name="40% - Ênfase4 3 2 3 3" xfId="8344" xr:uid="{774250EE-7A14-433E-B437-00633A01662D}"/>
    <cellStyle name="40% - Ênfase4 3 2 3 3 2" xfId="11347" xr:uid="{43E83B3C-50A1-4A8B-A92F-A46F7FFB056A}"/>
    <cellStyle name="40% - Ênfase4 3 2 3 3 2 2" xfId="33410" xr:uid="{B362774B-2E2E-40CD-951C-3FB090C4AC4B}"/>
    <cellStyle name="40% - Ênfase4 3 2 3 3 2 3" xfId="22427" xr:uid="{5C6ADDAC-D86E-4227-98B4-FEC35CE93A62}"/>
    <cellStyle name="40% - Ênfase4 3 2 3 3 3" xfId="30831" xr:uid="{AB278A09-B3E2-4FC2-998B-825F54F41AC9}"/>
    <cellStyle name="40% - Ênfase4 3 2 3 3 4" xfId="19848" xr:uid="{B7B34416-CBCC-4ECE-BC21-12F248EC4589}"/>
    <cellStyle name="40% - Ênfase4 3 2 3 4" xfId="10355" xr:uid="{887B5929-97CE-494B-B054-4CE71ACC2CDF}"/>
    <cellStyle name="40% - Ênfase4 3 2 3 4 2" xfId="32482" xr:uid="{49A3D34C-275E-4B67-874F-E67B7B72942B}"/>
    <cellStyle name="40% - Ênfase4 3 2 3 4 3" xfId="21499" xr:uid="{82055E95-1D29-48AE-BF34-D0C4FC711779}"/>
    <cellStyle name="40% - Ênfase4 3 2 3 5" xfId="14104" xr:uid="{D9E449A6-054C-4137-AE46-695BDD2C4DBD}"/>
    <cellStyle name="40% - Ênfase4 3 2 3 5 2" xfId="35968" xr:uid="{5A52E7B0-E9D4-4630-98A0-E8D6511F9624}"/>
    <cellStyle name="40% - Ênfase4 3 2 3 5 3" xfId="24985" xr:uid="{F708ACC5-B356-4A2C-AA99-D4AA07A61FD6}"/>
    <cellStyle name="40% - Ênfase4 3 2 3 6" xfId="26935" xr:uid="{75FF575B-470F-4D08-A231-F096BE179C50}"/>
    <cellStyle name="40% - Ênfase4 3 2 3 6 2" xfId="37918" xr:uid="{9251FEF5-E74C-44D1-BC6B-379DED653B4B}"/>
    <cellStyle name="40% - Ênfase4 3 2 3 7" xfId="28883" xr:uid="{BB1A848B-A152-4CA8-9431-B62D739CDAAE}"/>
    <cellStyle name="40% - Ênfase4 3 2 3 8" xfId="39866" xr:uid="{0F104E4F-7AD1-4D84-B00E-76A62C3AD848}"/>
    <cellStyle name="40% - Ênfase4 3 2 3 9" xfId="41813" xr:uid="{B5D8CF54-4091-4886-BED5-499F204F5122}"/>
    <cellStyle name="40% - Ênfase4 3 2 4" xfId="5495" xr:uid="{2B29B7E8-950A-49CE-9E1D-6BF707D4B30A}"/>
    <cellStyle name="40% - Ênfase4 3 2 4 10" xfId="43774" xr:uid="{CB931D1C-0966-40AB-ABE0-8FC806AC52E2}"/>
    <cellStyle name="40% - Ênfase4 3 2 4 11" xfId="17900" xr:uid="{F20CC461-2A49-4723-A866-3178A833E704}"/>
    <cellStyle name="40% - Ênfase4 3 2 4 2" xfId="7384" xr:uid="{560FEF84-9F9C-40C2-8A00-31BF124577A5}"/>
    <cellStyle name="40% - Ênfase4 3 2 4 2 10" xfId="18926" xr:uid="{FAD50C01-F232-431C-AB26-6A115865A8DD}"/>
    <cellStyle name="40% - Ênfase4 3 2 4 2 2" xfId="9371" xr:uid="{E427FA94-3DBD-419F-9697-276BA1B040B2}"/>
    <cellStyle name="40% - Ênfase4 3 2 4 2 2 2" xfId="31858" xr:uid="{4C92358A-26C2-4020-8786-D12D13C0BB66}"/>
    <cellStyle name="40% - Ênfase4 3 2 4 2 2 3" xfId="20875" xr:uid="{4F862816-6D81-48C6-A477-A17DB3C82EE1}"/>
    <cellStyle name="40% - Ênfase4 3 2 4 2 3" xfId="12770" xr:uid="{67B6415E-A17C-4F0C-A59B-964238805791}"/>
    <cellStyle name="40% - Ênfase4 3 2 4 2 3 2" xfId="34831" xr:uid="{3EF3560D-4702-443D-A46A-9D00D5D3B7DE}"/>
    <cellStyle name="40% - Ênfase4 3 2 4 2 3 3" xfId="23848" xr:uid="{070F4AEF-4F9A-4B7F-9637-37C564180428}"/>
    <cellStyle name="40% - Ênfase4 3 2 4 2 4" xfId="15212" xr:uid="{0D1395A5-7E6D-4043-8A48-A10FC74F152A}"/>
    <cellStyle name="40% - Ênfase4 3 2 4 2 4 2" xfId="36994" xr:uid="{BD731E2F-2A4C-42CB-9A44-0020202FD898}"/>
    <cellStyle name="40% - Ênfase4 3 2 4 2 4 3" xfId="26011" xr:uid="{A17E92B9-AA4D-4B41-834F-885AE285D646}"/>
    <cellStyle name="40% - Ênfase4 3 2 4 2 5" xfId="27961" xr:uid="{558F2199-0D04-436D-9514-29AC6077028A}"/>
    <cellStyle name="40% - Ênfase4 3 2 4 2 5 2" xfId="38944" xr:uid="{6D1D8EBE-CE47-4AB2-AEF5-0093B6DADB8E}"/>
    <cellStyle name="40% - Ênfase4 3 2 4 2 6" xfId="29909" xr:uid="{C637E047-4234-4BFB-A3EE-A5469B02DCCB}"/>
    <cellStyle name="40% - Ênfase4 3 2 4 2 7" xfId="40892" xr:uid="{124FA3D4-958A-403E-B1FE-FC7E5651F553}"/>
    <cellStyle name="40% - Ênfase4 3 2 4 2 8" xfId="42839" xr:uid="{9E78C3B1-35E8-49CD-A195-41B3C86BA358}"/>
    <cellStyle name="40% - Ênfase4 3 2 4 2 9" xfId="44799" xr:uid="{C9C540EB-0010-4983-B281-1D36779FF838}"/>
    <cellStyle name="40% - Ênfase4 3 2 4 3" xfId="8345" xr:uid="{270B622D-F6EB-4B6E-9B47-26A10D8CAA2B}"/>
    <cellStyle name="40% - Ênfase4 3 2 4 3 2" xfId="11633" xr:uid="{F7B17F2F-F6CC-4997-BFF3-0C853CBC4214}"/>
    <cellStyle name="40% - Ênfase4 3 2 4 3 2 2" xfId="33696" xr:uid="{E58C2FF4-DFAB-455F-AE57-42D39B2EEABD}"/>
    <cellStyle name="40% - Ênfase4 3 2 4 3 2 3" xfId="22713" xr:uid="{431FD8C2-45CD-40C2-A3AD-87F7A1AECAEE}"/>
    <cellStyle name="40% - Ênfase4 3 2 4 3 3" xfId="30832" xr:uid="{58D34893-B31F-4D91-B59E-C4CAA237C816}"/>
    <cellStyle name="40% - Ênfase4 3 2 4 3 4" xfId="19849" xr:uid="{4BFC6C7F-596B-4841-883D-FA01E14D59FA}"/>
    <cellStyle name="40% - Ênfase4 3 2 4 4" xfId="10637" xr:uid="{DE0AD836-692C-4DE7-9E49-D3492DD7D278}"/>
    <cellStyle name="40% - Ênfase4 3 2 4 4 2" xfId="32764" xr:uid="{82060D6E-8154-4458-9EF5-EA5068F8B8AA}"/>
    <cellStyle name="40% - Ênfase4 3 2 4 4 3" xfId="21781" xr:uid="{A7C88593-9D08-4DD1-AF5C-DAA2D11003C3}"/>
    <cellStyle name="40% - Ênfase4 3 2 4 5" xfId="14105" xr:uid="{A4977DBD-349B-46EB-B42B-3BC0E5ADE60C}"/>
    <cellStyle name="40% - Ênfase4 3 2 4 5 2" xfId="35969" xr:uid="{1C48FF8C-46BC-4F92-B3C8-A30B497BFB62}"/>
    <cellStyle name="40% - Ênfase4 3 2 4 5 3" xfId="24986" xr:uid="{04549D66-2852-4E5C-B4D3-2A8E5C193D25}"/>
    <cellStyle name="40% - Ênfase4 3 2 4 6" xfId="26936" xr:uid="{A961FD62-38B7-4CF9-A936-006CCDA7E9C1}"/>
    <cellStyle name="40% - Ênfase4 3 2 4 6 2" xfId="37919" xr:uid="{78323DEC-71A9-4B3C-AA0C-64FCD6B5D306}"/>
    <cellStyle name="40% - Ênfase4 3 2 4 7" xfId="28884" xr:uid="{8BC1D060-EDE6-4DFB-ABAF-C594F55DE040}"/>
    <cellStyle name="40% - Ênfase4 3 2 4 8" xfId="39867" xr:uid="{283E5CB7-2D2B-4243-88B3-4DBBC785DC09}"/>
    <cellStyle name="40% - Ênfase4 3 2 4 9" xfId="41814" xr:uid="{6B8D2238-5A8A-492C-9253-5BE40C07E5D8}"/>
    <cellStyle name="40% - Ênfase4 3 2 5" xfId="6817" xr:uid="{3DDEEF7B-B354-47AE-A0A0-8AF775894B67}"/>
    <cellStyle name="40% - Ênfase4 3 2 5 10" xfId="18362" xr:uid="{0C061A25-7BCD-40D3-AD9E-929B07BFCEA9}"/>
    <cellStyle name="40% - Ênfase4 3 2 5 2" xfId="8807" xr:uid="{DFA3FA71-DE2D-44A1-B57D-7AA192F97634}"/>
    <cellStyle name="40% - Ênfase4 3 2 5 2 2" xfId="13251" xr:uid="{C32FD55D-70E1-4F1A-9379-B59C427665E3}"/>
    <cellStyle name="40% - Ênfase4 3 2 5 2 2 2" xfId="35260" xr:uid="{53C461ED-54F5-4C6D-8F67-28465CE2589B}"/>
    <cellStyle name="40% - Ênfase4 3 2 5 2 2 3" xfId="24277" xr:uid="{518771E1-0E9A-49D4-BB40-151B05C506F9}"/>
    <cellStyle name="40% - Ênfase4 3 2 5 2 3" xfId="31294" xr:uid="{1B94BD5D-06E6-4F80-A456-2D8B92362EB3}"/>
    <cellStyle name="40% - Ênfase4 3 2 5 2 4" xfId="20311" xr:uid="{35A8DD95-9553-4F4F-B034-415010A1D8EF}"/>
    <cellStyle name="40% - Ênfase4 3 2 5 3" xfId="12064" xr:uid="{F6AF55E9-9782-475A-94AF-B303D6537ADF}"/>
    <cellStyle name="40% - Ênfase4 3 2 5 3 2" xfId="34125" xr:uid="{7AEF3AB6-0D63-4B67-B495-FD444B315ACB}"/>
    <cellStyle name="40% - Ênfase4 3 2 5 3 3" xfId="23142" xr:uid="{1A14663A-72D3-4F58-9482-2DA7FBF9AAA7}"/>
    <cellStyle name="40% - Ênfase4 3 2 5 4" xfId="14648" xr:uid="{72E571E3-33E5-4B4B-8B8D-5B15CD8805F6}"/>
    <cellStyle name="40% - Ênfase4 3 2 5 4 2" xfId="36430" xr:uid="{C1D480DF-E912-4822-BF8D-5D9FE8D1E804}"/>
    <cellStyle name="40% - Ênfase4 3 2 5 4 3" xfId="25447" xr:uid="{7E8129E1-DD64-449B-AE7A-80CFEE8C7DFC}"/>
    <cellStyle name="40% - Ênfase4 3 2 5 5" xfId="27397" xr:uid="{9D61641C-802C-4622-9982-01B49790F409}"/>
    <cellStyle name="40% - Ênfase4 3 2 5 5 2" xfId="38380" xr:uid="{532D18BF-7238-4A5D-8061-938270D0088C}"/>
    <cellStyle name="40% - Ênfase4 3 2 5 6" xfId="29345" xr:uid="{8BD18633-1017-41A2-8A40-8219928E4431}"/>
    <cellStyle name="40% - Ênfase4 3 2 5 7" xfId="40328" xr:uid="{B96D18F3-CA4E-43E0-AC55-31B3F4236921}"/>
    <cellStyle name="40% - Ênfase4 3 2 5 8" xfId="42275" xr:uid="{280D586E-1714-464E-B6B1-D76147BDF26D}"/>
    <cellStyle name="40% - Ênfase4 3 2 5 9" xfId="44235" xr:uid="{D8989104-7853-4DC2-948C-949E6638174E}"/>
    <cellStyle name="40% - Ênfase4 3 2 6" xfId="8340" xr:uid="{9CE7A0C9-B4E7-4C8F-90B9-12499029BFF3}"/>
    <cellStyle name="40% - Ênfase4 3 2 6 2" xfId="12188" xr:uid="{85334D3F-294A-4DC4-B24B-EBF6F72730DF}"/>
    <cellStyle name="40% - Ênfase4 3 2 6 2 2" xfId="34249" xr:uid="{919E4844-4E18-4FCC-81E0-E1BBEEC66A76}"/>
    <cellStyle name="40% - Ênfase4 3 2 6 2 3" xfId="23266" xr:uid="{39E2C111-A091-4D07-8B0F-5E615AEF0449}"/>
    <cellStyle name="40% - Ênfase4 3 2 6 3" xfId="30827" xr:uid="{825AACFA-35DF-4727-BDAE-DE57664610AC}"/>
    <cellStyle name="40% - Ênfase4 3 2 6 4" xfId="19844" xr:uid="{46B3963C-DB78-44F0-9297-7ACF6015CE52}"/>
    <cellStyle name="40% - Ênfase4 3 2 7" xfId="11050" xr:uid="{0A0C83CA-073E-4C32-910A-89902D7B3E26}"/>
    <cellStyle name="40% - Ênfase4 3 2 7 2" xfId="33114" xr:uid="{E074E643-1EA8-4BF9-9A41-5A81EA1D9780}"/>
    <cellStyle name="40% - Ênfase4 3 2 7 3" xfId="22131" xr:uid="{0068D388-D137-4D9C-BC8D-B567F38AC626}"/>
    <cellStyle name="40% - Ênfase4 3 2 8" xfId="10013" xr:uid="{53B54FA3-278D-457C-9AFC-0A2AF124ECB5}"/>
    <cellStyle name="40% - Ênfase4 3 2 8 2" xfId="32200" xr:uid="{DA61CFB8-F8E2-42EA-91A2-5D0DBAB8C87A}"/>
    <cellStyle name="40% - Ênfase4 3 2 8 3" xfId="21217" xr:uid="{38270522-D7A3-499A-98CA-25ACC9BEE0F0}"/>
    <cellStyle name="40% - Ênfase4 3 2 9" xfId="14100" xr:uid="{82481005-3FC6-46CB-ACFD-6F1E2EBAF816}"/>
    <cellStyle name="40% - Ênfase4 3 2 9 2" xfId="35964" xr:uid="{193427CD-A46D-4593-B654-C18C0283B935}"/>
    <cellStyle name="40% - Ênfase4 3 2 9 3" xfId="24981" xr:uid="{97C57E60-B140-43FF-9B3D-92620477E080}"/>
    <cellStyle name="40% - Ênfase4 3 3" xfId="5496" xr:uid="{8BD05702-316A-4DF7-885B-36CFAB15BAF7}"/>
    <cellStyle name="40% - Ênfase4 3 3 10" xfId="28885" xr:uid="{250CBF71-BEE4-4D44-BD9F-13C695DAA010}"/>
    <cellStyle name="40% - Ênfase4 3 3 11" xfId="39868" xr:uid="{1ED3704C-95C5-4A93-8B4E-484F786871DD}"/>
    <cellStyle name="40% - Ênfase4 3 3 12" xfId="41815" xr:uid="{D0663BD1-64FE-4DFB-ABFE-5BB11C6FD4C3}"/>
    <cellStyle name="40% - Ênfase4 3 3 13" xfId="43775" xr:uid="{5B7820D3-6877-4547-A246-6FA604158024}"/>
    <cellStyle name="40% - Ênfase4 3 3 14" xfId="17901" xr:uid="{F28A9A54-1F40-4D03-8791-73BFF7D80015}"/>
    <cellStyle name="40% - Ênfase4 3 3 2" xfId="5497" xr:uid="{9C5D1149-7C86-4718-9E2E-867935E54770}"/>
    <cellStyle name="40% - Ênfase4 3 3 2 10" xfId="43776" xr:uid="{59065772-F248-49D0-857C-F4D83C9A37A3}"/>
    <cellStyle name="40% - Ênfase4 3 3 2 11" xfId="17902" xr:uid="{614C29BA-21BD-48BE-9473-B519D7E70D20}"/>
    <cellStyle name="40% - Ênfase4 3 3 2 2" xfId="7215" xr:uid="{20701E3E-8A4E-40B8-AB72-751E4F306482}"/>
    <cellStyle name="40% - Ênfase4 3 3 2 2 10" xfId="18757" xr:uid="{D1855994-7C63-4FC4-95B4-2F035D175F79}"/>
    <cellStyle name="40% - Ênfase4 3 3 2 2 2" xfId="9202" xr:uid="{77335F72-E3AD-45C9-B137-DC2C7B0661B8}"/>
    <cellStyle name="40% - Ênfase4 3 3 2 2 2 2" xfId="31689" xr:uid="{0D9EFF40-97C0-4CC7-B434-612A9D8A8E2E}"/>
    <cellStyle name="40% - Ênfase4 3 3 2 2 2 3" xfId="20706" xr:uid="{AB0B44C8-0382-4FED-8674-3ED78061EA2E}"/>
    <cellStyle name="40% - Ênfase4 3 3 2 2 3" xfId="12601" xr:uid="{0EEDC88B-6875-4A14-9D70-08E784468A3D}"/>
    <cellStyle name="40% - Ênfase4 3 3 2 2 3 2" xfId="34662" xr:uid="{72AB8768-A6BE-4D9B-95D1-6FAA8E2EAB6B}"/>
    <cellStyle name="40% - Ênfase4 3 3 2 2 3 3" xfId="23679" xr:uid="{33FA9683-3E3C-4AEE-834B-5CF65C9323DA}"/>
    <cellStyle name="40% - Ênfase4 3 3 2 2 4" xfId="15043" xr:uid="{C7C8FB4A-BE85-4EE9-A8B5-A2D51E6FE149}"/>
    <cellStyle name="40% - Ênfase4 3 3 2 2 4 2" xfId="36825" xr:uid="{4C7DBDB2-5776-4A14-83A5-31C5CE76E23D}"/>
    <cellStyle name="40% - Ênfase4 3 3 2 2 4 3" xfId="25842" xr:uid="{943DFA9C-F24C-4B40-8D23-F5F032A63618}"/>
    <cellStyle name="40% - Ênfase4 3 3 2 2 5" xfId="27792" xr:uid="{C0DCD4D1-714D-4C98-B6C5-7D910585BBDD}"/>
    <cellStyle name="40% - Ênfase4 3 3 2 2 5 2" xfId="38775" xr:uid="{C2FF7CB9-591E-4E5C-9629-C843B47D9538}"/>
    <cellStyle name="40% - Ênfase4 3 3 2 2 6" xfId="29740" xr:uid="{7B47E5DF-DA3C-4787-B302-54228AFA03A6}"/>
    <cellStyle name="40% - Ênfase4 3 3 2 2 7" xfId="40723" xr:uid="{0AE9C111-5512-47C4-9DE9-6B561E22649D}"/>
    <cellStyle name="40% - Ênfase4 3 3 2 2 8" xfId="42670" xr:uid="{121E7EE8-BFCE-4495-B0E1-1D13A2F9465B}"/>
    <cellStyle name="40% - Ênfase4 3 3 2 2 9" xfId="44630" xr:uid="{FA90AAC9-8F17-4DE1-B528-823B3120930C}"/>
    <cellStyle name="40% - Ênfase4 3 3 2 3" xfId="8347" xr:uid="{7699A532-4820-4C35-A407-497A90685842}"/>
    <cellStyle name="40% - Ênfase4 3 3 2 3 2" xfId="11464" xr:uid="{6350A62B-7415-46D9-AF75-4D3579A2241F}"/>
    <cellStyle name="40% - Ênfase4 3 3 2 3 2 2" xfId="33527" xr:uid="{40AD615F-DADB-4DE3-BE0E-39061EEA6000}"/>
    <cellStyle name="40% - Ênfase4 3 3 2 3 2 3" xfId="22544" xr:uid="{04C27987-D00E-439F-B092-EC096C658D60}"/>
    <cellStyle name="40% - Ênfase4 3 3 2 3 3" xfId="30834" xr:uid="{BD6DC7A5-C468-4311-A7A1-DCFE9E39B6B7}"/>
    <cellStyle name="40% - Ênfase4 3 3 2 3 4" xfId="19851" xr:uid="{84C9B92E-F037-47F3-9433-98287AF6E970}"/>
    <cellStyle name="40% - Ênfase4 3 3 2 4" xfId="10468" xr:uid="{BAC7B293-38C5-477F-B5CA-F4F2743C6854}"/>
    <cellStyle name="40% - Ênfase4 3 3 2 4 2" xfId="32595" xr:uid="{679C535E-6DF9-479F-A5D8-28F20AB66B8C}"/>
    <cellStyle name="40% - Ênfase4 3 3 2 4 3" xfId="21612" xr:uid="{2A22BBD4-224F-4DF0-B3F9-035D45F309AC}"/>
    <cellStyle name="40% - Ênfase4 3 3 2 5" xfId="14107" xr:uid="{657A67BE-DDFA-45A1-AC97-D1B12FA285AD}"/>
    <cellStyle name="40% - Ênfase4 3 3 2 5 2" xfId="35971" xr:uid="{F585B201-19C4-4C49-89FD-070BD513A527}"/>
    <cellStyle name="40% - Ênfase4 3 3 2 5 3" xfId="24988" xr:uid="{2A3D4CA6-608B-4485-9DF8-F219812ADC61}"/>
    <cellStyle name="40% - Ênfase4 3 3 2 6" xfId="26938" xr:uid="{00677501-E773-41D2-9A76-22324DDC7148}"/>
    <cellStyle name="40% - Ênfase4 3 3 2 6 2" xfId="37921" xr:uid="{C56C9262-35B4-4C86-8C15-D0C307FB0095}"/>
    <cellStyle name="40% - Ênfase4 3 3 2 7" xfId="28886" xr:uid="{CAB870A0-7842-4936-8418-57E813EA90A8}"/>
    <cellStyle name="40% - Ênfase4 3 3 2 8" xfId="39869" xr:uid="{5AADDF28-3289-4935-BA8B-1376AD6879CA}"/>
    <cellStyle name="40% - Ênfase4 3 3 2 9" xfId="41816" xr:uid="{6DD9C537-DB73-4E96-9706-B0DB70A05C81}"/>
    <cellStyle name="40% - Ênfase4 3 3 3" xfId="5498" xr:uid="{DDCB32DC-A39A-41F8-B5FC-11FF3BB5A4D8}"/>
    <cellStyle name="40% - Ênfase4 3 3 3 10" xfId="43777" xr:uid="{DA422BE7-2084-4543-9E03-AED24EEC1142}"/>
    <cellStyle name="40% - Ênfase4 3 3 3 11" xfId="17903" xr:uid="{A42E071E-FC89-4E72-9267-2DC91CB8A0C8}"/>
    <cellStyle name="40% - Ênfase4 3 3 3 2" xfId="7497" xr:uid="{653B2EE8-B608-44FB-B92B-F3FABF21A95A}"/>
    <cellStyle name="40% - Ênfase4 3 3 3 2 10" xfId="19039" xr:uid="{21A2541E-F9F0-4689-AFAF-D7F4EA45E0EF}"/>
    <cellStyle name="40% - Ênfase4 3 3 3 2 2" xfId="9484" xr:uid="{C42C0921-6A62-4E7B-BAA2-9B1575551293}"/>
    <cellStyle name="40% - Ênfase4 3 3 3 2 2 2" xfId="31971" xr:uid="{14A514FA-61B7-4F89-9C58-D7B9015DEDD7}"/>
    <cellStyle name="40% - Ênfase4 3 3 3 2 2 3" xfId="20988" xr:uid="{C6C2AED0-418A-43F3-A242-A5617EB51030}"/>
    <cellStyle name="40% - Ênfase4 3 3 3 2 3" xfId="12883" xr:uid="{D5F64378-8562-4A77-8CB0-C3F401F56745}"/>
    <cellStyle name="40% - Ênfase4 3 3 3 2 3 2" xfId="34944" xr:uid="{A7727B65-25A6-47CD-8404-30F9F1BBEECA}"/>
    <cellStyle name="40% - Ênfase4 3 3 3 2 3 3" xfId="23961" xr:uid="{6E3F71A3-2180-40E7-ABF2-E02FBE725182}"/>
    <cellStyle name="40% - Ênfase4 3 3 3 2 4" xfId="15325" xr:uid="{7DB206EC-F8A9-48EB-82FA-A7ED9267E143}"/>
    <cellStyle name="40% - Ênfase4 3 3 3 2 4 2" xfId="37107" xr:uid="{E991B8A9-0479-4548-931D-EF45FAE3E9FF}"/>
    <cellStyle name="40% - Ênfase4 3 3 3 2 4 3" xfId="26124" xr:uid="{4421CEAB-10A6-4AD0-AA8F-61E0DD9E05B7}"/>
    <cellStyle name="40% - Ênfase4 3 3 3 2 5" xfId="28074" xr:uid="{01CD83CB-FD11-49C8-94E4-9658556B8697}"/>
    <cellStyle name="40% - Ênfase4 3 3 3 2 5 2" xfId="39057" xr:uid="{CFA05FCA-11A3-4923-BD27-0BE57EE7BF0F}"/>
    <cellStyle name="40% - Ênfase4 3 3 3 2 6" xfId="30022" xr:uid="{29AA6C6B-EB58-4093-86CF-7AF9AEA2BE15}"/>
    <cellStyle name="40% - Ênfase4 3 3 3 2 7" xfId="41005" xr:uid="{C1D4033B-43F4-4FE7-9122-8300D85A8BDC}"/>
    <cellStyle name="40% - Ênfase4 3 3 3 2 8" xfId="42952" xr:uid="{57E9DF4E-555C-4B2D-A842-2DB3F3827DB0}"/>
    <cellStyle name="40% - Ênfase4 3 3 3 2 9" xfId="44912" xr:uid="{FD540894-08AA-486E-B2A7-725AE7A51890}"/>
    <cellStyle name="40% - Ênfase4 3 3 3 3" xfId="8348" xr:uid="{F83000B1-BF3E-4D3D-AD61-AB5CDF5ED66B}"/>
    <cellStyle name="40% - Ênfase4 3 3 3 3 2" xfId="11746" xr:uid="{D5CCAED5-25F3-4901-A96C-63FDB730EF08}"/>
    <cellStyle name="40% - Ênfase4 3 3 3 3 2 2" xfId="33809" xr:uid="{5B32231D-8AED-4753-80CA-01B818D7E6CE}"/>
    <cellStyle name="40% - Ênfase4 3 3 3 3 2 3" xfId="22826" xr:uid="{3855DA20-5DB2-4393-A9B6-DFDD58935C8C}"/>
    <cellStyle name="40% - Ênfase4 3 3 3 3 3" xfId="30835" xr:uid="{89215C1E-1187-4D7A-91D0-FAC717439DB1}"/>
    <cellStyle name="40% - Ênfase4 3 3 3 3 4" xfId="19852" xr:uid="{E2F18B7B-AD08-4480-930F-F6A1FEBE309A}"/>
    <cellStyle name="40% - Ênfase4 3 3 3 4" xfId="10750" xr:uid="{5B6BCCCB-520B-4658-B30E-60F00573682B}"/>
    <cellStyle name="40% - Ênfase4 3 3 3 4 2" xfId="32877" xr:uid="{CB985025-C43D-49D1-9F32-4E6B561DAAB2}"/>
    <cellStyle name="40% - Ênfase4 3 3 3 4 3" xfId="21894" xr:uid="{98F1520E-675B-47C3-AB0F-C1DC8D74EA36}"/>
    <cellStyle name="40% - Ênfase4 3 3 3 5" xfId="14108" xr:uid="{46275290-16F3-4CC0-95AE-2607DD1A11DC}"/>
    <cellStyle name="40% - Ênfase4 3 3 3 5 2" xfId="35972" xr:uid="{C8773CF8-3AB6-497C-928F-8545EE3D1C3C}"/>
    <cellStyle name="40% - Ênfase4 3 3 3 5 3" xfId="24989" xr:uid="{61261AD9-9756-46B3-93A7-E82ECC8AE550}"/>
    <cellStyle name="40% - Ênfase4 3 3 3 6" xfId="26939" xr:uid="{A36CEC31-3D38-438B-AF19-1B595BA25DB9}"/>
    <cellStyle name="40% - Ênfase4 3 3 3 6 2" xfId="37922" xr:uid="{4DB1588A-6CD6-4152-9EAA-13CFFA175446}"/>
    <cellStyle name="40% - Ênfase4 3 3 3 7" xfId="28887" xr:uid="{6586FA40-A3F7-4F4B-9D99-78396EF40D12}"/>
    <cellStyle name="40% - Ênfase4 3 3 3 8" xfId="39870" xr:uid="{BE9DDE26-5B0A-4D71-8567-6E3ECFDB9BCF}"/>
    <cellStyle name="40% - Ênfase4 3 3 3 9" xfId="41817" xr:uid="{28708479-4697-4355-9500-DAA2B1BE4F07}"/>
    <cellStyle name="40% - Ênfase4 3 3 4" xfId="6931" xr:uid="{5B57B956-0EB3-41FF-BC30-B2DC752B40C3}"/>
    <cellStyle name="40% - Ênfase4 3 3 4 10" xfId="18475" xr:uid="{1FC9EB0A-0551-4FA0-BDB3-F756A888EF22}"/>
    <cellStyle name="40% - Ênfase4 3 3 4 2" xfId="8920" xr:uid="{D7E702B1-96A4-4C5C-984B-421182BB8D18}"/>
    <cellStyle name="40% - Ênfase4 3 3 4 2 2" xfId="13195" xr:uid="{8C6B02CA-A351-4F05-9FD7-6133B248C6A0}"/>
    <cellStyle name="40% - Ênfase4 3 3 4 2 2 2" xfId="35204" xr:uid="{A36F9ACF-2DEA-439F-AA43-9C51B0D4891E}"/>
    <cellStyle name="40% - Ênfase4 3 3 4 2 2 3" xfId="24221" xr:uid="{ABF10A7C-BDB1-4C6C-8EC9-C205BA8C544B}"/>
    <cellStyle name="40% - Ênfase4 3 3 4 2 3" xfId="31407" xr:uid="{A34095F1-99CF-4339-9DBE-E0E32748C304}"/>
    <cellStyle name="40% - Ênfase4 3 3 4 2 4" xfId="20424" xr:uid="{4555523E-8762-47ED-8299-13CA28659CEA}"/>
    <cellStyle name="40% - Ênfase4 3 3 4 3" xfId="12008" xr:uid="{3B52AEA2-D7A4-4448-9701-602AB962C4BB}"/>
    <cellStyle name="40% - Ênfase4 3 3 4 3 2" xfId="34069" xr:uid="{21AFE4EC-6E28-4B3C-8701-7ACF862B26A1}"/>
    <cellStyle name="40% - Ênfase4 3 3 4 3 3" xfId="23086" xr:uid="{020C97EC-1347-4381-B5B0-5E4A08C9DF19}"/>
    <cellStyle name="40% - Ênfase4 3 3 4 4" xfId="14761" xr:uid="{D2083859-49CB-4168-9F2D-31B3632A6E3C}"/>
    <cellStyle name="40% - Ênfase4 3 3 4 4 2" xfId="36543" xr:uid="{3478D157-7039-4D23-AA0A-EBFA2F6FBEA4}"/>
    <cellStyle name="40% - Ênfase4 3 3 4 4 3" xfId="25560" xr:uid="{86F1E1CC-EF77-4FE8-91CA-6B24FFADFDC8}"/>
    <cellStyle name="40% - Ênfase4 3 3 4 5" xfId="27510" xr:uid="{FE443A69-5197-45A4-ABCA-6F7188E8970C}"/>
    <cellStyle name="40% - Ênfase4 3 3 4 5 2" xfId="38493" xr:uid="{306D8895-2730-477A-A4FC-CBC713DFA8BB}"/>
    <cellStyle name="40% - Ênfase4 3 3 4 6" xfId="29458" xr:uid="{196BE7E5-3A2C-413D-9CB2-21778396F5D6}"/>
    <cellStyle name="40% - Ênfase4 3 3 4 7" xfId="40441" xr:uid="{257512C6-A219-4BC9-A3E4-E16573D13590}"/>
    <cellStyle name="40% - Ênfase4 3 3 4 8" xfId="42388" xr:uid="{1873FE3F-80E4-4735-9D50-EC2BD51D2095}"/>
    <cellStyle name="40% - Ênfase4 3 3 4 9" xfId="44348" xr:uid="{5C84D56E-3C24-4EF2-BF08-33B631018FBD}"/>
    <cellStyle name="40% - Ênfase4 3 3 5" xfId="8346" xr:uid="{DD1F0120-0B57-4C1A-9EFE-B6A7F7C8CB7B}"/>
    <cellStyle name="40% - Ênfase4 3 3 5 2" xfId="12305" xr:uid="{4C50CC63-D6F5-4110-A5AC-9E3857D6A020}"/>
    <cellStyle name="40% - Ênfase4 3 3 5 2 2" xfId="34366" xr:uid="{536F2F8F-D683-41FA-8A82-F5DFA9E4B257}"/>
    <cellStyle name="40% - Ênfase4 3 3 5 2 3" xfId="23383" xr:uid="{B0D0A871-930E-4C6B-805B-D025DAF32A25}"/>
    <cellStyle name="40% - Ênfase4 3 3 5 3" xfId="30833" xr:uid="{407306BD-238F-4E51-8661-D23364FB93AC}"/>
    <cellStyle name="40% - Ênfase4 3 3 5 4" xfId="19850" xr:uid="{4340B3B5-0544-4E66-893C-983FACEDDF4F}"/>
    <cellStyle name="40% - Ênfase4 3 3 6" xfId="11168" xr:uid="{E02C6D9E-BF3F-495A-AA75-C418FD1F2FE2}"/>
    <cellStyle name="40% - Ênfase4 3 3 6 2" xfId="33231" xr:uid="{976DA16B-DC05-4FA8-A583-C6BC7B2FD1C7}"/>
    <cellStyle name="40% - Ênfase4 3 3 6 3" xfId="22248" xr:uid="{CF4F71F0-6F15-4CC1-B4F8-A3530C715812}"/>
    <cellStyle name="40% - Ênfase4 3 3 7" xfId="10186" xr:uid="{3A9EF184-9B18-4B10-9CD1-46C6F606B156}"/>
    <cellStyle name="40% - Ênfase4 3 3 7 2" xfId="32313" xr:uid="{3118D914-CD24-4D64-9630-3708026895EE}"/>
    <cellStyle name="40% - Ênfase4 3 3 7 3" xfId="21330" xr:uid="{9085FBA3-66D0-4FF6-8D45-527634289353}"/>
    <cellStyle name="40% - Ênfase4 3 3 8" xfId="14106" xr:uid="{A329E3F6-9EA2-49A3-8025-74F55B4DC9C8}"/>
    <cellStyle name="40% - Ênfase4 3 3 8 2" xfId="35970" xr:uid="{13FC849E-2864-4E46-AA73-BC14C69CC394}"/>
    <cellStyle name="40% - Ênfase4 3 3 8 3" xfId="24987" xr:uid="{B7474076-9E71-416E-BBC8-E67E85AD61E3}"/>
    <cellStyle name="40% - Ênfase4 3 3 9" xfId="26937" xr:uid="{83105790-FF59-4D75-9D8A-DF1D1ECB303D}"/>
    <cellStyle name="40% - Ênfase4 3 3 9 2" xfId="37920" xr:uid="{BF17D19E-16EA-46B6-A81C-85A5525CDFDF}"/>
    <cellStyle name="40% - Ênfase4 3 4" xfId="5499" xr:uid="{069DB1CA-B51E-42CF-B92F-034D2F6A1FBC}"/>
    <cellStyle name="40% - Ênfase4 3 4 10" xfId="39871" xr:uid="{C2368312-8AF6-4217-8CE8-07A97C7AAE3B}"/>
    <cellStyle name="40% - Ênfase4 3 4 11" xfId="41818" xr:uid="{50FB64FF-EBA5-4DF3-99B8-97E48D3F564B}"/>
    <cellStyle name="40% - Ênfase4 3 4 12" xfId="43778" xr:uid="{0C989D09-329E-44CD-B05C-92C8B65C8328}"/>
    <cellStyle name="40% - Ênfase4 3 4 13" xfId="17904" xr:uid="{D0431AE3-867F-4F72-AF77-96AEA6575985}"/>
    <cellStyle name="40% - Ênfase4 3 4 2" xfId="5500" xr:uid="{9EC274B3-CE2D-4538-9C2D-08D3D933CE63}"/>
    <cellStyle name="40% - Ênfase4 3 4 2 10" xfId="43779" xr:uid="{413F7A77-F832-402A-9EEF-F546C2F73EA0}"/>
    <cellStyle name="40% - Ênfase4 3 4 2 11" xfId="17905" xr:uid="{D7F0FF1E-CB91-41F6-811F-299E37BDB525}"/>
    <cellStyle name="40% - Ênfase4 3 4 2 2" xfId="7158" xr:uid="{BB63EDEE-A6E8-4C41-88E4-82EE92294851}"/>
    <cellStyle name="40% - Ênfase4 3 4 2 2 10" xfId="18700" xr:uid="{7405E9EC-C4CF-4D5D-AFFA-8185A97D7A1A}"/>
    <cellStyle name="40% - Ênfase4 3 4 2 2 2" xfId="9145" xr:uid="{B74D98DB-E8C4-459C-ACF0-E23930404AA0}"/>
    <cellStyle name="40% - Ênfase4 3 4 2 2 2 2" xfId="31632" xr:uid="{90C70A40-CDE8-4811-B764-8CA8044556B7}"/>
    <cellStyle name="40% - Ênfase4 3 4 2 2 2 3" xfId="20649" xr:uid="{C2A4275B-094E-4F41-B34A-AADC84227EF1}"/>
    <cellStyle name="40% - Ênfase4 3 4 2 2 3" xfId="12540" xr:uid="{6C2B9C44-E76B-4182-A6BA-FD2A5C10B476}"/>
    <cellStyle name="40% - Ênfase4 3 4 2 2 3 2" xfId="34601" xr:uid="{73863141-6797-4E57-9421-233B77DDC578}"/>
    <cellStyle name="40% - Ênfase4 3 4 2 2 3 3" xfId="23618" xr:uid="{E8D0388B-817E-4422-8833-F43FAB4DDFFC}"/>
    <cellStyle name="40% - Ênfase4 3 4 2 2 4" xfId="14986" xr:uid="{6EF11685-2094-4CC1-A489-2EBEE8D51473}"/>
    <cellStyle name="40% - Ênfase4 3 4 2 2 4 2" xfId="36768" xr:uid="{6B291D26-CBB9-45AD-8D8F-E3140F7B32B5}"/>
    <cellStyle name="40% - Ênfase4 3 4 2 2 4 3" xfId="25785" xr:uid="{7A9E82DF-B859-4893-8E5A-4A59DF9C8AC0}"/>
    <cellStyle name="40% - Ênfase4 3 4 2 2 5" xfId="27735" xr:uid="{EFF88C8D-2B81-4CC9-A281-2E30728DCD2E}"/>
    <cellStyle name="40% - Ênfase4 3 4 2 2 5 2" xfId="38718" xr:uid="{2D42C3BC-76E9-4331-A19A-CAA0A7EC7D0A}"/>
    <cellStyle name="40% - Ênfase4 3 4 2 2 6" xfId="29683" xr:uid="{5B9D99D7-12E6-44C4-9AA7-9FBE5E9F7326}"/>
    <cellStyle name="40% - Ênfase4 3 4 2 2 7" xfId="40666" xr:uid="{AFFB4B1F-0283-4A3E-9DF2-C0A006906D16}"/>
    <cellStyle name="40% - Ênfase4 3 4 2 2 8" xfId="42613" xr:uid="{65050A31-50A6-42C0-9419-D572AAF2D3D7}"/>
    <cellStyle name="40% - Ênfase4 3 4 2 2 9" xfId="44573" xr:uid="{450F2D89-A338-4F60-BF98-C4011C0C8712}"/>
    <cellStyle name="40% - Ênfase4 3 4 2 3" xfId="8350" xr:uid="{1008AF07-83BF-49FC-8B7D-950B50055D95}"/>
    <cellStyle name="40% - Ênfase4 3 4 2 3 2" xfId="11403" xr:uid="{78BA81B9-C299-4F4A-8699-948AABB0A3DD}"/>
    <cellStyle name="40% - Ênfase4 3 4 2 3 2 2" xfId="33466" xr:uid="{7DED97B9-260C-4CE9-94D7-BE0883A24C08}"/>
    <cellStyle name="40% - Ênfase4 3 4 2 3 2 3" xfId="22483" xr:uid="{C0F4A69E-5B04-495F-9E89-FB0C678F183F}"/>
    <cellStyle name="40% - Ênfase4 3 4 2 3 3" xfId="30837" xr:uid="{27121759-B4BE-41EF-9D12-79FC02F0B55D}"/>
    <cellStyle name="40% - Ênfase4 3 4 2 3 4" xfId="19854" xr:uid="{BFE8C00B-41DB-4177-B364-44AAA4B8E019}"/>
    <cellStyle name="40% - Ênfase4 3 4 2 4" xfId="10411" xr:uid="{160B9AAF-B5D6-4C2C-AC04-80F4011A7C89}"/>
    <cellStyle name="40% - Ênfase4 3 4 2 4 2" xfId="32538" xr:uid="{B408FFA8-04DD-47FD-8615-9367CC2EABE4}"/>
    <cellStyle name="40% - Ênfase4 3 4 2 4 3" xfId="21555" xr:uid="{28B5323E-349D-475A-9478-BFEDBF1F59B8}"/>
    <cellStyle name="40% - Ênfase4 3 4 2 5" xfId="14110" xr:uid="{7E3FDD1F-2FFB-46CE-AC18-AA1B25EC74A4}"/>
    <cellStyle name="40% - Ênfase4 3 4 2 5 2" xfId="35974" xr:uid="{C1ADBC6C-4000-47AE-8F2E-2279A0231A42}"/>
    <cellStyle name="40% - Ênfase4 3 4 2 5 3" xfId="24991" xr:uid="{B070132A-1CBE-4A71-BF11-F21CACA9D078}"/>
    <cellStyle name="40% - Ênfase4 3 4 2 6" xfId="26941" xr:uid="{7BE8F453-FF18-49D6-B8D0-26643BC0E77C}"/>
    <cellStyle name="40% - Ênfase4 3 4 2 6 2" xfId="37924" xr:uid="{719B57EB-A595-45CE-8479-F64961026727}"/>
    <cellStyle name="40% - Ênfase4 3 4 2 7" xfId="28889" xr:uid="{FFCAD1EE-F1B5-44F4-9AB7-5FC6677ADC12}"/>
    <cellStyle name="40% - Ênfase4 3 4 2 8" xfId="39872" xr:uid="{84395BA3-587B-4B9D-8E22-65743F2861C6}"/>
    <cellStyle name="40% - Ênfase4 3 4 2 9" xfId="41819" xr:uid="{94CB0ECC-ABD9-44DE-81C7-D2B4DBCB26AD}"/>
    <cellStyle name="40% - Ênfase4 3 4 3" xfId="5501" xr:uid="{DD1831C1-240D-48E2-8780-C1B11459E5B3}"/>
    <cellStyle name="40% - Ênfase4 3 4 3 10" xfId="43780" xr:uid="{8FB9F166-CC7D-47CB-B8B7-04CCE2C3F888}"/>
    <cellStyle name="40% - Ênfase4 3 4 3 11" xfId="17906" xr:uid="{2385C254-BAFE-4AFA-8506-F1CB8644FE96}"/>
    <cellStyle name="40% - Ênfase4 3 4 3 2" xfId="7440" xr:uid="{E9D8E43F-314D-4BB6-983B-C0D5460C8F47}"/>
    <cellStyle name="40% - Ênfase4 3 4 3 2 10" xfId="18982" xr:uid="{23DE75A8-6527-452C-AFE7-C0748A4279CD}"/>
    <cellStyle name="40% - Ênfase4 3 4 3 2 2" xfId="9427" xr:uid="{716F8054-2ADE-473D-A80F-325F12D93155}"/>
    <cellStyle name="40% - Ênfase4 3 4 3 2 2 2" xfId="31914" xr:uid="{A3FE4818-655D-49FF-BC21-DE55DBF61ACE}"/>
    <cellStyle name="40% - Ênfase4 3 4 3 2 2 3" xfId="20931" xr:uid="{85AD1CB2-5257-4389-A1F3-1484E0FFCC62}"/>
    <cellStyle name="40% - Ênfase4 3 4 3 2 3" xfId="12826" xr:uid="{DCE77E03-23E3-49D9-BA63-BC9D9E174292}"/>
    <cellStyle name="40% - Ênfase4 3 4 3 2 3 2" xfId="34887" xr:uid="{98EAEBC7-9028-4946-8359-D7022E5C0A48}"/>
    <cellStyle name="40% - Ênfase4 3 4 3 2 3 3" xfId="23904" xr:uid="{BA97A9AB-8722-432B-8504-E5F4F81D93E9}"/>
    <cellStyle name="40% - Ênfase4 3 4 3 2 4" xfId="15268" xr:uid="{D4A6BEAC-69A4-4C66-AC0B-F490809208C5}"/>
    <cellStyle name="40% - Ênfase4 3 4 3 2 4 2" xfId="37050" xr:uid="{2BFC049B-A829-4F93-AF6D-111B8BE88662}"/>
    <cellStyle name="40% - Ênfase4 3 4 3 2 4 3" xfId="26067" xr:uid="{6F78626B-1C11-43D5-9D3D-5C19887EFB3A}"/>
    <cellStyle name="40% - Ênfase4 3 4 3 2 5" xfId="28017" xr:uid="{1B15F4EC-91DB-4BE2-95CD-1D9A420CAFEE}"/>
    <cellStyle name="40% - Ênfase4 3 4 3 2 5 2" xfId="39000" xr:uid="{DA6CC2B4-10A9-49E0-AB94-08C73B099736}"/>
    <cellStyle name="40% - Ênfase4 3 4 3 2 6" xfId="29965" xr:uid="{8D328CC0-2C25-4CD1-BB7E-0590C8FC8D6A}"/>
    <cellStyle name="40% - Ênfase4 3 4 3 2 7" xfId="40948" xr:uid="{587380AA-6577-4BCF-BEC8-197123FF1077}"/>
    <cellStyle name="40% - Ênfase4 3 4 3 2 8" xfId="42895" xr:uid="{9DD92ACF-AD19-4ABF-96EE-D14C3BF4C724}"/>
    <cellStyle name="40% - Ênfase4 3 4 3 2 9" xfId="44855" xr:uid="{69058B97-592A-43F0-BB90-5636E9E4E519}"/>
    <cellStyle name="40% - Ênfase4 3 4 3 3" xfId="8351" xr:uid="{4B37ED24-2251-403B-89F7-B3E247965189}"/>
    <cellStyle name="40% - Ênfase4 3 4 3 3 2" xfId="11689" xr:uid="{AACEB9A4-4101-4AB9-86C0-9E65B86FE22D}"/>
    <cellStyle name="40% - Ênfase4 3 4 3 3 2 2" xfId="33752" xr:uid="{440333CC-47D6-4F7A-8B80-7726780FF214}"/>
    <cellStyle name="40% - Ênfase4 3 4 3 3 2 3" xfId="22769" xr:uid="{5CD3D279-5A02-4585-BCB5-4B9A05636B34}"/>
    <cellStyle name="40% - Ênfase4 3 4 3 3 3" xfId="30838" xr:uid="{5558A441-C556-4F32-972D-498FDBAC359C}"/>
    <cellStyle name="40% - Ênfase4 3 4 3 3 4" xfId="19855" xr:uid="{97724613-3F58-449D-B8EF-44A097D451AF}"/>
    <cellStyle name="40% - Ênfase4 3 4 3 4" xfId="10693" xr:uid="{A614F59F-C7D9-4519-BBDC-DA5E4F8F2047}"/>
    <cellStyle name="40% - Ênfase4 3 4 3 4 2" xfId="32820" xr:uid="{04872003-2549-47FE-B06F-7B70E22FC865}"/>
    <cellStyle name="40% - Ênfase4 3 4 3 4 3" xfId="21837" xr:uid="{6F61F7F1-3EE1-44EA-8EB8-448E85F6BAF7}"/>
    <cellStyle name="40% - Ênfase4 3 4 3 5" xfId="14111" xr:uid="{167D4249-406F-4D35-A409-2C85207252E5}"/>
    <cellStyle name="40% - Ênfase4 3 4 3 5 2" xfId="35975" xr:uid="{9FDB5303-3572-4D14-A59E-B3EF0F2BFCA4}"/>
    <cellStyle name="40% - Ênfase4 3 4 3 5 3" xfId="24992" xr:uid="{0DE94DA7-4088-46E4-9351-536A8D56F8F6}"/>
    <cellStyle name="40% - Ênfase4 3 4 3 6" xfId="26942" xr:uid="{6CAB95B2-8AA2-475B-B93F-9FDC33357E8E}"/>
    <cellStyle name="40% - Ênfase4 3 4 3 6 2" xfId="37925" xr:uid="{BBF5C1F1-8887-457B-A538-1B4D9D4935B9}"/>
    <cellStyle name="40% - Ênfase4 3 4 3 7" xfId="28890" xr:uid="{E6B16D3F-7326-49CA-AF76-2C59648D5713}"/>
    <cellStyle name="40% - Ênfase4 3 4 3 8" xfId="39873" xr:uid="{DDBB12C9-FCB4-4346-AD0F-9F745964BCB6}"/>
    <cellStyle name="40% - Ênfase4 3 4 3 9" xfId="41820" xr:uid="{FAC9ED70-8E08-413C-8240-BED27270D489}"/>
    <cellStyle name="40% - Ênfase4 3 4 4" xfId="6873" xr:uid="{F344DA24-DA9F-48E6-82B9-444F4A223FF3}"/>
    <cellStyle name="40% - Ênfase4 3 4 4 10" xfId="18418" xr:uid="{5F8500F1-455D-4EC7-8D48-DCCBEC9EFCBD}"/>
    <cellStyle name="40% - Ênfase4 3 4 4 2" xfId="8863" xr:uid="{0155B486-2B68-4099-BC03-1E55E4016200}"/>
    <cellStyle name="40% - Ênfase4 3 4 4 2 2" xfId="31350" xr:uid="{BC3A5E72-AF28-4AA2-B544-A1B9F68D3620}"/>
    <cellStyle name="40% - Ênfase4 3 4 4 2 3" xfId="20367" xr:uid="{6B605747-A2E0-47ED-A1F9-9831CD5030D4}"/>
    <cellStyle name="40% - Ênfase4 3 4 4 3" xfId="12244" xr:uid="{6618BE69-4A14-4C3C-9A81-2CDE07868DCA}"/>
    <cellStyle name="40% - Ênfase4 3 4 4 3 2" xfId="34305" xr:uid="{27E2562F-D6AF-414C-A675-19D22A951412}"/>
    <cellStyle name="40% - Ênfase4 3 4 4 3 3" xfId="23322" xr:uid="{6C51D84E-9678-4FB3-9165-952C6D52E6D6}"/>
    <cellStyle name="40% - Ênfase4 3 4 4 4" xfId="14704" xr:uid="{12CDAB39-D2E4-4A1A-B980-1CEC4D975E44}"/>
    <cellStyle name="40% - Ênfase4 3 4 4 4 2" xfId="36486" xr:uid="{4EECFF16-FB07-4315-9A53-93EEEFCA88C9}"/>
    <cellStyle name="40% - Ênfase4 3 4 4 4 3" xfId="25503" xr:uid="{BFA1531B-C5D6-4871-A21F-134438291B26}"/>
    <cellStyle name="40% - Ênfase4 3 4 4 5" xfId="27453" xr:uid="{8BB1FACC-2585-4551-9672-4EA59442664C}"/>
    <cellStyle name="40% - Ênfase4 3 4 4 5 2" xfId="38436" xr:uid="{8F0A0FAD-16EF-4702-BBCD-97D7FFA18203}"/>
    <cellStyle name="40% - Ênfase4 3 4 4 6" xfId="29401" xr:uid="{4120BDA0-9BD3-43BA-A017-43B775BDA32C}"/>
    <cellStyle name="40% - Ênfase4 3 4 4 7" xfId="40384" xr:uid="{8FB6642E-6FF8-4FC1-9B3C-CEBB341EC6AE}"/>
    <cellStyle name="40% - Ênfase4 3 4 4 8" xfId="42331" xr:uid="{6A23AB84-B5B7-4360-9332-3CDD4383CD59}"/>
    <cellStyle name="40% - Ênfase4 3 4 4 9" xfId="44291" xr:uid="{8D6FA82A-A74B-4093-A850-FAC5DA539ECC}"/>
    <cellStyle name="40% - Ênfase4 3 4 5" xfId="8349" xr:uid="{12657FAF-0487-4FEE-BA1C-EE9249E6DBD2}"/>
    <cellStyle name="40% - Ênfase4 3 4 5 2" xfId="11106" xr:uid="{2F134F23-33DE-4498-AB53-057545802CE9}"/>
    <cellStyle name="40% - Ênfase4 3 4 5 2 2" xfId="33170" xr:uid="{E259458B-D01A-41C4-B44D-2978D42D1B2D}"/>
    <cellStyle name="40% - Ênfase4 3 4 5 2 3" xfId="22187" xr:uid="{E2C22B6F-6D53-47CD-AB03-088A94FD4918}"/>
    <cellStyle name="40% - Ênfase4 3 4 5 3" xfId="30836" xr:uid="{BF002500-9CC7-4D0E-B3B7-235F12913E0E}"/>
    <cellStyle name="40% - Ênfase4 3 4 5 4" xfId="19853" xr:uid="{E2288B45-AD1B-4BF5-885D-CDF34685A47B}"/>
    <cellStyle name="40% - Ênfase4 3 4 6" xfId="10069" xr:uid="{1DFC099D-254F-4ADB-B008-0C7879D0BE74}"/>
    <cellStyle name="40% - Ênfase4 3 4 6 2" xfId="32256" xr:uid="{C2EC0659-E7D8-4A77-821C-B282205F9246}"/>
    <cellStyle name="40% - Ênfase4 3 4 6 3" xfId="21273" xr:uid="{85A29E23-F6CE-483A-921C-E420EFE6EF4A}"/>
    <cellStyle name="40% - Ênfase4 3 4 7" xfId="14109" xr:uid="{7E61D6FA-1B2E-4D8D-90BE-092F82552B33}"/>
    <cellStyle name="40% - Ênfase4 3 4 7 2" xfId="35973" xr:uid="{8C426B9E-3B71-460C-AF28-CA242CAA4134}"/>
    <cellStyle name="40% - Ênfase4 3 4 7 3" xfId="24990" xr:uid="{239CD64F-E5EC-44EA-8848-ED86FDF1E247}"/>
    <cellStyle name="40% - Ênfase4 3 4 8" xfId="26940" xr:uid="{701E35BA-3408-4297-BAE0-E875C5C749DA}"/>
    <cellStyle name="40% - Ênfase4 3 4 8 2" xfId="37923" xr:uid="{79E72ACB-49A9-4F0D-96F2-AB900A48C627}"/>
    <cellStyle name="40% - Ênfase4 3 4 9" xfId="28888" xr:uid="{FA6D44D2-4C80-4627-8C03-ABF15AECFF4E}"/>
    <cellStyle name="40% - Ênfase4 3 5" xfId="5502" xr:uid="{7EE55F4C-D2B8-4031-B52C-A9575C5B1243}"/>
    <cellStyle name="40% - Ênfase4 3 5 10" xfId="43781" xr:uid="{A7AF4EB9-952A-4493-8216-BFE17F4AAD5B}"/>
    <cellStyle name="40% - Ênfase4 3 5 11" xfId="17907" xr:uid="{FAF8C08A-FDE3-4FE5-BD75-9E65A01A6683}"/>
    <cellStyle name="40% - Ênfase4 3 5 2" xfId="7046" xr:uid="{1CADDCCD-BB40-4321-86A3-E029A20C431B}"/>
    <cellStyle name="40% - Ênfase4 3 5 2 10" xfId="18588" xr:uid="{E14EBCB7-EE5A-49BE-84AD-FB18E4515697}"/>
    <cellStyle name="40% - Ênfase4 3 5 2 2" xfId="9033" xr:uid="{48C6CBB9-54A7-4B7A-8D38-E256F2063A71}"/>
    <cellStyle name="40% - Ênfase4 3 5 2 2 2" xfId="31520" xr:uid="{ECCC635D-7699-4774-9658-7F2E701B8F3D}"/>
    <cellStyle name="40% - Ênfase4 3 5 2 2 3" xfId="20537" xr:uid="{865A6E55-8626-4F84-AF2A-579F91ECA766}"/>
    <cellStyle name="40% - Ênfase4 3 5 2 3" xfId="12428" xr:uid="{1012CF98-0138-4F82-9B75-BC7924B2FD6C}"/>
    <cellStyle name="40% - Ênfase4 3 5 2 3 2" xfId="34489" xr:uid="{2498F8D8-8B82-461C-B1A1-E73C0C0ED60E}"/>
    <cellStyle name="40% - Ênfase4 3 5 2 3 3" xfId="23506" xr:uid="{F90640FF-50CC-48F0-8CC3-EB9ED77422E3}"/>
    <cellStyle name="40% - Ênfase4 3 5 2 4" xfId="14874" xr:uid="{4BA63C7E-76F8-406C-BD9F-5892792CE750}"/>
    <cellStyle name="40% - Ênfase4 3 5 2 4 2" xfId="36656" xr:uid="{6D4955E4-0576-4F2C-89EC-FA2CE5081AA9}"/>
    <cellStyle name="40% - Ênfase4 3 5 2 4 3" xfId="25673" xr:uid="{A9477618-0BF2-4C6A-B397-817E0209F9F2}"/>
    <cellStyle name="40% - Ênfase4 3 5 2 5" xfId="27623" xr:uid="{70FC443C-4AE3-4A63-B1A6-FA3372FFF953}"/>
    <cellStyle name="40% - Ênfase4 3 5 2 5 2" xfId="38606" xr:uid="{6A8963E6-3477-4D68-BF04-C482401A594D}"/>
    <cellStyle name="40% - Ênfase4 3 5 2 6" xfId="29571" xr:uid="{B151CAFD-BB39-4576-A37F-140A0D1AC371}"/>
    <cellStyle name="40% - Ênfase4 3 5 2 7" xfId="40554" xr:uid="{E4222E3E-AF73-4396-B937-5E2F90A11370}"/>
    <cellStyle name="40% - Ênfase4 3 5 2 8" xfId="42501" xr:uid="{4F1BE48B-F50F-4FD7-A1F1-57E12534E6FA}"/>
    <cellStyle name="40% - Ênfase4 3 5 2 9" xfId="44461" xr:uid="{6A5CF286-CC93-4CC2-87C1-15AC24FFB2EE}"/>
    <cellStyle name="40% - Ênfase4 3 5 3" xfId="8352" xr:uid="{28205948-D737-41DA-BAC7-4E6F0BDAA194}"/>
    <cellStyle name="40% - Ênfase4 3 5 3 2" xfId="11291" xr:uid="{973CABB6-D43E-4489-8E35-A779F0BD71E7}"/>
    <cellStyle name="40% - Ênfase4 3 5 3 2 2" xfId="33354" xr:uid="{58BE37E3-EFB6-4EBC-B1DF-773804CAF13A}"/>
    <cellStyle name="40% - Ênfase4 3 5 3 2 3" xfId="22371" xr:uid="{34CDAFC1-2498-4653-8597-B0254922C317}"/>
    <cellStyle name="40% - Ênfase4 3 5 3 3" xfId="30839" xr:uid="{A1F1AAB1-6272-4C8A-9283-E46CA52C2AA0}"/>
    <cellStyle name="40% - Ênfase4 3 5 3 4" xfId="19856" xr:uid="{577AB276-8DD9-433C-B98C-BDB8165CE1F4}"/>
    <cellStyle name="40% - Ênfase4 3 5 4" xfId="10299" xr:uid="{2E8FECC6-2A20-4D63-A2B9-BAE3E16D428A}"/>
    <cellStyle name="40% - Ênfase4 3 5 4 2" xfId="32426" xr:uid="{E0E45681-32F4-4040-9953-A7400C83A2CF}"/>
    <cellStyle name="40% - Ênfase4 3 5 4 3" xfId="21443" xr:uid="{C014468D-AE2E-4EC3-9B80-6289E54853D4}"/>
    <cellStyle name="40% - Ênfase4 3 5 5" xfId="14112" xr:uid="{32F8FAD2-D49F-48B6-9F83-DDB5BA79A630}"/>
    <cellStyle name="40% - Ênfase4 3 5 5 2" xfId="35976" xr:uid="{BA99EFB1-8F71-46C3-BFD3-1F83A788C148}"/>
    <cellStyle name="40% - Ênfase4 3 5 5 3" xfId="24993" xr:uid="{FF960557-7D0E-44B9-9523-A93B329284A4}"/>
    <cellStyle name="40% - Ênfase4 3 5 6" xfId="26943" xr:uid="{317C9A21-D230-41DA-B2BB-FB2CE74B409F}"/>
    <cellStyle name="40% - Ênfase4 3 5 6 2" xfId="37926" xr:uid="{266C1B3C-56CB-4546-8220-027C614E323F}"/>
    <cellStyle name="40% - Ênfase4 3 5 7" xfId="28891" xr:uid="{5EA2EEE1-6B03-4214-B3EC-7956AE1772BD}"/>
    <cellStyle name="40% - Ênfase4 3 5 8" xfId="39874" xr:uid="{6E3F00B5-A20D-46CF-A9EB-24F5459D1209}"/>
    <cellStyle name="40% - Ênfase4 3 5 9" xfId="41821" xr:uid="{D428B42B-3DCA-4F4B-9720-91B97F9F057A}"/>
    <cellStyle name="40% - Ênfase4 3 6" xfId="5503" xr:uid="{39EFFD4B-6C8D-4377-9DCA-80D0B518146C}"/>
    <cellStyle name="40% - Ênfase4 3 6 10" xfId="43782" xr:uid="{928ECE8C-0D3B-49AD-BEE5-ED38B05DDDFF}"/>
    <cellStyle name="40% - Ênfase4 3 6 11" xfId="17908" xr:uid="{1B11E757-31E0-4882-B604-9E6F78EDE3F6}"/>
    <cellStyle name="40% - Ênfase4 3 6 2" xfId="7328" xr:uid="{1C017700-56F2-4CC7-92CA-61DDB77CDEB5}"/>
    <cellStyle name="40% - Ênfase4 3 6 2 10" xfId="18870" xr:uid="{92F8392E-0B0A-4C14-8C1E-911178F23203}"/>
    <cellStyle name="40% - Ênfase4 3 6 2 2" xfId="9315" xr:uid="{72C524B7-5BBE-44BB-99D0-14C44943330F}"/>
    <cellStyle name="40% - Ênfase4 3 6 2 2 2" xfId="31802" xr:uid="{FB716748-1DC5-4A05-AE27-5D931AB66E4D}"/>
    <cellStyle name="40% - Ênfase4 3 6 2 2 3" xfId="20819" xr:uid="{A32F2C64-0154-4A90-9E8F-A04E390D7AC4}"/>
    <cellStyle name="40% - Ênfase4 3 6 2 3" xfId="12714" xr:uid="{F0A56642-DDA6-49DD-A9CA-7884952ADCD4}"/>
    <cellStyle name="40% - Ênfase4 3 6 2 3 2" xfId="34775" xr:uid="{152ABCF9-16EF-4861-85F1-12314366A069}"/>
    <cellStyle name="40% - Ênfase4 3 6 2 3 3" xfId="23792" xr:uid="{0E2569D6-C37F-40E9-A86E-FA9113E22E31}"/>
    <cellStyle name="40% - Ênfase4 3 6 2 4" xfId="15156" xr:uid="{478D2813-8B16-4BE2-996E-6A70505C4158}"/>
    <cellStyle name="40% - Ênfase4 3 6 2 4 2" xfId="36938" xr:uid="{BE58DA8A-5CCE-4C59-B1B6-7E5257A27DA1}"/>
    <cellStyle name="40% - Ênfase4 3 6 2 4 3" xfId="25955" xr:uid="{BBB3D221-0DFA-4C61-A5C8-30F6C27C52D6}"/>
    <cellStyle name="40% - Ênfase4 3 6 2 5" xfId="27905" xr:uid="{77F5EEB1-6C41-4505-8C2C-DAA293EEE81E}"/>
    <cellStyle name="40% - Ênfase4 3 6 2 5 2" xfId="38888" xr:uid="{586EA6C7-85BC-4191-90CE-FC3D61EA878C}"/>
    <cellStyle name="40% - Ênfase4 3 6 2 6" xfId="29853" xr:uid="{1C9269A5-DA73-4D23-83FF-F487E48C463E}"/>
    <cellStyle name="40% - Ênfase4 3 6 2 7" xfId="40836" xr:uid="{2C78F252-CEC9-4DC4-9536-6538DCCB3132}"/>
    <cellStyle name="40% - Ênfase4 3 6 2 8" xfId="42783" xr:uid="{90692C5C-3DB0-4AD1-AE92-4D7903C76634}"/>
    <cellStyle name="40% - Ênfase4 3 6 2 9" xfId="44743" xr:uid="{FDF16B94-FDD6-45E1-9EA6-083D50A5986D}"/>
    <cellStyle name="40% - Ênfase4 3 6 3" xfId="8353" xr:uid="{AC6C6D1F-923F-4226-906F-C566B1B17FC2}"/>
    <cellStyle name="40% - Ênfase4 3 6 3 2" xfId="11577" xr:uid="{AF4C5C13-B8EB-46DB-8C62-75B783661C4B}"/>
    <cellStyle name="40% - Ênfase4 3 6 3 2 2" xfId="33640" xr:uid="{0F30BAE9-072D-497B-8ABD-DAD3574C99C8}"/>
    <cellStyle name="40% - Ênfase4 3 6 3 2 3" xfId="22657" xr:uid="{0878090A-47DA-4955-A8B7-C4E1697D928C}"/>
    <cellStyle name="40% - Ênfase4 3 6 3 3" xfId="30840" xr:uid="{435EED21-5A22-49D3-92A8-ACBEA1CD139E}"/>
    <cellStyle name="40% - Ênfase4 3 6 3 4" xfId="19857" xr:uid="{99B58570-2CF2-4B68-B32C-54F7D4B661DC}"/>
    <cellStyle name="40% - Ênfase4 3 6 4" xfId="10581" xr:uid="{CCF53185-30BC-4EC3-B7F1-81AEB9DFD687}"/>
    <cellStyle name="40% - Ênfase4 3 6 4 2" xfId="32708" xr:uid="{F74BB1D3-C56E-4E53-9D09-193F987F6CCA}"/>
    <cellStyle name="40% - Ênfase4 3 6 4 3" xfId="21725" xr:uid="{EF08765A-BDFA-4F3C-8E7A-61B13E843EFC}"/>
    <cellStyle name="40% - Ênfase4 3 6 5" xfId="14113" xr:uid="{DB26A800-587E-48E6-AA9A-F899CD8B2E87}"/>
    <cellStyle name="40% - Ênfase4 3 6 5 2" xfId="35977" xr:uid="{0F3699A7-E0CC-457A-A33B-23124F91C757}"/>
    <cellStyle name="40% - Ênfase4 3 6 5 3" xfId="24994" xr:uid="{859E02C1-AB20-4A85-BB2E-A8416DA693A6}"/>
    <cellStyle name="40% - Ênfase4 3 6 6" xfId="26944" xr:uid="{CEC25EDD-5826-45B7-A3FB-88BDDF2A96C7}"/>
    <cellStyle name="40% - Ênfase4 3 6 6 2" xfId="37927" xr:uid="{39348363-2BF7-4C00-AED7-AA52671BCD1B}"/>
    <cellStyle name="40% - Ênfase4 3 6 7" xfId="28892" xr:uid="{A3139B4F-F41A-46BE-A389-422DCF805096}"/>
    <cellStyle name="40% - Ênfase4 3 6 8" xfId="39875" xr:uid="{DD7B97FE-724F-4213-B253-71AC235A6168}"/>
    <cellStyle name="40% - Ênfase4 3 6 9" xfId="41822" xr:uid="{8FAFF854-6301-44D5-97A3-24F8ED137744}"/>
    <cellStyle name="40% - Ênfase4 3 7" xfId="5504" xr:uid="{C2EB4B3E-0AB2-440C-954E-E6D58FC38860}"/>
    <cellStyle name="40% - Ênfase4 3 7 10" xfId="43783" xr:uid="{E3AF94AA-2096-4C81-9B2A-7CDF87E35A78}"/>
    <cellStyle name="40% - Ênfase4 3 7 11" xfId="17909" xr:uid="{324F4433-8B36-4541-89E1-EB55577D6F0F}"/>
    <cellStyle name="40% - Ênfase4 3 7 2" xfId="7610" xr:uid="{641C4A3B-EAF0-449B-8F00-E6B67E3C9584}"/>
    <cellStyle name="40% - Ênfase4 3 7 2 10" xfId="19152" xr:uid="{2AE5F1AA-70F8-4DF5-A8DD-8000A5C0AFCD}"/>
    <cellStyle name="40% - Ênfase4 3 7 2 2" xfId="9597" xr:uid="{094564E7-05FE-4546-855D-1164510E94D4}"/>
    <cellStyle name="40% - Ênfase4 3 7 2 2 2" xfId="32084" xr:uid="{D36A2455-2C57-4515-806D-86803414D096}"/>
    <cellStyle name="40% - Ênfase4 3 7 2 2 3" xfId="21101" xr:uid="{3613465F-E193-4479-8B5A-7E7F65D068DA}"/>
    <cellStyle name="40% - Ênfase4 3 7 2 3" xfId="12996" xr:uid="{613F4313-78BA-4254-89B3-4B5A2AC957B3}"/>
    <cellStyle name="40% - Ênfase4 3 7 2 3 2" xfId="35057" xr:uid="{08301850-D0FF-4E68-86FF-63D09BC1EFCA}"/>
    <cellStyle name="40% - Ênfase4 3 7 2 3 3" xfId="24074" xr:uid="{70CA6C9B-4662-4090-928B-611F26EC18D0}"/>
    <cellStyle name="40% - Ênfase4 3 7 2 4" xfId="15438" xr:uid="{534A1BD5-D49D-4A10-9047-D52C4C16F746}"/>
    <cellStyle name="40% - Ênfase4 3 7 2 4 2" xfId="37220" xr:uid="{C37673A1-AA83-40D0-B3D4-4AB0605E6701}"/>
    <cellStyle name="40% - Ênfase4 3 7 2 4 3" xfId="26237" xr:uid="{97BAEF18-2E39-4CB0-BB0C-1D67318FD6E4}"/>
    <cellStyle name="40% - Ênfase4 3 7 2 5" xfId="28187" xr:uid="{CB71EF9D-08E1-4B38-A4CC-56175F4E51ED}"/>
    <cellStyle name="40% - Ênfase4 3 7 2 5 2" xfId="39170" xr:uid="{A15D6793-4BDD-47FB-A800-E98835CF8A1F}"/>
    <cellStyle name="40% - Ênfase4 3 7 2 6" xfId="30135" xr:uid="{A7CE9EE2-842F-4579-A4B8-424B4C3C21EB}"/>
    <cellStyle name="40% - Ênfase4 3 7 2 7" xfId="41118" xr:uid="{2D926DFF-8D3E-477A-831F-3F89CBF2041D}"/>
    <cellStyle name="40% - Ênfase4 3 7 2 8" xfId="43065" xr:uid="{B3B05009-4220-47BC-95BE-24135AD3227A}"/>
    <cellStyle name="40% - Ênfase4 3 7 2 9" xfId="45025" xr:uid="{177FB740-C4D6-4F5F-B931-6E07EDB385C5}"/>
    <cellStyle name="40% - Ênfase4 3 7 3" xfId="8354" xr:uid="{A33677AD-4CF6-46AB-9DF4-7EB52A5DC84A}"/>
    <cellStyle name="40% - Ênfase4 3 7 3 2" xfId="11859" xr:uid="{7CA74C70-A7FA-4910-8CAE-518A073CC0E8}"/>
    <cellStyle name="40% - Ênfase4 3 7 3 2 2" xfId="33922" xr:uid="{E1EE6288-2FCD-43CD-8676-9129C9105DB3}"/>
    <cellStyle name="40% - Ênfase4 3 7 3 2 3" xfId="22939" xr:uid="{0EDED303-B4A7-4CA6-95F0-B6025D8C59BF}"/>
    <cellStyle name="40% - Ênfase4 3 7 3 3" xfId="30841" xr:uid="{0C309693-9424-4515-8344-42317E5AC862}"/>
    <cellStyle name="40% - Ênfase4 3 7 3 4" xfId="19858" xr:uid="{3AA0CE34-A80E-4900-B465-28A535E492E9}"/>
    <cellStyle name="40% - Ênfase4 3 7 4" xfId="10863" xr:uid="{1EC0C28B-8304-4779-B5C6-32C747DC90D2}"/>
    <cellStyle name="40% - Ênfase4 3 7 4 2" xfId="32990" xr:uid="{43609BA5-7951-4E1C-BA37-EB09948F32E6}"/>
    <cellStyle name="40% - Ênfase4 3 7 4 3" xfId="22007" xr:uid="{1D619DDE-E023-4791-9462-A56283E5C193}"/>
    <cellStyle name="40% - Ênfase4 3 7 5" xfId="14114" xr:uid="{DCDD1CDE-B39B-4CA0-9E04-E95A6896F3CE}"/>
    <cellStyle name="40% - Ênfase4 3 7 5 2" xfId="35978" xr:uid="{70437B8A-C7D5-4B96-B5DE-49DCD862815F}"/>
    <cellStyle name="40% - Ênfase4 3 7 5 3" xfId="24995" xr:uid="{4F5C66CA-D9C1-40F9-AA2B-5AE8F3300852}"/>
    <cellStyle name="40% - Ênfase4 3 7 6" xfId="26945" xr:uid="{5EF65D7E-DB35-41C3-8F06-179EBA8B3CE6}"/>
    <cellStyle name="40% - Ênfase4 3 7 6 2" xfId="37928" xr:uid="{ED0F706D-858C-461C-A9F8-C9F25D64805E}"/>
    <cellStyle name="40% - Ênfase4 3 7 7" xfId="28893" xr:uid="{666D7328-BBB7-4877-9EB1-0BC2CDB5491C}"/>
    <cellStyle name="40% - Ênfase4 3 7 8" xfId="39876" xr:uid="{4EF44EC5-2E06-4A1B-A262-CDB5FA16633B}"/>
    <cellStyle name="40% - Ênfase4 3 7 9" xfId="41823" xr:uid="{E01C08C7-2EC0-4330-9E20-59945E414EF9}"/>
    <cellStyle name="40% - Ênfase4 3 8" xfId="6761" xr:uid="{D95F1883-8CEF-4199-9F63-3F761EB7F8D3}"/>
    <cellStyle name="40% - Ênfase4 3 8 10" xfId="18306" xr:uid="{1CB759BA-BE0C-4756-8BC3-7A351A7EEF49}"/>
    <cellStyle name="40% - Ênfase4 3 8 2" xfId="8751" xr:uid="{77F14D89-E787-4FEB-A0B7-764863C8B1A7}"/>
    <cellStyle name="40% - Ênfase4 3 8 2 2" xfId="13127" xr:uid="{CD5AFD1B-401D-4A79-BAF3-4BF18017FA1C}"/>
    <cellStyle name="40% - Ênfase4 3 8 2 2 2" xfId="35137" xr:uid="{D7C40A39-9E84-49BA-B098-AF0C3C515C76}"/>
    <cellStyle name="40% - Ênfase4 3 8 2 2 3" xfId="24154" xr:uid="{136CDD0B-3CCA-439B-A979-D564269C539D}"/>
    <cellStyle name="40% - Ênfase4 3 8 2 3" xfId="31238" xr:uid="{F365A471-BAF2-468F-B28E-E26344F1318F}"/>
    <cellStyle name="40% - Ênfase4 3 8 2 4" xfId="20255" xr:uid="{9FFDD7F6-D140-45AC-9943-9F8FA373AE43}"/>
    <cellStyle name="40% - Ênfase4 3 8 3" xfId="11941" xr:uid="{9FE3E52C-9D96-440F-A9ED-75C4079E3913}"/>
    <cellStyle name="40% - Ênfase4 3 8 3 2" xfId="34002" xr:uid="{3AB40370-C983-4E85-B3A7-87088AF09A05}"/>
    <cellStyle name="40% - Ênfase4 3 8 3 3" xfId="23019" xr:uid="{FF6DE9A4-94D1-4D13-8644-0CDB70417FE9}"/>
    <cellStyle name="40% - Ênfase4 3 8 4" xfId="14592" xr:uid="{FBB6A019-727D-456F-A8BB-1884BBF46DFB}"/>
    <cellStyle name="40% - Ênfase4 3 8 4 2" xfId="36374" xr:uid="{F118AC17-C79C-42AC-9C78-AEE3BE1061A7}"/>
    <cellStyle name="40% - Ênfase4 3 8 4 3" xfId="25391" xr:uid="{717D24E1-2154-4FBC-8951-D9419B1DE6FE}"/>
    <cellStyle name="40% - Ênfase4 3 8 5" xfId="27341" xr:uid="{CE4637D2-4869-4461-9C08-4D48243651B3}"/>
    <cellStyle name="40% - Ênfase4 3 8 5 2" xfId="38324" xr:uid="{5C1A379F-0E6C-45B0-8AEE-C9FD7681C7A1}"/>
    <cellStyle name="40% - Ênfase4 3 8 6" xfId="29289" xr:uid="{75C0DC6E-21A3-470F-8061-1CFED097048A}"/>
    <cellStyle name="40% - Ênfase4 3 8 7" xfId="40272" xr:uid="{B12F3E6B-7529-43E6-8DC9-DCB5A9414C22}"/>
    <cellStyle name="40% - Ênfase4 3 8 8" xfId="42219" xr:uid="{FCA1492F-EB05-4577-8A15-43E72CE3F948}"/>
    <cellStyle name="40% - Ênfase4 3 8 9" xfId="44179" xr:uid="{6ACCE777-14C5-4EAC-B7EE-63EE0BE25390}"/>
    <cellStyle name="40% - Ênfase4 3 9" xfId="8339" xr:uid="{1B20B990-EED3-4F54-9EF2-73841ECDDBEA}"/>
    <cellStyle name="40% - Ênfase4 3 9 2" xfId="12132" xr:uid="{12307E59-0C48-44D3-A0F9-BDF15539941B}"/>
    <cellStyle name="40% - Ênfase4 3 9 2 2" xfId="34193" xr:uid="{B062A84F-3E83-4A99-AF83-E0AF93097FED}"/>
    <cellStyle name="40% - Ênfase4 3 9 2 3" xfId="23210" xr:uid="{84600479-1860-4DF9-8CFC-0B99987F5BC0}"/>
    <cellStyle name="40% - Ênfase4 3 9 3" xfId="30826" xr:uid="{FE14C772-07D2-4563-869F-AF2334D02181}"/>
    <cellStyle name="40% - Ênfase4 3 9 4" xfId="19843" xr:uid="{E5C34290-10D9-45E7-9D6A-A60DCD7D9C29}"/>
    <cellStyle name="40% - Ênfase4 4" xfId="5505" xr:uid="{2EA7DCFF-CE34-4719-B37E-AFE84178B2FE}"/>
    <cellStyle name="40% - Ênfase4 4 10" xfId="11008" xr:uid="{BCE88719-7BDF-4304-8BAF-2D8F7A2B8DFB}"/>
    <cellStyle name="40% - Ênfase4 4 10 2" xfId="33072" xr:uid="{C000B331-40AA-432A-8FFE-FD665C095C92}"/>
    <cellStyle name="40% - Ênfase4 4 10 3" xfId="22089" xr:uid="{23F5F621-49A0-42FE-9F45-1C847BA05C84}"/>
    <cellStyle name="40% - Ênfase4 4 11" xfId="9971" xr:uid="{53455ED5-ECFC-450E-8D32-B97231F7D584}"/>
    <cellStyle name="40% - Ênfase4 4 11 2" xfId="32158" xr:uid="{66704085-E231-47AD-87D4-0C01698E13F0}"/>
    <cellStyle name="40% - Ênfase4 4 11 3" xfId="21175" xr:uid="{81FA6B4D-3773-460C-B54E-6946C891B950}"/>
    <cellStyle name="40% - Ênfase4 4 12" xfId="14115" xr:uid="{98BBA1BF-2B53-40C3-939A-145E39615BBA}"/>
    <cellStyle name="40% - Ênfase4 4 12 2" xfId="35979" xr:uid="{5D2A85DF-BD8D-438B-819E-7214603EA8CE}"/>
    <cellStyle name="40% - Ênfase4 4 12 3" xfId="24996" xr:uid="{C3295814-B1FB-438E-A6FC-0139203DB198}"/>
    <cellStyle name="40% - Ênfase4 4 13" xfId="26946" xr:uid="{92059B45-D462-4E8C-9F20-37B4C9F3E67D}"/>
    <cellStyle name="40% - Ênfase4 4 13 2" xfId="37929" xr:uid="{4D0561AF-84D9-4F45-B1EB-1B83978BBA35}"/>
    <cellStyle name="40% - Ênfase4 4 14" xfId="28894" xr:uid="{C6DB923F-832B-4B93-87BF-A1C33F56F733}"/>
    <cellStyle name="40% - Ênfase4 4 15" xfId="39877" xr:uid="{B36F1F0D-DDE2-4693-9919-3C1232CC0B0F}"/>
    <cellStyle name="40% - Ênfase4 4 16" xfId="41824" xr:uid="{2780940F-3980-4325-8457-FD7BD86774DD}"/>
    <cellStyle name="40% - Ênfase4 4 17" xfId="43784" xr:uid="{91216325-1CB5-44B8-B551-6993C077732D}"/>
    <cellStyle name="40% - Ênfase4 4 18" xfId="17910" xr:uid="{231EDF26-D75A-47DE-9E45-EC4A03D9A75C}"/>
    <cellStyle name="40% - Ênfase4 4 2" xfId="5506" xr:uid="{4C6DB48F-92A4-413F-A1C4-9681D35CE3D6}"/>
    <cellStyle name="40% - Ênfase4 4 2 10" xfId="26947" xr:uid="{0167C56C-0B30-40D3-B715-86D2FDF1557D}"/>
    <cellStyle name="40% - Ênfase4 4 2 10 2" xfId="37930" xr:uid="{96C54929-B625-4969-97F4-04FDC79B03C0}"/>
    <cellStyle name="40% - Ênfase4 4 2 11" xfId="28895" xr:uid="{6C55629A-9EC5-45CD-A4AF-F6F6B5FFC6E2}"/>
    <cellStyle name="40% - Ênfase4 4 2 12" xfId="39878" xr:uid="{E714F77B-6DAB-4884-8FD3-2494007B6795}"/>
    <cellStyle name="40% - Ênfase4 4 2 13" xfId="41825" xr:uid="{08AC6328-CC37-412A-A41C-719E31D9C7F1}"/>
    <cellStyle name="40% - Ênfase4 4 2 14" xfId="43785" xr:uid="{BBA15530-A979-41D6-A40D-E5C80F22C752}"/>
    <cellStyle name="40% - Ênfase4 4 2 15" xfId="17911" xr:uid="{A2F9B9EA-5B1A-49E4-8769-BDD5798AA47C}"/>
    <cellStyle name="40% - Ênfase4 4 2 2" xfId="5507" xr:uid="{5F1FC08C-81D8-42C0-974E-F2472E8D724A}"/>
    <cellStyle name="40% - Ênfase4 4 2 2 10" xfId="39879" xr:uid="{165A8C93-B26C-4195-AC1D-290D2F3BE8B4}"/>
    <cellStyle name="40% - Ênfase4 4 2 2 11" xfId="41826" xr:uid="{016B4AB4-94A8-4CCB-BC96-E482E8DB841B}"/>
    <cellStyle name="40% - Ênfase4 4 2 2 12" xfId="43786" xr:uid="{AF14CFCA-7B5D-4FB9-A9ED-D34379639CBB}"/>
    <cellStyle name="40% - Ênfase4 4 2 2 13" xfId="17912" xr:uid="{DCB092EE-8090-43A2-BEBC-B5A9A034754C}"/>
    <cellStyle name="40% - Ênfase4 4 2 2 2" xfId="5508" xr:uid="{0B5AEFB5-C3DD-4FD5-BA4B-134322DEED92}"/>
    <cellStyle name="40% - Ênfase4 4 2 2 2 10" xfId="43787" xr:uid="{00896AE8-8D44-479F-8AE1-11BB6BA6D198}"/>
    <cellStyle name="40% - Ênfase4 4 2 2 2 11" xfId="17913" xr:uid="{DEA5EB82-CFE7-4C29-A699-DB2F21D9D0B0}"/>
    <cellStyle name="40% - Ênfase4 4 2 2 2 2" xfId="7285" xr:uid="{1BA61F7A-D339-46AE-BFB9-FB8D1C854882}"/>
    <cellStyle name="40% - Ênfase4 4 2 2 2 2 10" xfId="18827" xr:uid="{45856E6B-EEF4-4910-9630-C138EAD6190C}"/>
    <cellStyle name="40% - Ênfase4 4 2 2 2 2 2" xfId="9272" xr:uid="{84DEE333-BC39-4C8F-AC32-2DDFC411BD91}"/>
    <cellStyle name="40% - Ênfase4 4 2 2 2 2 2 2" xfId="31759" xr:uid="{12077DED-C590-4FCB-B894-69D7EB13D848}"/>
    <cellStyle name="40% - Ênfase4 4 2 2 2 2 2 3" xfId="20776" xr:uid="{51B1C816-A688-417D-ABBD-08AE2FEEFAA7}"/>
    <cellStyle name="40% - Ênfase4 4 2 2 2 2 3" xfId="12671" xr:uid="{F66EB264-132D-44DA-9154-FF38B7C552E8}"/>
    <cellStyle name="40% - Ênfase4 4 2 2 2 2 3 2" xfId="34732" xr:uid="{1FD231CE-73E4-4AFA-A774-71D27B300DC0}"/>
    <cellStyle name="40% - Ênfase4 4 2 2 2 2 3 3" xfId="23749" xr:uid="{03616B4D-4044-4B97-97B4-004B4213B893}"/>
    <cellStyle name="40% - Ênfase4 4 2 2 2 2 4" xfId="15113" xr:uid="{64B46A5D-061E-40AB-96E4-9B0A17A01564}"/>
    <cellStyle name="40% - Ênfase4 4 2 2 2 2 4 2" xfId="36895" xr:uid="{FD3D6050-899A-4C7E-91DB-76EB4FC8609F}"/>
    <cellStyle name="40% - Ênfase4 4 2 2 2 2 4 3" xfId="25912" xr:uid="{2FFF442A-20F9-4464-94B0-8DAC6C5D3709}"/>
    <cellStyle name="40% - Ênfase4 4 2 2 2 2 5" xfId="27862" xr:uid="{F28D5982-3CAE-47B1-BD85-CB4A9754BC24}"/>
    <cellStyle name="40% - Ênfase4 4 2 2 2 2 5 2" xfId="38845" xr:uid="{6D354026-B2AA-4859-8C21-FCABC72F89C0}"/>
    <cellStyle name="40% - Ênfase4 4 2 2 2 2 6" xfId="29810" xr:uid="{64CC8C65-4E3A-4E87-AAB0-B88F11EBD9EE}"/>
    <cellStyle name="40% - Ênfase4 4 2 2 2 2 7" xfId="40793" xr:uid="{0F3834E8-2394-4F96-85CC-8F6AB97AA38F}"/>
    <cellStyle name="40% - Ênfase4 4 2 2 2 2 8" xfId="42740" xr:uid="{5091A133-626F-4E1F-9E87-91F7B6622EB4}"/>
    <cellStyle name="40% - Ênfase4 4 2 2 2 2 9" xfId="44700" xr:uid="{6E6E6369-EE0E-43C6-9AF0-189EE7B4E92B}"/>
    <cellStyle name="40% - Ênfase4 4 2 2 2 3" xfId="8358" xr:uid="{88B23A62-C1F6-415A-9B3A-5FA7F305D248}"/>
    <cellStyle name="40% - Ênfase4 4 2 2 2 3 2" xfId="11534" xr:uid="{F91465DE-8D9F-42DE-8E13-817B73EF4BEB}"/>
    <cellStyle name="40% - Ênfase4 4 2 2 2 3 2 2" xfId="33597" xr:uid="{4C72C3B2-8B90-4AA6-B272-FA5B3B95AC95}"/>
    <cellStyle name="40% - Ênfase4 4 2 2 2 3 2 3" xfId="22614" xr:uid="{395B9107-CAC8-4B2E-B047-F320B367ADB7}"/>
    <cellStyle name="40% - Ênfase4 4 2 2 2 3 3" xfId="30845" xr:uid="{2A70B682-61BD-4933-AFAE-1E860AC60C13}"/>
    <cellStyle name="40% - Ênfase4 4 2 2 2 3 4" xfId="19862" xr:uid="{D4211028-CC63-41C6-BA70-C0E38DB21B79}"/>
    <cellStyle name="40% - Ênfase4 4 2 2 2 4" xfId="10538" xr:uid="{C7328452-B215-4EEE-BF74-D2BE8D59DAB1}"/>
    <cellStyle name="40% - Ênfase4 4 2 2 2 4 2" xfId="32665" xr:uid="{9EB05707-08CE-431B-99D2-B086929AAE2C}"/>
    <cellStyle name="40% - Ênfase4 4 2 2 2 4 3" xfId="21682" xr:uid="{31C6C117-B175-444B-A6C2-176FF6B648A0}"/>
    <cellStyle name="40% - Ênfase4 4 2 2 2 5" xfId="14118" xr:uid="{FCE47530-ED61-4305-A059-6A52EC499BC6}"/>
    <cellStyle name="40% - Ênfase4 4 2 2 2 5 2" xfId="35982" xr:uid="{319C9343-5020-44DB-BF21-E2FF071C162E}"/>
    <cellStyle name="40% - Ênfase4 4 2 2 2 5 3" xfId="24999" xr:uid="{AAFF5ED2-0070-491E-B77B-7965C840FAB0}"/>
    <cellStyle name="40% - Ênfase4 4 2 2 2 6" xfId="26949" xr:uid="{C2A9A8C4-EA4E-47B8-81D0-D4F55021D2C4}"/>
    <cellStyle name="40% - Ênfase4 4 2 2 2 6 2" xfId="37932" xr:uid="{8603D887-6422-44DC-B423-5ED01DA36FE3}"/>
    <cellStyle name="40% - Ênfase4 4 2 2 2 7" xfId="28897" xr:uid="{980C2698-C99C-4B70-9A3C-DE70A667D1B6}"/>
    <cellStyle name="40% - Ênfase4 4 2 2 2 8" xfId="39880" xr:uid="{1054D90E-B068-463D-A4AD-6A5EBAD2C014}"/>
    <cellStyle name="40% - Ênfase4 4 2 2 2 9" xfId="41827" xr:uid="{FBFCBF78-9D23-4608-B5DB-BAE06F7F9CDC}"/>
    <cellStyle name="40% - Ênfase4 4 2 2 3" xfId="5509" xr:uid="{BBC30FEA-2D82-49B0-9C15-1707D73902BC}"/>
    <cellStyle name="40% - Ênfase4 4 2 2 3 10" xfId="43788" xr:uid="{116BD43A-087F-45C8-8A71-D3A03F983117}"/>
    <cellStyle name="40% - Ênfase4 4 2 2 3 11" xfId="17914" xr:uid="{488A1152-2AD8-4242-A64F-ABF4F518F8BA}"/>
    <cellStyle name="40% - Ênfase4 4 2 2 3 2" xfId="7567" xr:uid="{D741682F-5784-40CC-BCB8-255A4B4880DC}"/>
    <cellStyle name="40% - Ênfase4 4 2 2 3 2 10" xfId="19109" xr:uid="{03F2D9E5-F7C3-42CD-A938-0B4C58EFEF72}"/>
    <cellStyle name="40% - Ênfase4 4 2 2 3 2 2" xfId="9554" xr:uid="{D87391E9-29FA-48E4-80AB-33BDD3936A09}"/>
    <cellStyle name="40% - Ênfase4 4 2 2 3 2 2 2" xfId="32041" xr:uid="{52F1EC96-C14F-4957-8EB0-31EE3187DD47}"/>
    <cellStyle name="40% - Ênfase4 4 2 2 3 2 2 3" xfId="21058" xr:uid="{E3BF77A9-17D2-462B-9BA5-4B820DA7FEEF}"/>
    <cellStyle name="40% - Ênfase4 4 2 2 3 2 3" xfId="12953" xr:uid="{29BDE5B1-D5A5-4868-815B-B656FCB875C4}"/>
    <cellStyle name="40% - Ênfase4 4 2 2 3 2 3 2" xfId="35014" xr:uid="{3686FAB3-AF7B-43ED-ADE5-94C9A76D4651}"/>
    <cellStyle name="40% - Ênfase4 4 2 2 3 2 3 3" xfId="24031" xr:uid="{F2362DD4-3643-4E2E-A1DF-176DA29BB551}"/>
    <cellStyle name="40% - Ênfase4 4 2 2 3 2 4" xfId="15395" xr:uid="{5F353122-8A0E-477F-B0C4-8969774E151D}"/>
    <cellStyle name="40% - Ênfase4 4 2 2 3 2 4 2" xfId="37177" xr:uid="{D12E96F7-A2BB-4612-B129-6E95F35C18B2}"/>
    <cellStyle name="40% - Ênfase4 4 2 2 3 2 4 3" xfId="26194" xr:uid="{0B73AEAF-9237-4515-98CF-A689B25CCC4D}"/>
    <cellStyle name="40% - Ênfase4 4 2 2 3 2 5" xfId="28144" xr:uid="{6D07E203-E922-426F-B2E1-4BE5BDA92123}"/>
    <cellStyle name="40% - Ênfase4 4 2 2 3 2 5 2" xfId="39127" xr:uid="{CF4B2E0E-EDC9-4EF9-A705-0C1FF357A65D}"/>
    <cellStyle name="40% - Ênfase4 4 2 2 3 2 6" xfId="30092" xr:uid="{0AE37CB8-9894-42AE-B0F3-019B8EF9255C}"/>
    <cellStyle name="40% - Ênfase4 4 2 2 3 2 7" xfId="41075" xr:uid="{41DD91E9-6A42-465C-B00D-1C322397B267}"/>
    <cellStyle name="40% - Ênfase4 4 2 2 3 2 8" xfId="43022" xr:uid="{82A795BA-3161-469D-AA93-6EA7ECC3BBFC}"/>
    <cellStyle name="40% - Ênfase4 4 2 2 3 2 9" xfId="44982" xr:uid="{05ECBDF7-83F9-4F68-8246-7A49B0716323}"/>
    <cellStyle name="40% - Ênfase4 4 2 2 3 3" xfId="8359" xr:uid="{E941717E-CC37-4D42-88C1-378B1F98E262}"/>
    <cellStyle name="40% - Ênfase4 4 2 2 3 3 2" xfId="11816" xr:uid="{86D1A836-75D7-4E1D-A73B-9CCDB63436B8}"/>
    <cellStyle name="40% - Ênfase4 4 2 2 3 3 2 2" xfId="33879" xr:uid="{4FBBD129-0CF8-4117-A39C-E030DAC9331A}"/>
    <cellStyle name="40% - Ênfase4 4 2 2 3 3 2 3" xfId="22896" xr:uid="{A285B9E4-49A2-43C9-87DB-DFCE376556E8}"/>
    <cellStyle name="40% - Ênfase4 4 2 2 3 3 3" xfId="30846" xr:uid="{20E99828-3EC2-4B27-946C-75CB06F303E8}"/>
    <cellStyle name="40% - Ênfase4 4 2 2 3 3 4" xfId="19863" xr:uid="{E8800637-8B92-4D77-AD02-03123CDAACD5}"/>
    <cellStyle name="40% - Ênfase4 4 2 2 3 4" xfId="10820" xr:uid="{3BF1FFB8-6D3D-4E2D-ABEF-87477AE8CE06}"/>
    <cellStyle name="40% - Ênfase4 4 2 2 3 4 2" xfId="32947" xr:uid="{90D13386-FADD-4140-B064-EB32772DF7A2}"/>
    <cellStyle name="40% - Ênfase4 4 2 2 3 4 3" xfId="21964" xr:uid="{EE72DD1A-4699-4987-9380-F292375CD3DE}"/>
    <cellStyle name="40% - Ênfase4 4 2 2 3 5" xfId="14119" xr:uid="{01E58241-7F7D-4869-BE95-E8825680E642}"/>
    <cellStyle name="40% - Ênfase4 4 2 2 3 5 2" xfId="35983" xr:uid="{0DAE5D45-0134-4BA8-B8A5-1A7ABD7B26D6}"/>
    <cellStyle name="40% - Ênfase4 4 2 2 3 5 3" xfId="25000" xr:uid="{B7AD3CE6-0096-4BA5-8C0A-0A785A92FB30}"/>
    <cellStyle name="40% - Ênfase4 4 2 2 3 6" xfId="26950" xr:uid="{240796CD-BF84-4824-8653-0B6427AF4DE6}"/>
    <cellStyle name="40% - Ênfase4 4 2 2 3 6 2" xfId="37933" xr:uid="{862B5141-59EB-4413-B67A-9599C2B4D1DA}"/>
    <cellStyle name="40% - Ênfase4 4 2 2 3 7" xfId="28898" xr:uid="{2FF141F0-4257-4BE5-BB1F-F994CA2D2963}"/>
    <cellStyle name="40% - Ênfase4 4 2 2 3 8" xfId="39881" xr:uid="{84FA58E6-378E-4C81-96C6-15959A457ADA}"/>
    <cellStyle name="40% - Ênfase4 4 2 2 3 9" xfId="41828" xr:uid="{C00E194C-D5E9-4151-A863-9B8C335476E4}"/>
    <cellStyle name="40% - Ênfase4 4 2 2 4" xfId="7001" xr:uid="{284E40B4-DD44-48B2-82C7-5B5F9FC5A8CC}"/>
    <cellStyle name="40% - Ênfase4 4 2 2 4 10" xfId="18545" xr:uid="{8EE75F52-EF27-4ED9-A261-EF6B5AE839CA}"/>
    <cellStyle name="40% - Ênfase4 4 2 2 4 2" xfId="8990" xr:uid="{FE624EC8-05D0-4A7E-B7BA-B35A8DF0E47C}"/>
    <cellStyle name="40% - Ênfase4 4 2 2 4 2 2" xfId="31477" xr:uid="{E47F8142-8B59-4F46-98F9-37DDFDDD2785}"/>
    <cellStyle name="40% - Ênfase4 4 2 2 4 2 3" xfId="20494" xr:uid="{2BF55CDA-074D-4E60-9B20-2AB059EF16FB}"/>
    <cellStyle name="40% - Ênfase4 4 2 2 4 3" xfId="12375" xr:uid="{CF142F22-49A3-402D-A468-0A3BA124F662}"/>
    <cellStyle name="40% - Ênfase4 4 2 2 4 3 2" xfId="34436" xr:uid="{F644F86B-138D-46AF-BC4F-A6A4B236624C}"/>
    <cellStyle name="40% - Ênfase4 4 2 2 4 3 3" xfId="23453" xr:uid="{BA81604A-7F8A-4C55-9B8D-4B5FE59C05B4}"/>
    <cellStyle name="40% - Ênfase4 4 2 2 4 4" xfId="14831" xr:uid="{9BA506EF-6D65-473C-B3D6-6C7236D28F98}"/>
    <cellStyle name="40% - Ênfase4 4 2 2 4 4 2" xfId="36613" xr:uid="{0E768C8A-F4D3-4CEC-A6E2-20A874516F10}"/>
    <cellStyle name="40% - Ênfase4 4 2 2 4 4 3" xfId="25630" xr:uid="{08743E06-E76A-4AFB-81F3-106ECA3AEBBC}"/>
    <cellStyle name="40% - Ênfase4 4 2 2 4 5" xfId="27580" xr:uid="{C67A230E-C094-4916-A85E-7DFDE81A3B70}"/>
    <cellStyle name="40% - Ênfase4 4 2 2 4 5 2" xfId="38563" xr:uid="{ECDCB801-7614-4347-842B-9AB81E419FE5}"/>
    <cellStyle name="40% - Ênfase4 4 2 2 4 6" xfId="29528" xr:uid="{2A6C8039-75C6-4D1D-B744-8E350C65B689}"/>
    <cellStyle name="40% - Ênfase4 4 2 2 4 7" xfId="40511" xr:uid="{4A10151B-7FEB-4466-9D24-B024C7DABC57}"/>
    <cellStyle name="40% - Ênfase4 4 2 2 4 8" xfId="42458" xr:uid="{D39E6739-E8E8-49B2-BE7B-97CFD9EAA7E7}"/>
    <cellStyle name="40% - Ênfase4 4 2 2 4 9" xfId="44418" xr:uid="{0311B57E-5311-41B4-88F5-0B6C670ED621}"/>
    <cellStyle name="40% - Ênfase4 4 2 2 5" xfId="8357" xr:uid="{953C1FE2-E349-4A1D-80BF-B8A9E3436564}"/>
    <cellStyle name="40% - Ênfase4 4 2 2 5 2" xfId="11238" xr:uid="{691CAE4F-40F8-404F-9EF0-53E27F7C65A4}"/>
    <cellStyle name="40% - Ênfase4 4 2 2 5 2 2" xfId="33301" xr:uid="{290334A3-89CC-494A-B9D3-45B05A0E6290}"/>
    <cellStyle name="40% - Ênfase4 4 2 2 5 2 3" xfId="22318" xr:uid="{8481A912-C4D5-4567-B89E-9088A6DCE24D}"/>
    <cellStyle name="40% - Ênfase4 4 2 2 5 3" xfId="30844" xr:uid="{146CC2C5-1FC2-412D-A3DC-5E1054CC203D}"/>
    <cellStyle name="40% - Ênfase4 4 2 2 5 4" xfId="19861" xr:uid="{135BD612-80BA-41AF-A137-B16EDF153D12}"/>
    <cellStyle name="40% - Ênfase4 4 2 2 6" xfId="10256" xr:uid="{F88E45D2-9A1D-465E-963F-9AF0872FBCCD}"/>
    <cellStyle name="40% - Ênfase4 4 2 2 6 2" xfId="32383" xr:uid="{B754C11D-AF34-4D83-8601-DF263E44D149}"/>
    <cellStyle name="40% - Ênfase4 4 2 2 6 3" xfId="21400" xr:uid="{16635C34-BBD2-44C0-99E6-5AAD7549CE8A}"/>
    <cellStyle name="40% - Ênfase4 4 2 2 7" xfId="14117" xr:uid="{849842F5-F9B2-4999-A050-21B8A67FCCA7}"/>
    <cellStyle name="40% - Ênfase4 4 2 2 7 2" xfId="35981" xr:uid="{0F5BA822-29DF-446B-82F4-19C7B25AB1BB}"/>
    <cellStyle name="40% - Ênfase4 4 2 2 7 3" xfId="24998" xr:uid="{9840E592-CF9C-43C4-8846-5B154556DD5A}"/>
    <cellStyle name="40% - Ênfase4 4 2 2 8" xfId="26948" xr:uid="{ED2C8EB3-FEAA-4CC3-AA61-D0403D322E98}"/>
    <cellStyle name="40% - Ênfase4 4 2 2 8 2" xfId="37931" xr:uid="{F6F7C68C-45F0-4FB7-AD84-5442A03CB43A}"/>
    <cellStyle name="40% - Ênfase4 4 2 2 9" xfId="28896" xr:uid="{16E4B607-C3DD-45C7-9EB6-493A93E66503}"/>
    <cellStyle name="40% - Ênfase4 4 2 3" xfId="5510" xr:uid="{E1A03204-96CD-4D42-A1C9-3E1CCD8DCDD7}"/>
    <cellStyle name="40% - Ênfase4 4 2 3 10" xfId="43789" xr:uid="{D0FF83C0-8CC3-4BA3-9669-F8EB24FB0E43}"/>
    <cellStyle name="40% - Ênfase4 4 2 3 11" xfId="17915" xr:uid="{4C032BF4-764D-4734-8919-C6943AD7358F}"/>
    <cellStyle name="40% - Ênfase4 4 2 3 2" xfId="7116" xr:uid="{5B6D5544-8964-4F24-9242-93622E01AD3D}"/>
    <cellStyle name="40% - Ênfase4 4 2 3 2 10" xfId="18658" xr:uid="{E0352225-14F5-417E-9558-7E2524CC8015}"/>
    <cellStyle name="40% - Ênfase4 4 2 3 2 2" xfId="9103" xr:uid="{82C2C90A-0E2D-4F55-AF49-65F7D739C469}"/>
    <cellStyle name="40% - Ênfase4 4 2 3 2 2 2" xfId="31590" xr:uid="{055033CB-EE0C-4E79-A507-EBC2BC4C8AC9}"/>
    <cellStyle name="40% - Ênfase4 4 2 3 2 2 3" xfId="20607" xr:uid="{5D562D94-267D-4F64-8FCF-1B84C0521079}"/>
    <cellStyle name="40% - Ênfase4 4 2 3 2 3" xfId="12498" xr:uid="{FBA380C8-6717-43C4-95B5-987E53CBEE72}"/>
    <cellStyle name="40% - Ênfase4 4 2 3 2 3 2" xfId="34559" xr:uid="{318767FC-7AD4-4889-9672-EE873DF3095F}"/>
    <cellStyle name="40% - Ênfase4 4 2 3 2 3 3" xfId="23576" xr:uid="{D5B3643B-6E87-4435-A6CF-4C04964332CD}"/>
    <cellStyle name="40% - Ênfase4 4 2 3 2 4" xfId="14944" xr:uid="{E7B1D477-37E4-4718-AF57-DBADCA223112}"/>
    <cellStyle name="40% - Ênfase4 4 2 3 2 4 2" xfId="36726" xr:uid="{460F6025-0DB3-484D-908B-5EA6D1973596}"/>
    <cellStyle name="40% - Ênfase4 4 2 3 2 4 3" xfId="25743" xr:uid="{C883C419-5D88-4006-8287-7D316EF2234D}"/>
    <cellStyle name="40% - Ênfase4 4 2 3 2 5" xfId="27693" xr:uid="{047441DE-0E9C-4773-A21D-88F3D2C2EC1F}"/>
    <cellStyle name="40% - Ênfase4 4 2 3 2 5 2" xfId="38676" xr:uid="{D1BA8FA2-6E51-4A66-A5C0-4DC88A7DBF78}"/>
    <cellStyle name="40% - Ênfase4 4 2 3 2 6" xfId="29641" xr:uid="{D6CAAA3D-553B-41A8-A0C1-EDDC52761CC2}"/>
    <cellStyle name="40% - Ênfase4 4 2 3 2 7" xfId="40624" xr:uid="{F27B0F1E-9021-426D-85AF-67C8C1B58EA1}"/>
    <cellStyle name="40% - Ênfase4 4 2 3 2 8" xfId="42571" xr:uid="{5F1CCC13-4237-4EF8-9037-EF7C9706E8BA}"/>
    <cellStyle name="40% - Ênfase4 4 2 3 2 9" xfId="44531" xr:uid="{795F313B-F4BD-4F70-B33E-52DB30C3347B}"/>
    <cellStyle name="40% - Ênfase4 4 2 3 3" xfId="8360" xr:uid="{682A3D57-37BE-44BE-9CC2-FA688263642A}"/>
    <cellStyle name="40% - Ênfase4 4 2 3 3 2" xfId="11361" xr:uid="{7F70163D-72D0-4E5A-A8DC-BF1A42873005}"/>
    <cellStyle name="40% - Ênfase4 4 2 3 3 2 2" xfId="33424" xr:uid="{7EA6D585-3902-42E0-8AD4-8080BDCA12B4}"/>
    <cellStyle name="40% - Ênfase4 4 2 3 3 2 3" xfId="22441" xr:uid="{209458BC-EC33-45D5-8D9F-061FD48AC495}"/>
    <cellStyle name="40% - Ênfase4 4 2 3 3 3" xfId="30847" xr:uid="{EB50DBDC-297D-4E73-83FA-DB31BBB48A3D}"/>
    <cellStyle name="40% - Ênfase4 4 2 3 3 4" xfId="19864" xr:uid="{238A44E8-0BAD-4C12-BBB5-29244B2A1DF8}"/>
    <cellStyle name="40% - Ênfase4 4 2 3 4" xfId="10369" xr:uid="{BA6F66C0-DDC4-4EC3-A319-BE496817FD0E}"/>
    <cellStyle name="40% - Ênfase4 4 2 3 4 2" xfId="32496" xr:uid="{6D8E8B66-31C2-416B-ABA7-91060981F16A}"/>
    <cellStyle name="40% - Ênfase4 4 2 3 4 3" xfId="21513" xr:uid="{5739B121-CC8A-44FF-AA43-A628B97FE6EE}"/>
    <cellStyle name="40% - Ênfase4 4 2 3 5" xfId="14120" xr:uid="{7AC601BC-CD76-4221-949C-001FAACA10FB}"/>
    <cellStyle name="40% - Ênfase4 4 2 3 5 2" xfId="35984" xr:uid="{908E4A11-B99B-4346-A858-12090B1B9068}"/>
    <cellStyle name="40% - Ênfase4 4 2 3 5 3" xfId="25001" xr:uid="{30D01F5E-9333-45AF-8A86-A8BF6695C040}"/>
    <cellStyle name="40% - Ênfase4 4 2 3 6" xfId="26951" xr:uid="{EC48BAAC-05FB-47D1-B252-E08DD3C6969D}"/>
    <cellStyle name="40% - Ênfase4 4 2 3 6 2" xfId="37934" xr:uid="{B14160CA-D688-43B3-8092-A7ED0EBEA177}"/>
    <cellStyle name="40% - Ênfase4 4 2 3 7" xfId="28899" xr:uid="{45DF31F6-E223-4753-8829-02420E3CD6DE}"/>
    <cellStyle name="40% - Ênfase4 4 2 3 8" xfId="39882" xr:uid="{BD5CE088-7563-47F2-942E-A269789BEF79}"/>
    <cellStyle name="40% - Ênfase4 4 2 3 9" xfId="41829" xr:uid="{FC88345B-B822-4EBF-94C7-07F29086527E}"/>
    <cellStyle name="40% - Ênfase4 4 2 4" xfId="5511" xr:uid="{5331D801-91D4-4B58-B811-6EF72B40F128}"/>
    <cellStyle name="40% - Ênfase4 4 2 4 10" xfId="43790" xr:uid="{9EBFBC70-4C50-4DA5-966B-42CF49943FA2}"/>
    <cellStyle name="40% - Ênfase4 4 2 4 11" xfId="17916" xr:uid="{D7BC56A5-FBDE-4C57-8F42-5F0B0F9E250A}"/>
    <cellStyle name="40% - Ênfase4 4 2 4 2" xfId="7398" xr:uid="{7B2854C9-FCD5-493F-9A1F-47ECD2E1FE0E}"/>
    <cellStyle name="40% - Ênfase4 4 2 4 2 10" xfId="18940" xr:uid="{FB362C52-D144-4DE1-AB7C-2E0D84BE38C4}"/>
    <cellStyle name="40% - Ênfase4 4 2 4 2 2" xfId="9385" xr:uid="{3323C1A8-F74C-4868-85A7-46DDEB05E64B}"/>
    <cellStyle name="40% - Ênfase4 4 2 4 2 2 2" xfId="31872" xr:uid="{7A7A4B0D-28E6-41F9-AE1F-3615129B023C}"/>
    <cellStyle name="40% - Ênfase4 4 2 4 2 2 3" xfId="20889" xr:uid="{A64CA3C9-F7DD-43ED-BFAC-5507B66C775D}"/>
    <cellStyle name="40% - Ênfase4 4 2 4 2 3" xfId="12784" xr:uid="{D2E57F9D-3BC3-4CCC-9FEB-B3CC79B19513}"/>
    <cellStyle name="40% - Ênfase4 4 2 4 2 3 2" xfId="34845" xr:uid="{0D079E40-7D58-4E06-86C5-A2658AF72E2E}"/>
    <cellStyle name="40% - Ênfase4 4 2 4 2 3 3" xfId="23862" xr:uid="{8B46FDAD-2954-4D28-B31F-8536E07F3772}"/>
    <cellStyle name="40% - Ênfase4 4 2 4 2 4" xfId="15226" xr:uid="{2FA30EA1-6555-41ED-A373-061FE2E5D6DE}"/>
    <cellStyle name="40% - Ênfase4 4 2 4 2 4 2" xfId="37008" xr:uid="{034828C4-A5C3-4DD9-9B9A-AC4EEB9965B6}"/>
    <cellStyle name="40% - Ênfase4 4 2 4 2 4 3" xfId="26025" xr:uid="{B7DB426F-F437-4506-8435-245A645908AB}"/>
    <cellStyle name="40% - Ênfase4 4 2 4 2 5" xfId="27975" xr:uid="{BB703F7E-9FE7-4E67-8FF9-C85589C49D5E}"/>
    <cellStyle name="40% - Ênfase4 4 2 4 2 5 2" xfId="38958" xr:uid="{8B456FD5-8082-475A-841F-5AEDA41887DC}"/>
    <cellStyle name="40% - Ênfase4 4 2 4 2 6" xfId="29923" xr:uid="{C140E623-DC1F-49F5-BB7E-993AADCEBAC1}"/>
    <cellStyle name="40% - Ênfase4 4 2 4 2 7" xfId="40906" xr:uid="{FBFCF177-B75A-4A52-865A-CE9BB60D59AE}"/>
    <cellStyle name="40% - Ênfase4 4 2 4 2 8" xfId="42853" xr:uid="{5859FE58-9005-4862-B27D-49AF6D00E77B}"/>
    <cellStyle name="40% - Ênfase4 4 2 4 2 9" xfId="44813" xr:uid="{46AECB22-71DC-4D1F-A120-DEF6F94B777E}"/>
    <cellStyle name="40% - Ênfase4 4 2 4 3" xfId="8361" xr:uid="{755EEFD2-458A-4C2C-A862-7715C577A7E5}"/>
    <cellStyle name="40% - Ênfase4 4 2 4 3 2" xfId="11647" xr:uid="{C3AC5F66-C275-4ED2-961E-08B72E7FBE59}"/>
    <cellStyle name="40% - Ênfase4 4 2 4 3 2 2" xfId="33710" xr:uid="{A2683C66-94AD-4487-9827-FACA2F4A2BDF}"/>
    <cellStyle name="40% - Ênfase4 4 2 4 3 2 3" xfId="22727" xr:uid="{5AF2D7EC-B8E5-408C-8276-DA0BCD65AFAC}"/>
    <cellStyle name="40% - Ênfase4 4 2 4 3 3" xfId="30848" xr:uid="{2A7E3C5C-2E80-48ED-ACFC-BB4572F07FA0}"/>
    <cellStyle name="40% - Ênfase4 4 2 4 3 4" xfId="19865" xr:uid="{D0AB76C1-8FC5-48E2-AB72-C45C7B12BBD4}"/>
    <cellStyle name="40% - Ênfase4 4 2 4 4" xfId="10651" xr:uid="{7477B8A6-8952-498D-A93A-A5CB9D9FDBC7}"/>
    <cellStyle name="40% - Ênfase4 4 2 4 4 2" xfId="32778" xr:uid="{217674DF-811F-44D4-AA59-AED856F1D74C}"/>
    <cellStyle name="40% - Ênfase4 4 2 4 4 3" xfId="21795" xr:uid="{6F8B5E68-1477-4CAB-82BA-ECD91E2D66CC}"/>
    <cellStyle name="40% - Ênfase4 4 2 4 5" xfId="14121" xr:uid="{559B15AD-DE4F-4041-AEB2-994B9935C37C}"/>
    <cellStyle name="40% - Ênfase4 4 2 4 5 2" xfId="35985" xr:uid="{B1F7E7BB-3B3D-4E20-9C71-6842E5EFE48F}"/>
    <cellStyle name="40% - Ênfase4 4 2 4 5 3" xfId="25002" xr:uid="{16553960-9BB5-4703-B0C2-0A9F0BF1E1C6}"/>
    <cellStyle name="40% - Ênfase4 4 2 4 6" xfId="26952" xr:uid="{DD420839-221E-4914-8512-F3C657AD1DCB}"/>
    <cellStyle name="40% - Ênfase4 4 2 4 6 2" xfId="37935" xr:uid="{C6336B93-6CCB-4672-BCAA-B9CB919376A9}"/>
    <cellStyle name="40% - Ênfase4 4 2 4 7" xfId="28900" xr:uid="{98E21DE7-43FD-4043-8A9E-5DE1DAAC81C2}"/>
    <cellStyle name="40% - Ênfase4 4 2 4 8" xfId="39883" xr:uid="{F264E2D0-9074-4F62-85D5-22D59C85A70C}"/>
    <cellStyle name="40% - Ênfase4 4 2 4 9" xfId="41830" xr:uid="{5798F425-67EB-4E44-BF1F-A866A08F45B8}"/>
    <cellStyle name="40% - Ênfase4 4 2 5" xfId="6831" xr:uid="{9C50F5FE-64E0-438C-96B7-2841A2873A5A}"/>
    <cellStyle name="40% - Ênfase4 4 2 5 10" xfId="18376" xr:uid="{ED74D528-C810-4C45-B107-226CF78E0259}"/>
    <cellStyle name="40% - Ênfase4 4 2 5 2" xfId="8821" xr:uid="{7CF7A422-B1A5-40B9-A958-5BDB94EDB5C9}"/>
    <cellStyle name="40% - Ênfase4 4 2 5 2 2" xfId="13265" xr:uid="{C369A62C-8529-41EB-9DCB-6F9EBC404AB7}"/>
    <cellStyle name="40% - Ênfase4 4 2 5 2 2 2" xfId="35274" xr:uid="{797059EE-5997-4A72-83EB-82F998922C0B}"/>
    <cellStyle name="40% - Ênfase4 4 2 5 2 2 3" xfId="24291" xr:uid="{6E024886-1F41-4A4F-9BCA-DF19C9FBC48F}"/>
    <cellStyle name="40% - Ênfase4 4 2 5 2 3" xfId="31308" xr:uid="{67FBA1C0-14A5-4B09-9B43-687DEFA5004C}"/>
    <cellStyle name="40% - Ênfase4 4 2 5 2 4" xfId="20325" xr:uid="{409AC81B-347C-4473-808F-54BC271111FB}"/>
    <cellStyle name="40% - Ênfase4 4 2 5 3" xfId="12078" xr:uid="{7A64CB20-5C25-4680-BD0B-26CD56FFB065}"/>
    <cellStyle name="40% - Ênfase4 4 2 5 3 2" xfId="34139" xr:uid="{FEAE7F05-AF9D-4D1C-AF8C-998A0537F374}"/>
    <cellStyle name="40% - Ênfase4 4 2 5 3 3" xfId="23156" xr:uid="{B3848A7C-F2C0-4243-AE36-E825165BFE11}"/>
    <cellStyle name="40% - Ênfase4 4 2 5 4" xfId="14662" xr:uid="{EFA102C5-5A89-4050-B9D5-96C397E34785}"/>
    <cellStyle name="40% - Ênfase4 4 2 5 4 2" xfId="36444" xr:uid="{2013D2C3-87EB-4A89-83CF-14FD8A7F5DB9}"/>
    <cellStyle name="40% - Ênfase4 4 2 5 4 3" xfId="25461" xr:uid="{83BDD3E6-D4CA-422A-B6FC-63D0F3F2DEB3}"/>
    <cellStyle name="40% - Ênfase4 4 2 5 5" xfId="27411" xr:uid="{E023E537-A2EC-42A3-97A7-09F5BC5480A7}"/>
    <cellStyle name="40% - Ênfase4 4 2 5 5 2" xfId="38394" xr:uid="{2B868A30-8C73-4BEA-ADFC-279C861C92C0}"/>
    <cellStyle name="40% - Ênfase4 4 2 5 6" xfId="29359" xr:uid="{DA3A17A7-3D8D-4C9A-B447-1D9EDB87E272}"/>
    <cellStyle name="40% - Ênfase4 4 2 5 7" xfId="40342" xr:uid="{F95D4D93-3DAA-4879-9FB6-DCBB7300B942}"/>
    <cellStyle name="40% - Ênfase4 4 2 5 8" xfId="42289" xr:uid="{C384F610-5FD9-4D32-925C-70244E04DDB8}"/>
    <cellStyle name="40% - Ênfase4 4 2 5 9" xfId="44249" xr:uid="{DE18280E-CF1F-4B88-B14F-4E66B35D98F5}"/>
    <cellStyle name="40% - Ênfase4 4 2 6" xfId="8356" xr:uid="{3172EDDD-B627-4DDF-91F9-8A1F436D4837}"/>
    <cellStyle name="40% - Ênfase4 4 2 6 2" xfId="12202" xr:uid="{B4BB9F36-C3D9-4D7F-8670-C112A4328DCD}"/>
    <cellStyle name="40% - Ênfase4 4 2 6 2 2" xfId="34263" xr:uid="{A2A1B1E2-E914-4CF3-A128-E3C88ED94A72}"/>
    <cellStyle name="40% - Ênfase4 4 2 6 2 3" xfId="23280" xr:uid="{D184D95A-9F85-41BF-B45B-BC95143582EE}"/>
    <cellStyle name="40% - Ênfase4 4 2 6 3" xfId="30843" xr:uid="{0504429C-0B16-4348-87FD-CC2F8C729C60}"/>
    <cellStyle name="40% - Ênfase4 4 2 6 4" xfId="19860" xr:uid="{BEFF7B92-8502-48DD-BF78-1127E74DA8AA}"/>
    <cellStyle name="40% - Ênfase4 4 2 7" xfId="11064" xr:uid="{FCD95D45-2EFC-4025-AF88-6A3F6ABCD502}"/>
    <cellStyle name="40% - Ênfase4 4 2 7 2" xfId="33128" xr:uid="{2CABCC82-6699-4CCC-BC82-180E5442B25D}"/>
    <cellStyle name="40% - Ênfase4 4 2 7 3" xfId="22145" xr:uid="{615213B8-562B-4289-95F1-92934FDE44DC}"/>
    <cellStyle name="40% - Ênfase4 4 2 8" xfId="10027" xr:uid="{1065F8B9-11A7-4D79-A7CE-36646682B3A7}"/>
    <cellStyle name="40% - Ênfase4 4 2 8 2" xfId="32214" xr:uid="{79617E05-FB62-4417-B674-097971AAA4E5}"/>
    <cellStyle name="40% - Ênfase4 4 2 8 3" xfId="21231" xr:uid="{B000F84A-FF1B-435B-B491-DB032A239C60}"/>
    <cellStyle name="40% - Ênfase4 4 2 9" xfId="14116" xr:uid="{4897AE3E-8074-4E85-8C8B-712E64B0D210}"/>
    <cellStyle name="40% - Ênfase4 4 2 9 2" xfId="35980" xr:uid="{3AD9430B-9869-4A0A-B9EA-1CFC792E73F1}"/>
    <cellStyle name="40% - Ênfase4 4 2 9 3" xfId="24997" xr:uid="{18FDED87-F14A-42FB-9770-DA3AE4389AF2}"/>
    <cellStyle name="40% - Ênfase4 4 3" xfId="5512" xr:uid="{15A6BA85-2829-46B0-9770-62D5E7E047AF}"/>
    <cellStyle name="40% - Ênfase4 4 3 10" xfId="28901" xr:uid="{D1D828C6-2771-48B6-8486-EE2A198E987C}"/>
    <cellStyle name="40% - Ênfase4 4 3 11" xfId="39884" xr:uid="{22361DC7-6723-42A6-B45B-7D54EEF611E9}"/>
    <cellStyle name="40% - Ênfase4 4 3 12" xfId="41831" xr:uid="{4D9359FF-9FE9-485B-832F-E7C70FA0C66D}"/>
    <cellStyle name="40% - Ênfase4 4 3 13" xfId="43791" xr:uid="{9FB0924C-1AE7-4AFE-95AB-6B4C70120CCF}"/>
    <cellStyle name="40% - Ênfase4 4 3 14" xfId="17917" xr:uid="{E72BD481-E3BD-47AB-A297-B192A702D2A3}"/>
    <cellStyle name="40% - Ênfase4 4 3 2" xfId="5513" xr:uid="{2CF81D75-957F-4EDC-A9B1-BFCAE122C16D}"/>
    <cellStyle name="40% - Ênfase4 4 3 2 10" xfId="43792" xr:uid="{C2F69620-42B8-4A3D-9ED3-C9936E8D8002}"/>
    <cellStyle name="40% - Ênfase4 4 3 2 11" xfId="17918" xr:uid="{E31520E7-6167-43AC-A911-A4A17517AC40}"/>
    <cellStyle name="40% - Ênfase4 4 3 2 2" xfId="7229" xr:uid="{6D6967CC-D8AB-461D-8C20-29B0F24D7181}"/>
    <cellStyle name="40% - Ênfase4 4 3 2 2 10" xfId="18771" xr:uid="{BDAF946F-CB06-48F3-A284-016CB240E5B8}"/>
    <cellStyle name="40% - Ênfase4 4 3 2 2 2" xfId="9216" xr:uid="{EB1AFE6D-A1FA-469A-9DD7-1E5E6D8C198F}"/>
    <cellStyle name="40% - Ênfase4 4 3 2 2 2 2" xfId="31703" xr:uid="{65D030E7-44FE-45C7-83F8-81E65F84A818}"/>
    <cellStyle name="40% - Ênfase4 4 3 2 2 2 3" xfId="20720" xr:uid="{B850752E-F46E-47E6-BAD6-FBCEEE570816}"/>
    <cellStyle name="40% - Ênfase4 4 3 2 2 3" xfId="12615" xr:uid="{60C6B091-ABFC-406B-B6FD-746C832973E1}"/>
    <cellStyle name="40% - Ênfase4 4 3 2 2 3 2" xfId="34676" xr:uid="{55395AB0-9D17-40AD-94E7-1E6A4281D608}"/>
    <cellStyle name="40% - Ênfase4 4 3 2 2 3 3" xfId="23693" xr:uid="{17E390CF-1068-4548-962A-0240E01E4C16}"/>
    <cellStyle name="40% - Ênfase4 4 3 2 2 4" xfId="15057" xr:uid="{1CA034FF-34C5-4D54-A392-7A82A01D0F94}"/>
    <cellStyle name="40% - Ênfase4 4 3 2 2 4 2" xfId="36839" xr:uid="{505B2C02-FC1F-48A6-BB7F-8B8897EC0DEB}"/>
    <cellStyle name="40% - Ênfase4 4 3 2 2 4 3" xfId="25856" xr:uid="{9C963298-F2D1-480E-BE61-4E278F23B947}"/>
    <cellStyle name="40% - Ênfase4 4 3 2 2 5" xfId="27806" xr:uid="{625C3A2A-5BCE-4EFA-BEF9-47DB5AE2BAE5}"/>
    <cellStyle name="40% - Ênfase4 4 3 2 2 5 2" xfId="38789" xr:uid="{4BDD0535-7896-4D89-B404-5811866E1B7B}"/>
    <cellStyle name="40% - Ênfase4 4 3 2 2 6" xfId="29754" xr:uid="{7968E2A2-0643-4419-ADDC-3E59D23EDE53}"/>
    <cellStyle name="40% - Ênfase4 4 3 2 2 7" xfId="40737" xr:uid="{C8DDA481-4286-4060-8627-D35AD0C91196}"/>
    <cellStyle name="40% - Ênfase4 4 3 2 2 8" xfId="42684" xr:uid="{6B0DE9E4-658C-4CDA-B32C-87E84A9C4152}"/>
    <cellStyle name="40% - Ênfase4 4 3 2 2 9" xfId="44644" xr:uid="{CEA9E3AA-05D1-4017-B4A4-3A7D1872F555}"/>
    <cellStyle name="40% - Ênfase4 4 3 2 3" xfId="8363" xr:uid="{CF315B40-6240-4C37-96B8-033BBD3895A6}"/>
    <cellStyle name="40% - Ênfase4 4 3 2 3 2" xfId="11478" xr:uid="{12C15389-E39E-47AA-9C07-7C59FFD26CDD}"/>
    <cellStyle name="40% - Ênfase4 4 3 2 3 2 2" xfId="33541" xr:uid="{4350A583-8F44-4FCC-828B-C4BB76E0BEF2}"/>
    <cellStyle name="40% - Ênfase4 4 3 2 3 2 3" xfId="22558" xr:uid="{FDEF3E30-9BD6-4A7C-A5D5-E0477392C6E9}"/>
    <cellStyle name="40% - Ênfase4 4 3 2 3 3" xfId="30850" xr:uid="{11C60DB4-E44A-4247-BC19-4AE57566F029}"/>
    <cellStyle name="40% - Ênfase4 4 3 2 3 4" xfId="19867" xr:uid="{D0CD9738-2A87-41E1-B2FC-3391FFB27F26}"/>
    <cellStyle name="40% - Ênfase4 4 3 2 4" xfId="10482" xr:uid="{D48E4618-EEEB-43F2-8E57-BF4C10AEA806}"/>
    <cellStyle name="40% - Ênfase4 4 3 2 4 2" xfId="32609" xr:uid="{2B83A0D3-35CB-4C0F-9593-F95A70B3FE27}"/>
    <cellStyle name="40% - Ênfase4 4 3 2 4 3" xfId="21626" xr:uid="{C1208E84-6C40-4BD6-B1F3-061CCE8ABD60}"/>
    <cellStyle name="40% - Ênfase4 4 3 2 5" xfId="14123" xr:uid="{C31084B3-664F-42A1-BF93-7BB062D52F64}"/>
    <cellStyle name="40% - Ênfase4 4 3 2 5 2" xfId="35987" xr:uid="{DA7503D7-22A2-4CEA-868A-A8C745F25B89}"/>
    <cellStyle name="40% - Ênfase4 4 3 2 5 3" xfId="25004" xr:uid="{FF66F6A7-49D6-45B1-861D-B9057DDBBB20}"/>
    <cellStyle name="40% - Ênfase4 4 3 2 6" xfId="26954" xr:uid="{224F48EF-D6BA-41B3-B5EF-C9AAF14E3A83}"/>
    <cellStyle name="40% - Ênfase4 4 3 2 6 2" xfId="37937" xr:uid="{998DCE3C-530D-4E6A-BDCD-5C53936DE255}"/>
    <cellStyle name="40% - Ênfase4 4 3 2 7" xfId="28902" xr:uid="{82185CF9-302A-40CE-A83E-88CDCC75393D}"/>
    <cellStyle name="40% - Ênfase4 4 3 2 8" xfId="39885" xr:uid="{0256D3E4-1278-44CA-8094-3A2A68D0DD3B}"/>
    <cellStyle name="40% - Ênfase4 4 3 2 9" xfId="41832" xr:uid="{AD765AFF-F307-4086-A3A5-3C39D7A9E919}"/>
    <cellStyle name="40% - Ênfase4 4 3 3" xfId="5514" xr:uid="{4B475FE8-0604-48E0-A397-A86B08D2D1FF}"/>
    <cellStyle name="40% - Ênfase4 4 3 3 10" xfId="43793" xr:uid="{925FC1D0-E14D-4F96-AA6D-E85B77B29EDA}"/>
    <cellStyle name="40% - Ênfase4 4 3 3 11" xfId="17919" xr:uid="{417A7384-7D87-47B5-89AC-5C790AB242D1}"/>
    <cellStyle name="40% - Ênfase4 4 3 3 2" xfId="7511" xr:uid="{36FCFDD9-2C2E-4520-AD60-A16C03DDB888}"/>
    <cellStyle name="40% - Ênfase4 4 3 3 2 10" xfId="19053" xr:uid="{D2A1042D-01B9-4AA6-A63A-5EDFF580AF02}"/>
    <cellStyle name="40% - Ênfase4 4 3 3 2 2" xfId="9498" xr:uid="{DF53067F-54BF-4F34-A714-ADEE31CFB6AA}"/>
    <cellStyle name="40% - Ênfase4 4 3 3 2 2 2" xfId="31985" xr:uid="{35267B22-3E5F-43B6-B9B5-52E13C82ADD9}"/>
    <cellStyle name="40% - Ênfase4 4 3 3 2 2 3" xfId="21002" xr:uid="{B7096105-DD7B-4060-8B28-84927FA8FAB3}"/>
    <cellStyle name="40% - Ênfase4 4 3 3 2 3" xfId="12897" xr:uid="{843E0266-BF31-4EE7-8B43-C6A396EE41BA}"/>
    <cellStyle name="40% - Ênfase4 4 3 3 2 3 2" xfId="34958" xr:uid="{D9ACF51E-6F55-4344-8CE5-F3AB617FA236}"/>
    <cellStyle name="40% - Ênfase4 4 3 3 2 3 3" xfId="23975" xr:uid="{49E672DE-4FFD-41FD-BF60-58FC3F6167FB}"/>
    <cellStyle name="40% - Ênfase4 4 3 3 2 4" xfId="15339" xr:uid="{DAE4F784-7868-411D-BA51-442703FBE2C5}"/>
    <cellStyle name="40% - Ênfase4 4 3 3 2 4 2" xfId="37121" xr:uid="{F5E7AB2E-652B-4D79-BDE9-51683DC01B5B}"/>
    <cellStyle name="40% - Ênfase4 4 3 3 2 4 3" xfId="26138" xr:uid="{610861ED-883E-4971-B54B-45480A78CDAB}"/>
    <cellStyle name="40% - Ênfase4 4 3 3 2 5" xfId="28088" xr:uid="{B61B5B6C-CB47-49D8-8E87-CAC37BFBD436}"/>
    <cellStyle name="40% - Ênfase4 4 3 3 2 5 2" xfId="39071" xr:uid="{109EB1B6-D1DF-4BD9-BB83-F1AE349F932B}"/>
    <cellStyle name="40% - Ênfase4 4 3 3 2 6" xfId="30036" xr:uid="{C9F4E95A-B35C-42B6-B35C-4E6F7B82E28C}"/>
    <cellStyle name="40% - Ênfase4 4 3 3 2 7" xfId="41019" xr:uid="{18ED2616-5528-464E-B3C6-64611F378EAF}"/>
    <cellStyle name="40% - Ênfase4 4 3 3 2 8" xfId="42966" xr:uid="{D4E9930D-A1B0-4E23-AB38-D64B027295ED}"/>
    <cellStyle name="40% - Ênfase4 4 3 3 2 9" xfId="44926" xr:uid="{DF6B9E8C-796C-4D69-B6E9-50064AD3C716}"/>
    <cellStyle name="40% - Ênfase4 4 3 3 3" xfId="8364" xr:uid="{65B25E59-1494-4BA5-A146-2756494C9099}"/>
    <cellStyle name="40% - Ênfase4 4 3 3 3 2" xfId="11760" xr:uid="{C850AFD1-23B8-45B2-9675-909088867639}"/>
    <cellStyle name="40% - Ênfase4 4 3 3 3 2 2" xfId="33823" xr:uid="{587F0B8E-47C3-4D06-94AE-7DB6156D41F5}"/>
    <cellStyle name="40% - Ênfase4 4 3 3 3 2 3" xfId="22840" xr:uid="{3AC2DFC8-53B9-4C77-BB01-5614EBCC9317}"/>
    <cellStyle name="40% - Ênfase4 4 3 3 3 3" xfId="30851" xr:uid="{CE2F5E9A-47A9-4791-99BF-8DDF819A57B7}"/>
    <cellStyle name="40% - Ênfase4 4 3 3 3 4" xfId="19868" xr:uid="{7F49C3DA-874D-4C02-A72C-1BB0FD7EDB88}"/>
    <cellStyle name="40% - Ênfase4 4 3 3 4" xfId="10764" xr:uid="{2D4F0D5D-EDB1-4A43-AC99-156C9367F721}"/>
    <cellStyle name="40% - Ênfase4 4 3 3 4 2" xfId="32891" xr:uid="{1B8F1CF9-0C42-49AB-9F8D-00351E0464BB}"/>
    <cellStyle name="40% - Ênfase4 4 3 3 4 3" xfId="21908" xr:uid="{C45FEEB5-C22C-4665-956C-339EA5EE61D4}"/>
    <cellStyle name="40% - Ênfase4 4 3 3 5" xfId="14124" xr:uid="{15A2D174-FBB9-41E1-A57B-06D422EFCDF3}"/>
    <cellStyle name="40% - Ênfase4 4 3 3 5 2" xfId="35988" xr:uid="{18A0CCF6-F3BD-4109-BBD0-18FE2FC9B292}"/>
    <cellStyle name="40% - Ênfase4 4 3 3 5 3" xfId="25005" xr:uid="{31CD258D-18BB-4D92-A6FC-33A4E3883324}"/>
    <cellStyle name="40% - Ênfase4 4 3 3 6" xfId="26955" xr:uid="{D323A815-C574-4B09-80BA-CCC7BA9FD3BD}"/>
    <cellStyle name="40% - Ênfase4 4 3 3 6 2" xfId="37938" xr:uid="{E4C01F90-D5F4-4ABD-814A-8CC1E6D9C62C}"/>
    <cellStyle name="40% - Ênfase4 4 3 3 7" xfId="28903" xr:uid="{57A1C84F-0C9C-40CE-A4FE-D160BA8216BC}"/>
    <cellStyle name="40% - Ênfase4 4 3 3 8" xfId="39886" xr:uid="{D8FA735D-20A6-4E40-B735-DD005DA9486D}"/>
    <cellStyle name="40% - Ênfase4 4 3 3 9" xfId="41833" xr:uid="{F4B34129-B889-4D6D-B2D7-A960370D01B7}"/>
    <cellStyle name="40% - Ênfase4 4 3 4" xfId="6945" xr:uid="{FF71DD5F-72D0-4D0D-859A-4CCE74BA5A07}"/>
    <cellStyle name="40% - Ênfase4 4 3 4 10" xfId="18489" xr:uid="{FC79F1AE-2B6B-4E23-BC8A-501C72966E21}"/>
    <cellStyle name="40% - Ênfase4 4 3 4 2" xfId="8934" xr:uid="{30E0DFEC-753D-42A5-99BD-CD0788C98290}"/>
    <cellStyle name="40% - Ênfase4 4 3 4 2 2" xfId="13209" xr:uid="{37B0CDE1-CBAA-4CED-A958-81050E272C69}"/>
    <cellStyle name="40% - Ênfase4 4 3 4 2 2 2" xfId="35218" xr:uid="{37F66B93-7B79-4775-BEF8-51378819F4BB}"/>
    <cellStyle name="40% - Ênfase4 4 3 4 2 2 3" xfId="24235" xr:uid="{A8C29E56-672C-4ED6-ABAE-3661D80641A6}"/>
    <cellStyle name="40% - Ênfase4 4 3 4 2 3" xfId="31421" xr:uid="{CF6C248E-4E2F-4DF4-BCE5-A494D931E9D5}"/>
    <cellStyle name="40% - Ênfase4 4 3 4 2 4" xfId="20438" xr:uid="{1927E643-8666-4874-8BA7-DABBFD705586}"/>
    <cellStyle name="40% - Ênfase4 4 3 4 3" xfId="12022" xr:uid="{3AFF79BA-17FB-41B2-814C-763382D0CF29}"/>
    <cellStyle name="40% - Ênfase4 4 3 4 3 2" xfId="34083" xr:uid="{2866FA2A-2920-4E06-B9A8-F118C966C6B4}"/>
    <cellStyle name="40% - Ênfase4 4 3 4 3 3" xfId="23100" xr:uid="{8F2CC7B6-355A-4AE4-8543-2022B262F156}"/>
    <cellStyle name="40% - Ênfase4 4 3 4 4" xfId="14775" xr:uid="{7F399070-FC9E-443F-82A6-B395FA161A50}"/>
    <cellStyle name="40% - Ênfase4 4 3 4 4 2" xfId="36557" xr:uid="{9172212B-154C-4B1B-8BCF-DE1B882D98E1}"/>
    <cellStyle name="40% - Ênfase4 4 3 4 4 3" xfId="25574" xr:uid="{BF0661B9-D51A-4476-8DFE-126C0BA0E92A}"/>
    <cellStyle name="40% - Ênfase4 4 3 4 5" xfId="27524" xr:uid="{4BC84924-424F-48E0-B1AE-7E73B3D1880D}"/>
    <cellStyle name="40% - Ênfase4 4 3 4 5 2" xfId="38507" xr:uid="{2B53ED72-F625-4E6A-BE57-828A5D850C18}"/>
    <cellStyle name="40% - Ênfase4 4 3 4 6" xfId="29472" xr:uid="{63F5E4CD-FCAA-4B43-BDCE-3A99B55E8DC9}"/>
    <cellStyle name="40% - Ênfase4 4 3 4 7" xfId="40455" xr:uid="{0259CE3B-DDBA-49C0-816E-AD4B5449A00D}"/>
    <cellStyle name="40% - Ênfase4 4 3 4 8" xfId="42402" xr:uid="{8392652D-5E01-4A8D-8A46-18ED8305202B}"/>
    <cellStyle name="40% - Ênfase4 4 3 4 9" xfId="44362" xr:uid="{C9FFAE4A-5435-4B27-A79C-E3E7AC28A2DC}"/>
    <cellStyle name="40% - Ênfase4 4 3 5" xfId="8362" xr:uid="{BF1BF584-9BAB-4D93-A680-E6B8D4C4396B}"/>
    <cellStyle name="40% - Ênfase4 4 3 5 2" xfId="12319" xr:uid="{CC7B3DDC-F1A1-400E-9A22-D09A382F0D8C}"/>
    <cellStyle name="40% - Ênfase4 4 3 5 2 2" xfId="34380" xr:uid="{66B88C65-49D0-40F5-B6DD-E0B863888E3A}"/>
    <cellStyle name="40% - Ênfase4 4 3 5 2 3" xfId="23397" xr:uid="{A56EAF36-9BBB-4EDC-AA3D-926D272D6D7B}"/>
    <cellStyle name="40% - Ênfase4 4 3 5 3" xfId="30849" xr:uid="{9C84E742-BCA3-496D-A6D2-B72A592E7178}"/>
    <cellStyle name="40% - Ênfase4 4 3 5 4" xfId="19866" xr:uid="{56DE8003-1B55-4151-B652-96B96A368507}"/>
    <cellStyle name="40% - Ênfase4 4 3 6" xfId="11182" xr:uid="{A659CDE3-D48B-4FEC-A659-F81A13919D0A}"/>
    <cellStyle name="40% - Ênfase4 4 3 6 2" xfId="33245" xr:uid="{99CBE85C-C080-4753-8992-6C7D394837CB}"/>
    <cellStyle name="40% - Ênfase4 4 3 6 3" xfId="22262" xr:uid="{8299B2AC-04C4-4B45-A6E6-D03F33DC7F6B}"/>
    <cellStyle name="40% - Ênfase4 4 3 7" xfId="10200" xr:uid="{BE72DF22-E54A-49A9-A3A8-A9C8CCDE19BF}"/>
    <cellStyle name="40% - Ênfase4 4 3 7 2" xfId="32327" xr:uid="{DE940EB5-F003-4C6A-B421-0002A0B594DD}"/>
    <cellStyle name="40% - Ênfase4 4 3 7 3" xfId="21344" xr:uid="{4B44EA33-C953-4522-8EDC-5C73DCD7919C}"/>
    <cellStyle name="40% - Ênfase4 4 3 8" xfId="14122" xr:uid="{57910C7E-5821-4A28-9D51-2422CA07ADE4}"/>
    <cellStyle name="40% - Ênfase4 4 3 8 2" xfId="35986" xr:uid="{70AFEFAF-D9B4-4645-8C2F-0CE6F89A6C26}"/>
    <cellStyle name="40% - Ênfase4 4 3 8 3" xfId="25003" xr:uid="{755687FD-FD67-41EA-8559-8F86EC1F2DD3}"/>
    <cellStyle name="40% - Ênfase4 4 3 9" xfId="26953" xr:uid="{7522AB0A-22A7-4CCD-BEDB-6EB7C7416EB2}"/>
    <cellStyle name="40% - Ênfase4 4 3 9 2" xfId="37936" xr:uid="{3896F117-FD75-4D57-B4B8-37D6C3310EB2}"/>
    <cellStyle name="40% - Ênfase4 4 4" xfId="5515" xr:uid="{BB1AC79E-533D-46A9-87BC-899E2562ED01}"/>
    <cellStyle name="40% - Ênfase4 4 4 10" xfId="39887" xr:uid="{2CB79255-78EE-4E7A-8FD5-FC31ED46E8F0}"/>
    <cellStyle name="40% - Ênfase4 4 4 11" xfId="41834" xr:uid="{7AAF60AC-3833-4863-8583-B3A6A343F724}"/>
    <cellStyle name="40% - Ênfase4 4 4 12" xfId="43794" xr:uid="{F4764526-73E0-4242-9479-4F61F226A3C3}"/>
    <cellStyle name="40% - Ênfase4 4 4 13" xfId="17920" xr:uid="{ED2D2D6B-7214-4D70-9406-DFDDAFBBC161}"/>
    <cellStyle name="40% - Ênfase4 4 4 2" xfId="5516" xr:uid="{D130929C-4A85-4B1D-A230-1CAA216D1C25}"/>
    <cellStyle name="40% - Ênfase4 4 4 2 10" xfId="43795" xr:uid="{4E1FC756-02E2-4E09-8A1A-84D1143F7964}"/>
    <cellStyle name="40% - Ênfase4 4 4 2 11" xfId="17921" xr:uid="{FEFEBAD4-CBF2-42C6-80A7-57ECB8088A6C}"/>
    <cellStyle name="40% - Ênfase4 4 4 2 2" xfId="7172" xr:uid="{06FD2CF5-3506-4622-8C5E-49BFD5E9DE57}"/>
    <cellStyle name="40% - Ênfase4 4 4 2 2 10" xfId="18714" xr:uid="{F591D4B0-A031-460F-889B-1FC122781F0D}"/>
    <cellStyle name="40% - Ênfase4 4 4 2 2 2" xfId="9159" xr:uid="{C48C042B-B58D-4437-B4C1-41A52C13B35F}"/>
    <cellStyle name="40% - Ênfase4 4 4 2 2 2 2" xfId="31646" xr:uid="{4FD88F05-98A0-46AC-918E-DA3924239262}"/>
    <cellStyle name="40% - Ênfase4 4 4 2 2 2 3" xfId="20663" xr:uid="{0D832746-2A30-483E-98FD-F1FC4B176F38}"/>
    <cellStyle name="40% - Ênfase4 4 4 2 2 3" xfId="12554" xr:uid="{B402DC84-E8EB-46C1-8DFA-574E99723CBF}"/>
    <cellStyle name="40% - Ênfase4 4 4 2 2 3 2" xfId="34615" xr:uid="{6F82F5F0-A306-4C9A-9524-3EF326A114EC}"/>
    <cellStyle name="40% - Ênfase4 4 4 2 2 3 3" xfId="23632" xr:uid="{3EA9065B-5326-4F1D-AD3A-8CE64EFFEC07}"/>
    <cellStyle name="40% - Ênfase4 4 4 2 2 4" xfId="15000" xr:uid="{44CFE9B7-CE7C-45A9-B1B1-278E25C49DBD}"/>
    <cellStyle name="40% - Ênfase4 4 4 2 2 4 2" xfId="36782" xr:uid="{B84BBDAE-14C8-43C1-8425-5835528ADC59}"/>
    <cellStyle name="40% - Ênfase4 4 4 2 2 4 3" xfId="25799" xr:uid="{22AD1ABC-59A6-476A-AB38-CED7CFEA15F3}"/>
    <cellStyle name="40% - Ênfase4 4 4 2 2 5" xfId="27749" xr:uid="{D2A81C20-A81F-4786-A04C-714028DEB2E8}"/>
    <cellStyle name="40% - Ênfase4 4 4 2 2 5 2" xfId="38732" xr:uid="{C1BF799D-7B83-4635-A23F-1804FE65D633}"/>
    <cellStyle name="40% - Ênfase4 4 4 2 2 6" xfId="29697" xr:uid="{E22B0667-7A1C-409C-8A73-C5BE8E426AFE}"/>
    <cellStyle name="40% - Ênfase4 4 4 2 2 7" xfId="40680" xr:uid="{6183A720-0C4E-41DF-A8F1-668EE8844861}"/>
    <cellStyle name="40% - Ênfase4 4 4 2 2 8" xfId="42627" xr:uid="{DB47522B-38FD-471E-9CA3-8FDA945EC10A}"/>
    <cellStyle name="40% - Ênfase4 4 4 2 2 9" xfId="44587" xr:uid="{0B06818B-568E-4E46-A712-20B849866337}"/>
    <cellStyle name="40% - Ênfase4 4 4 2 3" xfId="8366" xr:uid="{D00E2B89-F5D0-41DE-8148-16B76F499F64}"/>
    <cellStyle name="40% - Ênfase4 4 4 2 3 2" xfId="11417" xr:uid="{5FCAE8AE-7DBD-41FA-875F-53E76F31E04E}"/>
    <cellStyle name="40% - Ênfase4 4 4 2 3 2 2" xfId="33480" xr:uid="{4770F867-BAD9-4A2A-AEFC-50A24FDB2426}"/>
    <cellStyle name="40% - Ênfase4 4 4 2 3 2 3" xfId="22497" xr:uid="{5EF5058E-D888-425C-9D9E-C6FD86F7EE1E}"/>
    <cellStyle name="40% - Ênfase4 4 4 2 3 3" xfId="30853" xr:uid="{66D614FE-EF90-4873-A990-9E55400D0B82}"/>
    <cellStyle name="40% - Ênfase4 4 4 2 3 4" xfId="19870" xr:uid="{64E7CC30-A188-4366-966D-916F118DF532}"/>
    <cellStyle name="40% - Ênfase4 4 4 2 4" xfId="10425" xr:uid="{E7630493-AF62-4B7C-8D3B-0C6BDE4C7FBE}"/>
    <cellStyle name="40% - Ênfase4 4 4 2 4 2" xfId="32552" xr:uid="{366622DE-7596-4CAB-9008-F9624A17D4C5}"/>
    <cellStyle name="40% - Ênfase4 4 4 2 4 3" xfId="21569" xr:uid="{4C96926A-EF42-43D2-A2D8-49F41D0F2E55}"/>
    <cellStyle name="40% - Ênfase4 4 4 2 5" xfId="14126" xr:uid="{A9B79EAE-6819-4A4F-B09B-AB1B1897FFF1}"/>
    <cellStyle name="40% - Ênfase4 4 4 2 5 2" xfId="35990" xr:uid="{14F0C6B9-759C-43D4-904F-2A157AE038E8}"/>
    <cellStyle name="40% - Ênfase4 4 4 2 5 3" xfId="25007" xr:uid="{80D72F4B-C425-437F-90A1-2C946A9B05BB}"/>
    <cellStyle name="40% - Ênfase4 4 4 2 6" xfId="26957" xr:uid="{0C83B795-2AA6-4DBA-A999-F358E5AA5992}"/>
    <cellStyle name="40% - Ênfase4 4 4 2 6 2" xfId="37940" xr:uid="{DDB759F7-D399-4256-B713-F568AF80F3B2}"/>
    <cellStyle name="40% - Ênfase4 4 4 2 7" xfId="28905" xr:uid="{25859AC2-0F7F-41E2-81B8-2B14CD1593EA}"/>
    <cellStyle name="40% - Ênfase4 4 4 2 8" xfId="39888" xr:uid="{F090F52E-70F7-470B-98A1-EDC2FB71AC15}"/>
    <cellStyle name="40% - Ênfase4 4 4 2 9" xfId="41835" xr:uid="{1EFFE461-8769-4A80-BF49-97C8AE75B792}"/>
    <cellStyle name="40% - Ênfase4 4 4 3" xfId="5517" xr:uid="{356128FD-598D-4E81-B221-42FA08291940}"/>
    <cellStyle name="40% - Ênfase4 4 4 3 10" xfId="43796" xr:uid="{D535AFFC-A6B9-44E1-B466-784CA87807B8}"/>
    <cellStyle name="40% - Ênfase4 4 4 3 11" xfId="17922" xr:uid="{2CF81038-CCC8-48CF-BF4B-CBA0CE69AF84}"/>
    <cellStyle name="40% - Ênfase4 4 4 3 2" xfId="7454" xr:uid="{665151E1-AC8A-4573-BA59-3975CED4CF4D}"/>
    <cellStyle name="40% - Ênfase4 4 4 3 2 10" xfId="18996" xr:uid="{5340C4BE-66B8-4406-8C13-B7143E45AB76}"/>
    <cellStyle name="40% - Ênfase4 4 4 3 2 2" xfId="9441" xr:uid="{17BABAD5-37E4-408F-9A7D-0C0C95CE8D0D}"/>
    <cellStyle name="40% - Ênfase4 4 4 3 2 2 2" xfId="31928" xr:uid="{CF54FD17-3AC9-4D3D-8752-4871F6F2A8E2}"/>
    <cellStyle name="40% - Ênfase4 4 4 3 2 2 3" xfId="20945" xr:uid="{A8B0E952-5BA5-4F08-BAC0-75B64C410C74}"/>
    <cellStyle name="40% - Ênfase4 4 4 3 2 3" xfId="12840" xr:uid="{1CC9DE52-89FA-4A1E-9699-816E91DFD622}"/>
    <cellStyle name="40% - Ênfase4 4 4 3 2 3 2" xfId="34901" xr:uid="{742801C1-2140-4E98-B362-44CC82E37D05}"/>
    <cellStyle name="40% - Ênfase4 4 4 3 2 3 3" xfId="23918" xr:uid="{0E34E465-3BE4-4F0F-BD22-F8D5B8CC4C58}"/>
    <cellStyle name="40% - Ênfase4 4 4 3 2 4" xfId="15282" xr:uid="{05D7B6AC-BFB1-4CDC-AA76-4B2E4FE87273}"/>
    <cellStyle name="40% - Ênfase4 4 4 3 2 4 2" xfId="37064" xr:uid="{9E6CF236-07D6-4EEC-9B5C-8860ACF46036}"/>
    <cellStyle name="40% - Ênfase4 4 4 3 2 4 3" xfId="26081" xr:uid="{7A201D37-C575-4E86-AACB-B2CC3163E090}"/>
    <cellStyle name="40% - Ênfase4 4 4 3 2 5" xfId="28031" xr:uid="{84891FE8-A820-49DF-8BFF-42214F634484}"/>
    <cellStyle name="40% - Ênfase4 4 4 3 2 5 2" xfId="39014" xr:uid="{DF82E397-5A95-4B11-ABAB-7C5F0180F037}"/>
    <cellStyle name="40% - Ênfase4 4 4 3 2 6" xfId="29979" xr:uid="{C3BE5262-82E6-481C-A568-103ECD6F1236}"/>
    <cellStyle name="40% - Ênfase4 4 4 3 2 7" xfId="40962" xr:uid="{C7AA289A-2E46-4D56-9EFF-C4F10075A252}"/>
    <cellStyle name="40% - Ênfase4 4 4 3 2 8" xfId="42909" xr:uid="{2DD68A80-0803-47D6-91B0-EE48546DA6B7}"/>
    <cellStyle name="40% - Ênfase4 4 4 3 2 9" xfId="44869" xr:uid="{8DD3C172-6268-4D1D-873D-2A190A17D94E}"/>
    <cellStyle name="40% - Ênfase4 4 4 3 3" xfId="8367" xr:uid="{D0E10012-AB7B-457D-956E-658062A973BB}"/>
    <cellStyle name="40% - Ênfase4 4 4 3 3 2" xfId="11703" xr:uid="{2C741AC3-82B4-416B-8C7F-32864040B984}"/>
    <cellStyle name="40% - Ênfase4 4 4 3 3 2 2" xfId="33766" xr:uid="{DCA94657-8ECB-4251-953A-3A3F2DF5E876}"/>
    <cellStyle name="40% - Ênfase4 4 4 3 3 2 3" xfId="22783" xr:uid="{5087733B-EE40-419D-9E3B-5BE72AD4974A}"/>
    <cellStyle name="40% - Ênfase4 4 4 3 3 3" xfId="30854" xr:uid="{9F4C659F-9525-4558-916C-D2A13CB4AB42}"/>
    <cellStyle name="40% - Ênfase4 4 4 3 3 4" xfId="19871" xr:uid="{E873A6DA-722E-4510-98B0-BF8C1FA082BF}"/>
    <cellStyle name="40% - Ênfase4 4 4 3 4" xfId="10707" xr:uid="{D266ECF5-1F14-4F80-BCF6-142C18CD2BF0}"/>
    <cellStyle name="40% - Ênfase4 4 4 3 4 2" xfId="32834" xr:uid="{973277F6-BF70-4301-9846-B8CA2447D1EE}"/>
    <cellStyle name="40% - Ênfase4 4 4 3 4 3" xfId="21851" xr:uid="{714A27A9-E3B9-4BDA-8270-7F849B73AE99}"/>
    <cellStyle name="40% - Ênfase4 4 4 3 5" xfId="14127" xr:uid="{20275C7E-B58C-4037-8007-2A6C79A55DEA}"/>
    <cellStyle name="40% - Ênfase4 4 4 3 5 2" xfId="35991" xr:uid="{8D0B6027-EC7F-4B04-89F4-585BD9B2B53F}"/>
    <cellStyle name="40% - Ênfase4 4 4 3 5 3" xfId="25008" xr:uid="{03D119BB-ACB3-445C-A958-6A35A0312E6E}"/>
    <cellStyle name="40% - Ênfase4 4 4 3 6" xfId="26958" xr:uid="{5AB6D579-7718-48A8-B1F4-4D2A0D21E55A}"/>
    <cellStyle name="40% - Ênfase4 4 4 3 6 2" xfId="37941" xr:uid="{CCC34A8A-2BAD-41D6-86A0-1863361387FD}"/>
    <cellStyle name="40% - Ênfase4 4 4 3 7" xfId="28906" xr:uid="{B3BE795A-7341-4714-A267-F32CD0AE77F4}"/>
    <cellStyle name="40% - Ênfase4 4 4 3 8" xfId="39889" xr:uid="{9EE23487-3A73-47FA-8243-D2801D99B719}"/>
    <cellStyle name="40% - Ênfase4 4 4 3 9" xfId="41836" xr:uid="{39852968-DAA6-465B-9616-17FA281308C0}"/>
    <cellStyle name="40% - Ênfase4 4 4 4" xfId="6887" xr:uid="{4FDCFDED-F48D-45B6-AD55-87FBA6BAFF3E}"/>
    <cellStyle name="40% - Ênfase4 4 4 4 10" xfId="18432" xr:uid="{9B3C8572-216E-4F8C-9248-3E47C89A5CA4}"/>
    <cellStyle name="40% - Ênfase4 4 4 4 2" xfId="8877" xr:uid="{099E9B98-45FC-46D1-9BA6-867271985CB3}"/>
    <cellStyle name="40% - Ênfase4 4 4 4 2 2" xfId="31364" xr:uid="{E288CE65-CF4C-4974-A735-C230C30CD150}"/>
    <cellStyle name="40% - Ênfase4 4 4 4 2 3" xfId="20381" xr:uid="{46F9CB7B-CCB1-4BC8-A44A-7F2E49BD3E2D}"/>
    <cellStyle name="40% - Ênfase4 4 4 4 3" xfId="12258" xr:uid="{4942081D-41A9-4B70-8CB4-D981FEA82D1B}"/>
    <cellStyle name="40% - Ênfase4 4 4 4 3 2" xfId="34319" xr:uid="{C6D6C19A-27B4-42B6-BC1E-BCB28A2B1381}"/>
    <cellStyle name="40% - Ênfase4 4 4 4 3 3" xfId="23336" xr:uid="{B4051782-D358-41F1-BBC3-5D26C6FD92DF}"/>
    <cellStyle name="40% - Ênfase4 4 4 4 4" xfId="14718" xr:uid="{C02166C6-417A-409A-8954-D1CE09504208}"/>
    <cellStyle name="40% - Ênfase4 4 4 4 4 2" xfId="36500" xr:uid="{3B04D7A5-F715-4FA6-A6AF-F63CB46FD262}"/>
    <cellStyle name="40% - Ênfase4 4 4 4 4 3" xfId="25517" xr:uid="{9AA18F95-334B-415F-B055-459289A4040A}"/>
    <cellStyle name="40% - Ênfase4 4 4 4 5" xfId="27467" xr:uid="{F15E9998-26C0-4B71-904A-0FCE7AF19284}"/>
    <cellStyle name="40% - Ênfase4 4 4 4 5 2" xfId="38450" xr:uid="{983E5073-1790-4F15-BC6F-DC1CE93A5147}"/>
    <cellStyle name="40% - Ênfase4 4 4 4 6" xfId="29415" xr:uid="{6F47893C-AA6A-4C35-86D9-89FE5FFD135A}"/>
    <cellStyle name="40% - Ênfase4 4 4 4 7" xfId="40398" xr:uid="{5882177A-6E12-403D-B9E5-E79F294D1F83}"/>
    <cellStyle name="40% - Ênfase4 4 4 4 8" xfId="42345" xr:uid="{86C73B96-7153-4168-BA9C-CDC9AC941F70}"/>
    <cellStyle name="40% - Ênfase4 4 4 4 9" xfId="44305" xr:uid="{5CE09493-4DBC-47EA-8D02-B9981D16F011}"/>
    <cellStyle name="40% - Ênfase4 4 4 5" xfId="8365" xr:uid="{D7ADED5C-E1CB-4A22-9203-BEB335D0DE37}"/>
    <cellStyle name="40% - Ênfase4 4 4 5 2" xfId="11120" xr:uid="{226DB69E-454D-4178-BC90-C5DE6DE4143C}"/>
    <cellStyle name="40% - Ênfase4 4 4 5 2 2" xfId="33184" xr:uid="{F5F7CAE8-CD65-4A01-A784-3ACFA8710374}"/>
    <cellStyle name="40% - Ênfase4 4 4 5 2 3" xfId="22201" xr:uid="{9DB11C1B-7407-424D-9BC8-BFCAA0D1B018}"/>
    <cellStyle name="40% - Ênfase4 4 4 5 3" xfId="30852" xr:uid="{FC26995E-3F7F-4237-879B-6751495AB02B}"/>
    <cellStyle name="40% - Ênfase4 4 4 5 4" xfId="19869" xr:uid="{400E2ED0-1511-43F0-8FF4-8ADD2C332150}"/>
    <cellStyle name="40% - Ênfase4 4 4 6" xfId="10083" xr:uid="{64C340BA-F8D4-454A-8F12-DB55EE60351A}"/>
    <cellStyle name="40% - Ênfase4 4 4 6 2" xfId="32270" xr:uid="{DBF99992-44D3-48FF-A4E8-F854F34B61BA}"/>
    <cellStyle name="40% - Ênfase4 4 4 6 3" xfId="21287" xr:uid="{AE40D652-BB6F-4CA0-BF3B-952CEE13832E}"/>
    <cellStyle name="40% - Ênfase4 4 4 7" xfId="14125" xr:uid="{62F0A7C4-2946-42BA-A7FD-B77EDE0E4E52}"/>
    <cellStyle name="40% - Ênfase4 4 4 7 2" xfId="35989" xr:uid="{48D481E8-5858-4EFD-9D77-90E3B7D8EAB8}"/>
    <cellStyle name="40% - Ênfase4 4 4 7 3" xfId="25006" xr:uid="{7EDFB14D-73BA-4435-BEFB-2582FC7A4D9E}"/>
    <cellStyle name="40% - Ênfase4 4 4 8" xfId="26956" xr:uid="{EC6821CE-69A9-4216-A095-93330364B1E1}"/>
    <cellStyle name="40% - Ênfase4 4 4 8 2" xfId="37939" xr:uid="{7AC35AFE-F646-42A8-9D20-CF0381DFCE2E}"/>
    <cellStyle name="40% - Ênfase4 4 4 9" xfId="28904" xr:uid="{8E2295D1-8DB1-4E16-9A26-BAA060B9B156}"/>
    <cellStyle name="40% - Ênfase4 4 5" xfId="5518" xr:uid="{730295C8-F1D0-4FB1-A2BC-611C59E13033}"/>
    <cellStyle name="40% - Ênfase4 4 5 10" xfId="43797" xr:uid="{2CFC8453-6961-492E-AE87-7AE4782093D9}"/>
    <cellStyle name="40% - Ênfase4 4 5 11" xfId="17923" xr:uid="{53241D59-18FA-4404-953B-EC73FA17DDC1}"/>
    <cellStyle name="40% - Ênfase4 4 5 2" xfId="7060" xr:uid="{F7ADAE8E-134A-497D-9D30-15B48F9BD885}"/>
    <cellStyle name="40% - Ênfase4 4 5 2 10" xfId="18602" xr:uid="{B89CF6B6-55CD-4334-8161-7EA519F711BC}"/>
    <cellStyle name="40% - Ênfase4 4 5 2 2" xfId="9047" xr:uid="{F15FFAFB-7C46-4AFF-BDC6-5DECFA0C1865}"/>
    <cellStyle name="40% - Ênfase4 4 5 2 2 2" xfId="31534" xr:uid="{CF479A1A-424B-4E79-BC9B-7E2505D02284}"/>
    <cellStyle name="40% - Ênfase4 4 5 2 2 3" xfId="20551" xr:uid="{70BFB2AA-3F39-465E-ACC6-9227ECB796F6}"/>
    <cellStyle name="40% - Ênfase4 4 5 2 3" xfId="12442" xr:uid="{94E7B34A-8B4A-4F38-8BB0-4B6D2A659876}"/>
    <cellStyle name="40% - Ênfase4 4 5 2 3 2" xfId="34503" xr:uid="{C20D2196-9D6A-4662-AE08-79419116E85A}"/>
    <cellStyle name="40% - Ênfase4 4 5 2 3 3" xfId="23520" xr:uid="{E4D8EECB-0634-4031-85D1-CC5DD789B2FD}"/>
    <cellStyle name="40% - Ênfase4 4 5 2 4" xfId="14888" xr:uid="{6F87368A-F85B-45F0-B676-25C7CC591AA6}"/>
    <cellStyle name="40% - Ênfase4 4 5 2 4 2" xfId="36670" xr:uid="{3BB2CC0D-4CB6-48E9-9776-6850F7365294}"/>
    <cellStyle name="40% - Ênfase4 4 5 2 4 3" xfId="25687" xr:uid="{76C1BB82-2DA9-4F6A-8EB1-D2B2225F0EC4}"/>
    <cellStyle name="40% - Ênfase4 4 5 2 5" xfId="27637" xr:uid="{A6ECB59B-496F-4809-BB31-4C4B741B50CE}"/>
    <cellStyle name="40% - Ênfase4 4 5 2 5 2" xfId="38620" xr:uid="{0AC14DCE-7A88-4389-9E43-A26FCB6D8BFC}"/>
    <cellStyle name="40% - Ênfase4 4 5 2 6" xfId="29585" xr:uid="{64746174-2667-4DA0-AB3C-10CCCD178F1D}"/>
    <cellStyle name="40% - Ênfase4 4 5 2 7" xfId="40568" xr:uid="{B17AADD3-549A-44BA-B5E9-9D6A37B8A899}"/>
    <cellStyle name="40% - Ênfase4 4 5 2 8" xfId="42515" xr:uid="{B4BC6A66-55A1-455D-9959-A6A79DE067DB}"/>
    <cellStyle name="40% - Ênfase4 4 5 2 9" xfId="44475" xr:uid="{7DF7A832-EFC0-42E8-B1C7-D7D3DF4C4988}"/>
    <cellStyle name="40% - Ênfase4 4 5 3" xfId="8368" xr:uid="{F9F39972-CFB8-4B3A-9D19-4F9D70E24EF0}"/>
    <cellStyle name="40% - Ênfase4 4 5 3 2" xfId="11305" xr:uid="{37E93218-D51E-4B42-9F0B-EEEC183DD388}"/>
    <cellStyle name="40% - Ênfase4 4 5 3 2 2" xfId="33368" xr:uid="{051F85C6-E767-4ECC-A3DA-A6C5FB63FB8C}"/>
    <cellStyle name="40% - Ênfase4 4 5 3 2 3" xfId="22385" xr:uid="{905CE3CC-9B2E-401E-871A-382ACA8E5076}"/>
    <cellStyle name="40% - Ênfase4 4 5 3 3" xfId="30855" xr:uid="{74BE1E49-7939-4B4A-90EA-97AA9F44A191}"/>
    <cellStyle name="40% - Ênfase4 4 5 3 4" xfId="19872" xr:uid="{943BFA27-7995-42C5-B7C1-C4CC8A16B20B}"/>
    <cellStyle name="40% - Ênfase4 4 5 4" xfId="10313" xr:uid="{EFA6DEC1-9F41-40F6-89D7-55D719A5279F}"/>
    <cellStyle name="40% - Ênfase4 4 5 4 2" xfId="32440" xr:uid="{7181B03F-0878-4005-90D3-EB1F41DF9810}"/>
    <cellStyle name="40% - Ênfase4 4 5 4 3" xfId="21457" xr:uid="{3EE4E5F8-384C-481D-9E9A-EDB3DE21F849}"/>
    <cellStyle name="40% - Ênfase4 4 5 5" xfId="14128" xr:uid="{EE3A1A78-CE5B-41F7-A059-280F10833D59}"/>
    <cellStyle name="40% - Ênfase4 4 5 5 2" xfId="35992" xr:uid="{A0728A11-A5DB-4209-B1FC-ED94E708E782}"/>
    <cellStyle name="40% - Ênfase4 4 5 5 3" xfId="25009" xr:uid="{219D3EE0-7F15-469F-A9C3-E35615DAE410}"/>
    <cellStyle name="40% - Ênfase4 4 5 6" xfId="26959" xr:uid="{04BB1BEE-752D-4FBB-A5DC-4226E9337D16}"/>
    <cellStyle name="40% - Ênfase4 4 5 6 2" xfId="37942" xr:uid="{CF606182-C9A2-43FC-8406-400744EDD7FC}"/>
    <cellStyle name="40% - Ênfase4 4 5 7" xfId="28907" xr:uid="{1AD70C12-9B8E-4C37-90E3-2E53C5B4099E}"/>
    <cellStyle name="40% - Ênfase4 4 5 8" xfId="39890" xr:uid="{9C18562E-F5C9-400A-9ECD-AF584FC13468}"/>
    <cellStyle name="40% - Ênfase4 4 5 9" xfId="41837" xr:uid="{5A93DAFE-827C-4D67-9A8D-744CF3320307}"/>
    <cellStyle name="40% - Ênfase4 4 6" xfId="5519" xr:uid="{E0E44651-AC33-4626-AC7E-AA5063B4A7E8}"/>
    <cellStyle name="40% - Ênfase4 4 6 10" xfId="43798" xr:uid="{65BA5354-3FD5-442F-A348-A285EA5F5AFA}"/>
    <cellStyle name="40% - Ênfase4 4 6 11" xfId="17924" xr:uid="{11B6DF2B-8F2B-4DA0-A87A-2AC1247FF6FB}"/>
    <cellStyle name="40% - Ênfase4 4 6 2" xfId="7342" xr:uid="{DC3381B2-9150-4AAB-885B-26416C635AF5}"/>
    <cellStyle name="40% - Ênfase4 4 6 2 10" xfId="18884" xr:uid="{23537C01-1791-4D8E-AB60-491079546C3E}"/>
    <cellStyle name="40% - Ênfase4 4 6 2 2" xfId="9329" xr:uid="{2F7AF084-0928-4725-ACC5-8D7ED699F0E1}"/>
    <cellStyle name="40% - Ênfase4 4 6 2 2 2" xfId="31816" xr:uid="{B4AB2462-43F8-4BB9-A6B1-0EFB0B1E326F}"/>
    <cellStyle name="40% - Ênfase4 4 6 2 2 3" xfId="20833" xr:uid="{2BCD5D58-AC77-4D9C-8E57-D92F751C113E}"/>
    <cellStyle name="40% - Ênfase4 4 6 2 3" xfId="12728" xr:uid="{9ECF240C-4D98-4D1F-A56A-D65B5F3CCA63}"/>
    <cellStyle name="40% - Ênfase4 4 6 2 3 2" xfId="34789" xr:uid="{66B9C09E-2F33-4BAB-A451-A2CC067011CA}"/>
    <cellStyle name="40% - Ênfase4 4 6 2 3 3" xfId="23806" xr:uid="{169CD332-BE97-445F-81A2-096DCEA39F23}"/>
    <cellStyle name="40% - Ênfase4 4 6 2 4" xfId="15170" xr:uid="{07C80BEA-AE71-4355-BF67-9FFF5517545B}"/>
    <cellStyle name="40% - Ênfase4 4 6 2 4 2" xfId="36952" xr:uid="{AA9FF461-E756-4E02-9BA7-E9DDAFE4E66D}"/>
    <cellStyle name="40% - Ênfase4 4 6 2 4 3" xfId="25969" xr:uid="{EE96184F-5966-4DFF-B5CC-8F42D5B75588}"/>
    <cellStyle name="40% - Ênfase4 4 6 2 5" xfId="27919" xr:uid="{9E3A357B-7053-4EF7-A29B-D4AB730FEC1D}"/>
    <cellStyle name="40% - Ênfase4 4 6 2 5 2" xfId="38902" xr:uid="{603CB41E-3B87-42DB-B4A8-6E53F83BF921}"/>
    <cellStyle name="40% - Ênfase4 4 6 2 6" xfId="29867" xr:uid="{F0F3A48D-1861-4FE4-A42C-F02A58DC93D9}"/>
    <cellStyle name="40% - Ênfase4 4 6 2 7" xfId="40850" xr:uid="{6B4672C8-E3E5-4F3B-9063-DC1F65DD4E39}"/>
    <cellStyle name="40% - Ênfase4 4 6 2 8" xfId="42797" xr:uid="{AB540A9C-BDF6-43C1-A6A6-8B5934E960E6}"/>
    <cellStyle name="40% - Ênfase4 4 6 2 9" xfId="44757" xr:uid="{878A0246-7651-4E36-A4EF-A2D1298A7C25}"/>
    <cellStyle name="40% - Ênfase4 4 6 3" xfId="8369" xr:uid="{A322C4AE-7C0C-414B-86A4-B20668FD066F}"/>
    <cellStyle name="40% - Ênfase4 4 6 3 2" xfId="11591" xr:uid="{EDD97F16-AAF8-4D46-929D-6E92F00B3335}"/>
    <cellStyle name="40% - Ênfase4 4 6 3 2 2" xfId="33654" xr:uid="{C5564F14-37EB-4A02-851D-540479997FF2}"/>
    <cellStyle name="40% - Ênfase4 4 6 3 2 3" xfId="22671" xr:uid="{634056A1-7D52-4BA9-9F8A-6173A2800972}"/>
    <cellStyle name="40% - Ênfase4 4 6 3 3" xfId="30856" xr:uid="{A2372A2B-4708-40DD-8A80-5B2E05980C61}"/>
    <cellStyle name="40% - Ênfase4 4 6 3 4" xfId="19873" xr:uid="{24C990E3-1FF1-4206-811D-CCBC242E75F8}"/>
    <cellStyle name="40% - Ênfase4 4 6 4" xfId="10595" xr:uid="{491E0F9F-F1A7-44EF-BDDA-DE424862FDEA}"/>
    <cellStyle name="40% - Ênfase4 4 6 4 2" xfId="32722" xr:uid="{696C1D49-A5A3-4F14-AE4B-FCC2DFADADF1}"/>
    <cellStyle name="40% - Ênfase4 4 6 4 3" xfId="21739" xr:uid="{88047D91-9785-4BB2-858D-898E2ADDF76F}"/>
    <cellStyle name="40% - Ênfase4 4 6 5" xfId="14129" xr:uid="{B076796B-E4CE-4668-B680-53858A7BDBE0}"/>
    <cellStyle name="40% - Ênfase4 4 6 5 2" xfId="35993" xr:uid="{594383D8-626E-4D2F-B46E-45F8D4A9FAA7}"/>
    <cellStyle name="40% - Ênfase4 4 6 5 3" xfId="25010" xr:uid="{F39FE186-A9CC-4F77-88CB-C2B1A4339C5F}"/>
    <cellStyle name="40% - Ênfase4 4 6 6" xfId="26960" xr:uid="{D8BBB484-4913-4BA7-956F-150E7E47A5DB}"/>
    <cellStyle name="40% - Ênfase4 4 6 6 2" xfId="37943" xr:uid="{FCE02161-66FC-4799-8919-38A4586A99F2}"/>
    <cellStyle name="40% - Ênfase4 4 6 7" xfId="28908" xr:uid="{0870A548-1C41-470C-81F8-4B04863EDC00}"/>
    <cellStyle name="40% - Ênfase4 4 6 8" xfId="39891" xr:uid="{235D5187-CBD5-45C2-B77C-6A0BBB71CEE1}"/>
    <cellStyle name="40% - Ênfase4 4 6 9" xfId="41838" xr:uid="{246BA6D1-A74C-46ED-BC96-2E634BF0FA00}"/>
    <cellStyle name="40% - Ênfase4 4 7" xfId="5520" xr:uid="{B693F6D1-45E5-4916-A6F8-012CB1FFCE5A}"/>
    <cellStyle name="40% - Ênfase4 4 7 10" xfId="43799" xr:uid="{28987C8B-ED80-485A-8F70-8DBADF42E61C}"/>
    <cellStyle name="40% - Ênfase4 4 7 11" xfId="17925" xr:uid="{D1489994-671D-40D8-804A-C666B75308FE}"/>
    <cellStyle name="40% - Ênfase4 4 7 2" xfId="7624" xr:uid="{3E0D041E-F4B9-4A95-B665-8C8B07A36857}"/>
    <cellStyle name="40% - Ênfase4 4 7 2 10" xfId="19166" xr:uid="{DEE888C0-B7D2-462D-90B4-CF4916D0686B}"/>
    <cellStyle name="40% - Ênfase4 4 7 2 2" xfId="9611" xr:uid="{A69CBAFD-D2BB-4E7A-B34F-FA5BFD30372D}"/>
    <cellStyle name="40% - Ênfase4 4 7 2 2 2" xfId="32098" xr:uid="{723A071D-4B13-4B69-8A33-C80F7F0AB761}"/>
    <cellStyle name="40% - Ênfase4 4 7 2 2 3" xfId="21115" xr:uid="{A828DAB5-18E2-43FE-90FD-82A01E4C197F}"/>
    <cellStyle name="40% - Ênfase4 4 7 2 3" xfId="13010" xr:uid="{61E34312-7998-43FE-A3CB-42898B9EDD47}"/>
    <cellStyle name="40% - Ênfase4 4 7 2 3 2" xfId="35071" xr:uid="{05AF1C6E-4322-482F-A6CF-49B61B1BAB72}"/>
    <cellStyle name="40% - Ênfase4 4 7 2 3 3" xfId="24088" xr:uid="{D8DADE92-EA26-4444-A725-6109DFFEDC47}"/>
    <cellStyle name="40% - Ênfase4 4 7 2 4" xfId="15452" xr:uid="{A74D70F5-784B-44E4-9565-7631A8C28585}"/>
    <cellStyle name="40% - Ênfase4 4 7 2 4 2" xfId="37234" xr:uid="{FCAB9813-CD02-4821-8B9E-23F252475EF7}"/>
    <cellStyle name="40% - Ênfase4 4 7 2 4 3" xfId="26251" xr:uid="{C9D63FD8-16A3-4FC2-92C3-B8B45178A633}"/>
    <cellStyle name="40% - Ênfase4 4 7 2 5" xfId="28201" xr:uid="{FB3E0448-377E-42D4-B107-8A2868018F03}"/>
    <cellStyle name="40% - Ênfase4 4 7 2 5 2" xfId="39184" xr:uid="{985DA6DC-39EA-471B-B88C-D461313C0B8A}"/>
    <cellStyle name="40% - Ênfase4 4 7 2 6" xfId="30149" xr:uid="{DE6AAE9F-BEC9-4E3A-AB24-9E372E299CC4}"/>
    <cellStyle name="40% - Ênfase4 4 7 2 7" xfId="41132" xr:uid="{4FCE3371-62BE-4E6B-A395-B84C5D86EFC0}"/>
    <cellStyle name="40% - Ênfase4 4 7 2 8" xfId="43079" xr:uid="{4EA34A83-E5EB-4E91-B34A-A352FB0BAE65}"/>
    <cellStyle name="40% - Ênfase4 4 7 2 9" xfId="45039" xr:uid="{6E3F0976-79BE-4660-8E3A-198E39319C8D}"/>
    <cellStyle name="40% - Ênfase4 4 7 3" xfId="8370" xr:uid="{80503923-E83A-424E-AD47-4A133F57CC78}"/>
    <cellStyle name="40% - Ênfase4 4 7 3 2" xfId="11873" xr:uid="{6C21B0CD-7010-4767-94E9-8C4F20287244}"/>
    <cellStyle name="40% - Ênfase4 4 7 3 2 2" xfId="33936" xr:uid="{5824CF4B-48ED-4E2A-AED3-E5BF362D57A7}"/>
    <cellStyle name="40% - Ênfase4 4 7 3 2 3" xfId="22953" xr:uid="{3D16E4FD-BE11-44BA-BE4B-A2F27228169E}"/>
    <cellStyle name="40% - Ênfase4 4 7 3 3" xfId="30857" xr:uid="{91320B55-FBDE-4B9E-AFB7-3A903C14A0F4}"/>
    <cellStyle name="40% - Ênfase4 4 7 3 4" xfId="19874" xr:uid="{C3D3585F-EEFD-483A-8A51-4F876509F90C}"/>
    <cellStyle name="40% - Ênfase4 4 7 4" xfId="10877" xr:uid="{1B89AF93-1736-4E51-A609-7BCDC244B47E}"/>
    <cellStyle name="40% - Ênfase4 4 7 4 2" xfId="33004" xr:uid="{3B6389D4-E42C-4201-829A-4DACD73AFE9D}"/>
    <cellStyle name="40% - Ênfase4 4 7 4 3" xfId="22021" xr:uid="{45FA9B93-F6B4-45ED-86EE-3CFECEAAC31A}"/>
    <cellStyle name="40% - Ênfase4 4 7 5" xfId="14130" xr:uid="{1544EC53-89B6-43B9-B35E-86113C0F65D6}"/>
    <cellStyle name="40% - Ênfase4 4 7 5 2" xfId="35994" xr:uid="{81F79CF8-0AA3-4369-B4E7-3ACD95F5CA9C}"/>
    <cellStyle name="40% - Ênfase4 4 7 5 3" xfId="25011" xr:uid="{8B685E4D-F9C7-44D8-A66E-8014DBBBD9FF}"/>
    <cellStyle name="40% - Ênfase4 4 7 6" xfId="26961" xr:uid="{7486D3D9-1BB9-458F-B83A-06EF6C0916E5}"/>
    <cellStyle name="40% - Ênfase4 4 7 6 2" xfId="37944" xr:uid="{4E1A03A8-49DE-400E-A42F-014BE51AA019}"/>
    <cellStyle name="40% - Ênfase4 4 7 7" xfId="28909" xr:uid="{48A64718-86A1-4182-881C-DD5D4461D6A8}"/>
    <cellStyle name="40% - Ênfase4 4 7 8" xfId="39892" xr:uid="{E090E269-F5E8-4BDE-8D62-9A17CCB84019}"/>
    <cellStyle name="40% - Ênfase4 4 7 9" xfId="41839" xr:uid="{C4B3E5A2-9DFB-40FD-BB68-3D7217B2C04C}"/>
    <cellStyle name="40% - Ênfase4 4 8" xfId="6775" xr:uid="{9E409ECE-67FE-4540-B5E1-68954CC5EACA}"/>
    <cellStyle name="40% - Ênfase4 4 8 10" xfId="18320" xr:uid="{767A54CE-A455-4A68-8707-324306D91194}"/>
    <cellStyle name="40% - Ênfase4 4 8 2" xfId="8765" xr:uid="{CAC1B8C5-8E58-4BE9-BBF4-9F81FFD08BBC}"/>
    <cellStyle name="40% - Ênfase4 4 8 2 2" xfId="13141" xr:uid="{2A66DBA9-1243-4F11-BDC0-ED5D213401F4}"/>
    <cellStyle name="40% - Ênfase4 4 8 2 2 2" xfId="35151" xr:uid="{27FF4F04-F5ED-4640-87F0-B03C31CEEB4A}"/>
    <cellStyle name="40% - Ênfase4 4 8 2 2 3" xfId="24168" xr:uid="{2412F2F4-FE75-4A58-9DEC-664AED231AA8}"/>
    <cellStyle name="40% - Ênfase4 4 8 2 3" xfId="31252" xr:uid="{E38C7911-DC67-45F6-82C2-F1153C8EBBF4}"/>
    <cellStyle name="40% - Ênfase4 4 8 2 4" xfId="20269" xr:uid="{71D1B373-8035-4178-8269-D03371D0EB22}"/>
    <cellStyle name="40% - Ênfase4 4 8 3" xfId="11955" xr:uid="{044E3762-D9F5-4BC3-B12B-D8A30D7956BD}"/>
    <cellStyle name="40% - Ênfase4 4 8 3 2" xfId="34016" xr:uid="{788DD9B4-E8C1-4817-ADC2-4BABB87A973C}"/>
    <cellStyle name="40% - Ênfase4 4 8 3 3" xfId="23033" xr:uid="{4CDEEAC1-54D7-4AD3-B3E3-331826E8EDAF}"/>
    <cellStyle name="40% - Ênfase4 4 8 4" xfId="14606" xr:uid="{8662FC08-CC0B-4E46-A23A-993B14BFB4BC}"/>
    <cellStyle name="40% - Ênfase4 4 8 4 2" xfId="36388" xr:uid="{54F097EC-4B7C-43E0-B893-740DDA97780D}"/>
    <cellStyle name="40% - Ênfase4 4 8 4 3" xfId="25405" xr:uid="{3574B646-4091-4825-AFB1-D5CBDC7E49D4}"/>
    <cellStyle name="40% - Ênfase4 4 8 5" xfId="27355" xr:uid="{9BED86EA-DA04-4E31-8209-FF7EA125B4C6}"/>
    <cellStyle name="40% - Ênfase4 4 8 5 2" xfId="38338" xr:uid="{B39C6D29-9DCD-4DDC-89B7-56CE71A43448}"/>
    <cellStyle name="40% - Ênfase4 4 8 6" xfId="29303" xr:uid="{123E3573-8256-42D1-9A95-EBF0C09E2977}"/>
    <cellStyle name="40% - Ênfase4 4 8 7" xfId="40286" xr:uid="{6B70AAE3-FF4A-4461-9E20-FC4BAB8F6C4A}"/>
    <cellStyle name="40% - Ênfase4 4 8 8" xfId="42233" xr:uid="{F461AEBF-EFF1-4210-BC6D-EF0FB3E1C409}"/>
    <cellStyle name="40% - Ênfase4 4 8 9" xfId="44193" xr:uid="{A012CA1A-61C7-44B8-83F2-4D0006CCA880}"/>
    <cellStyle name="40% - Ênfase4 4 9" xfId="8355" xr:uid="{AA98A094-0FAC-439A-A8CD-7CB394138A80}"/>
    <cellStyle name="40% - Ênfase4 4 9 2" xfId="12146" xr:uid="{819D2BBD-B6D1-4E60-B3F5-B55C38146F04}"/>
    <cellStyle name="40% - Ênfase4 4 9 2 2" xfId="34207" xr:uid="{8CEC2112-3CB9-4F32-AF07-8BEB7ED52433}"/>
    <cellStyle name="40% - Ênfase4 4 9 2 3" xfId="23224" xr:uid="{FA2396FC-14BF-4798-A85F-416BF13FB1D1}"/>
    <cellStyle name="40% - Ênfase4 4 9 3" xfId="30842" xr:uid="{7F514EE3-E976-4C6D-AAA5-BDB479902DC8}"/>
    <cellStyle name="40% - Ênfase4 4 9 4" xfId="19859" xr:uid="{A7991EA6-B835-44D2-98F7-79417AD815D2}"/>
    <cellStyle name="40% - Ênfase4 5" xfId="5521" xr:uid="{D9BB8234-4FED-4CD4-BB6A-7F7515645692}"/>
    <cellStyle name="40% - Ênfase4 5 10" xfId="14131" xr:uid="{9A4B271E-B036-44A8-B4E6-501496DBDFD9}"/>
    <cellStyle name="40% - Ênfase4 5 10 2" xfId="35995" xr:uid="{EF4C189A-8263-4C6D-814F-9E63A6C2F578}"/>
    <cellStyle name="40% - Ênfase4 5 10 3" xfId="25012" xr:uid="{E81C5D8B-0677-4246-B2FE-7E1B9CBE98C0}"/>
    <cellStyle name="40% - Ênfase4 5 11" xfId="26962" xr:uid="{F021681D-036E-4383-BB87-50C87AD822BD}"/>
    <cellStyle name="40% - Ênfase4 5 11 2" xfId="37945" xr:uid="{C552F314-E87E-49A3-A12E-7DAB68562F9E}"/>
    <cellStyle name="40% - Ênfase4 5 12" xfId="28910" xr:uid="{C5B8BDE0-2FA9-4095-AFF8-5E8592B1ACAC}"/>
    <cellStyle name="40% - Ênfase4 5 13" xfId="39893" xr:uid="{51401326-7A44-4A98-9FEE-230C34C2D9ED}"/>
    <cellStyle name="40% - Ênfase4 5 14" xfId="41840" xr:uid="{E707733C-9CA3-44DB-AAA4-C7E35FD47D58}"/>
    <cellStyle name="40% - Ênfase4 5 15" xfId="43800" xr:uid="{1D32111F-9796-4887-9E6E-51CADF86F630}"/>
    <cellStyle name="40% - Ênfase4 5 16" xfId="17926" xr:uid="{DA78FD55-400A-4F7F-AF73-C0074101C7A1}"/>
    <cellStyle name="40% - Ênfase4 5 2" xfId="5522" xr:uid="{4DBDE8E9-E22C-491B-A1A5-C253ED9AE162}"/>
    <cellStyle name="40% - Ênfase4 5 2 10" xfId="39894" xr:uid="{74551FB1-E22A-4895-BBB4-C95A38BAABE6}"/>
    <cellStyle name="40% - Ênfase4 5 2 11" xfId="41841" xr:uid="{2810546B-0B4F-49B3-8CB7-5F85031C1B6E}"/>
    <cellStyle name="40% - Ênfase4 5 2 12" xfId="43801" xr:uid="{3F581DF2-6656-4206-AB8B-8DDD6F0107D8}"/>
    <cellStyle name="40% - Ênfase4 5 2 13" xfId="17927" xr:uid="{648F446D-D47D-4ABE-8630-C90075FDB5B4}"/>
    <cellStyle name="40% - Ênfase4 5 2 2" xfId="5523" xr:uid="{970ED0AE-7BA6-472D-A706-EEBE66C21AFD}"/>
    <cellStyle name="40% - Ênfase4 5 2 2 10" xfId="43802" xr:uid="{D20DBF29-B1CD-4533-BC6D-E82D475FBAA4}"/>
    <cellStyle name="40% - Ênfase4 5 2 2 11" xfId="17928" xr:uid="{39C880FB-747A-4481-B1F5-6AB825FE9B79}"/>
    <cellStyle name="40% - Ênfase4 5 2 2 2" xfId="7185" xr:uid="{1F80A258-5907-4F78-84F9-EF99F6F33BA9}"/>
    <cellStyle name="40% - Ênfase4 5 2 2 2 10" xfId="18727" xr:uid="{D7443773-56DD-4A37-BC75-51DC8F206E22}"/>
    <cellStyle name="40% - Ênfase4 5 2 2 2 2" xfId="9172" xr:uid="{164322D7-83A9-4A73-9FA8-AA5F5FC73184}"/>
    <cellStyle name="40% - Ênfase4 5 2 2 2 2 2" xfId="31659" xr:uid="{865DB917-0ACA-4DBF-A863-015FCB0A751F}"/>
    <cellStyle name="40% - Ênfase4 5 2 2 2 2 3" xfId="20676" xr:uid="{9569255E-9473-42BE-80C6-FDF3ECA7E645}"/>
    <cellStyle name="40% - Ênfase4 5 2 2 2 3" xfId="12571" xr:uid="{440E1B9F-83B3-46D0-80BF-2D9C7F0BEDD6}"/>
    <cellStyle name="40% - Ênfase4 5 2 2 2 3 2" xfId="34632" xr:uid="{CAAEE9B8-03A0-4A44-AD67-1E5A1DC44DCF}"/>
    <cellStyle name="40% - Ênfase4 5 2 2 2 3 3" xfId="23649" xr:uid="{1763781E-0239-4D88-AFD0-0A6470B00B3E}"/>
    <cellStyle name="40% - Ênfase4 5 2 2 2 4" xfId="15013" xr:uid="{4EA11746-7B47-4AC1-BEA0-B9AA214F4A10}"/>
    <cellStyle name="40% - Ênfase4 5 2 2 2 4 2" xfId="36795" xr:uid="{2DC5EFAA-F4C0-45F7-BACA-E7D21C508FE1}"/>
    <cellStyle name="40% - Ênfase4 5 2 2 2 4 3" xfId="25812" xr:uid="{942BECB3-4A5D-42B5-9E58-98CDCE51022B}"/>
    <cellStyle name="40% - Ênfase4 5 2 2 2 5" xfId="27762" xr:uid="{C624AB00-391D-4C8B-8B5B-F7A5B69A45E8}"/>
    <cellStyle name="40% - Ênfase4 5 2 2 2 5 2" xfId="38745" xr:uid="{F1D76C44-2E0C-4AD9-AF7A-668D8C4F33AF}"/>
    <cellStyle name="40% - Ênfase4 5 2 2 2 6" xfId="29710" xr:uid="{6FED4E4E-CF40-43D8-8B27-D4ACA0600470}"/>
    <cellStyle name="40% - Ênfase4 5 2 2 2 7" xfId="40693" xr:uid="{05B1FF0C-EC06-4746-8016-ADD760E20F17}"/>
    <cellStyle name="40% - Ênfase4 5 2 2 2 8" xfId="42640" xr:uid="{55119E96-2DDC-41E9-8615-2E3332D0564F}"/>
    <cellStyle name="40% - Ênfase4 5 2 2 2 9" xfId="44600" xr:uid="{88D3CFD5-D2F3-4F77-BFFB-341A301068A6}"/>
    <cellStyle name="40% - Ênfase4 5 2 2 3" xfId="8373" xr:uid="{AEF463BB-123E-4E01-99A9-7CEFF6A60812}"/>
    <cellStyle name="40% - Ênfase4 5 2 2 3 2" xfId="11434" xr:uid="{E5CBD52F-DE87-465E-BFC8-2537058EED37}"/>
    <cellStyle name="40% - Ênfase4 5 2 2 3 2 2" xfId="33497" xr:uid="{180893FC-CE6E-41D1-A1A0-40FCB1C63603}"/>
    <cellStyle name="40% - Ênfase4 5 2 2 3 2 3" xfId="22514" xr:uid="{D804E0F7-5B9D-41FB-B7CC-106C87009942}"/>
    <cellStyle name="40% - Ênfase4 5 2 2 3 3" xfId="30860" xr:uid="{79D8FA44-2441-42E9-90FB-B80549B7A8F6}"/>
    <cellStyle name="40% - Ênfase4 5 2 2 3 4" xfId="19877" xr:uid="{A17EFCB5-DDB6-4310-9875-B0D3C9FECCFB}"/>
    <cellStyle name="40% - Ênfase4 5 2 2 4" xfId="10438" xr:uid="{1A6FCFBF-1F01-48B0-973B-2A7F3D56AE8C}"/>
    <cellStyle name="40% - Ênfase4 5 2 2 4 2" xfId="32565" xr:uid="{8B3EE0BD-A1AB-48B9-BCE2-FCE0F2B2EA8F}"/>
    <cellStyle name="40% - Ênfase4 5 2 2 4 3" xfId="21582" xr:uid="{5051BCA1-8F45-4986-A12E-E3FE64B0982E}"/>
    <cellStyle name="40% - Ênfase4 5 2 2 5" xfId="14133" xr:uid="{86D53BB3-8072-49B5-9BC0-08F83CBB1FB7}"/>
    <cellStyle name="40% - Ênfase4 5 2 2 5 2" xfId="35997" xr:uid="{2926BB19-C916-4A67-9861-94484011F020}"/>
    <cellStyle name="40% - Ênfase4 5 2 2 5 3" xfId="25014" xr:uid="{445309B2-0D71-48FA-906D-F417F82458F7}"/>
    <cellStyle name="40% - Ênfase4 5 2 2 6" xfId="26964" xr:uid="{C86C1F9F-D2D3-417A-8E45-D35F9F27645E}"/>
    <cellStyle name="40% - Ênfase4 5 2 2 6 2" xfId="37947" xr:uid="{E73F6D18-AC5D-43C7-9500-EA8E4BF93875}"/>
    <cellStyle name="40% - Ênfase4 5 2 2 7" xfId="28912" xr:uid="{5C3A59F8-7DFF-4B5C-91C1-2EF48BB91ACE}"/>
    <cellStyle name="40% - Ênfase4 5 2 2 8" xfId="39895" xr:uid="{EBF4C51C-A984-4628-9324-86D123FDEB53}"/>
    <cellStyle name="40% - Ênfase4 5 2 2 9" xfId="41842" xr:uid="{900B5307-1D9E-4A1A-BB9C-F12BC35941EB}"/>
    <cellStyle name="40% - Ênfase4 5 2 3" xfId="5524" xr:uid="{DEF20F83-312F-4FD2-B189-D6B8E9BB1D6B}"/>
    <cellStyle name="40% - Ênfase4 5 2 3 10" xfId="43803" xr:uid="{7F352E9F-5D4D-4DEA-9E17-FCF0CEC1B5F2}"/>
    <cellStyle name="40% - Ênfase4 5 2 3 11" xfId="17929" xr:uid="{117440BC-9E6C-4E87-B435-9F3FC43BBDBE}"/>
    <cellStyle name="40% - Ênfase4 5 2 3 2" xfId="7467" xr:uid="{A4AA9C77-D244-4232-A171-F6B1954A227D}"/>
    <cellStyle name="40% - Ênfase4 5 2 3 2 10" xfId="19009" xr:uid="{5E8A0EFE-4B26-4FB1-BA2F-EABB5089119E}"/>
    <cellStyle name="40% - Ênfase4 5 2 3 2 2" xfId="9454" xr:uid="{4341CD2E-4BFF-4CDD-BB3E-C9F2B0991CD2}"/>
    <cellStyle name="40% - Ênfase4 5 2 3 2 2 2" xfId="31941" xr:uid="{FB17919A-C8F5-4B7A-887D-4861568FA80C}"/>
    <cellStyle name="40% - Ênfase4 5 2 3 2 2 3" xfId="20958" xr:uid="{55203653-6985-4043-B246-75C64E6735A1}"/>
    <cellStyle name="40% - Ênfase4 5 2 3 2 3" xfId="12853" xr:uid="{C01EEA89-15B3-4C6D-A441-9F789B5B5F29}"/>
    <cellStyle name="40% - Ênfase4 5 2 3 2 3 2" xfId="34914" xr:uid="{818B6B6B-E977-4616-933F-F0274741260E}"/>
    <cellStyle name="40% - Ênfase4 5 2 3 2 3 3" xfId="23931" xr:uid="{E6BD9F82-5DBD-413C-9F69-70839E3BD4F8}"/>
    <cellStyle name="40% - Ênfase4 5 2 3 2 4" xfId="15295" xr:uid="{D4CBA3EA-D2EB-4D52-A082-39E588235DC7}"/>
    <cellStyle name="40% - Ênfase4 5 2 3 2 4 2" xfId="37077" xr:uid="{FAF83CCF-662A-43FF-92F0-227128CBF7A1}"/>
    <cellStyle name="40% - Ênfase4 5 2 3 2 4 3" xfId="26094" xr:uid="{42A4AF88-A129-46BC-AC1B-6F8AB8265AC7}"/>
    <cellStyle name="40% - Ênfase4 5 2 3 2 5" xfId="28044" xr:uid="{21C379E4-8660-435F-A5F6-20DB89D97C44}"/>
    <cellStyle name="40% - Ênfase4 5 2 3 2 5 2" xfId="39027" xr:uid="{4C0F7FDC-4BC3-4602-A578-121611E5E4A9}"/>
    <cellStyle name="40% - Ênfase4 5 2 3 2 6" xfId="29992" xr:uid="{9E77B45B-0207-4A81-BD07-411D74E9CD24}"/>
    <cellStyle name="40% - Ênfase4 5 2 3 2 7" xfId="40975" xr:uid="{D3B08AB0-1A47-4187-8265-01BC03AEB88A}"/>
    <cellStyle name="40% - Ênfase4 5 2 3 2 8" xfId="42922" xr:uid="{F9A57208-0559-42A3-9000-9C2B0F3FDD71}"/>
    <cellStyle name="40% - Ênfase4 5 2 3 2 9" xfId="44882" xr:uid="{6F8C72DB-53BC-44D1-9DD5-F4C550F091C3}"/>
    <cellStyle name="40% - Ênfase4 5 2 3 3" xfId="8374" xr:uid="{B4B1E1E9-0C8B-4E3E-9933-0B813EB738A0}"/>
    <cellStyle name="40% - Ênfase4 5 2 3 3 2" xfId="11716" xr:uid="{B54636F5-9186-42B6-91F9-2AABEDB9A62D}"/>
    <cellStyle name="40% - Ênfase4 5 2 3 3 2 2" xfId="33779" xr:uid="{2CBF98AF-324D-455A-875B-C540C5919DAF}"/>
    <cellStyle name="40% - Ênfase4 5 2 3 3 2 3" xfId="22796" xr:uid="{0BFD86A9-1CB2-4C73-9B63-B2EDA3378FA9}"/>
    <cellStyle name="40% - Ênfase4 5 2 3 3 3" xfId="30861" xr:uid="{BCF768DB-681D-4097-9DA2-F6787410B006}"/>
    <cellStyle name="40% - Ênfase4 5 2 3 3 4" xfId="19878" xr:uid="{FE6AF398-0F89-465F-ACCC-13A5D8E97FD2}"/>
    <cellStyle name="40% - Ênfase4 5 2 3 4" xfId="10720" xr:uid="{05FFE7CA-834F-44E1-B56A-C2F98088749B}"/>
    <cellStyle name="40% - Ênfase4 5 2 3 4 2" xfId="32847" xr:uid="{F6B29F75-3A55-4807-A114-28779506CA94}"/>
    <cellStyle name="40% - Ênfase4 5 2 3 4 3" xfId="21864" xr:uid="{027FF5A6-DB37-4DDA-A926-C9AD1E06DB2C}"/>
    <cellStyle name="40% - Ênfase4 5 2 3 5" xfId="14134" xr:uid="{A3565255-6B0C-42BD-A4C9-1890E751B716}"/>
    <cellStyle name="40% - Ênfase4 5 2 3 5 2" xfId="35998" xr:uid="{987988C9-19D2-4488-82FF-91FB03ECF715}"/>
    <cellStyle name="40% - Ênfase4 5 2 3 5 3" xfId="25015" xr:uid="{0651B0A9-00E2-4769-B6D5-9F378F03E924}"/>
    <cellStyle name="40% - Ênfase4 5 2 3 6" xfId="26965" xr:uid="{DA500D2A-5462-46A4-B440-AD27F47DAB1A}"/>
    <cellStyle name="40% - Ênfase4 5 2 3 6 2" xfId="37948" xr:uid="{39A82FD5-D7C0-46BD-8DEB-8CC8E4F7A5B1}"/>
    <cellStyle name="40% - Ênfase4 5 2 3 7" xfId="28913" xr:uid="{1FE4CBB0-71C2-4613-A3FE-B992B16C055C}"/>
    <cellStyle name="40% - Ênfase4 5 2 3 8" xfId="39896" xr:uid="{6CE69979-B5F0-4171-A4A1-972BF5F5DE9C}"/>
    <cellStyle name="40% - Ênfase4 5 2 3 9" xfId="41843" xr:uid="{000534EF-DC73-48C5-9FEF-0C983DD8EC4F}"/>
    <cellStyle name="40% - Ênfase4 5 2 4" xfId="6901" xr:uid="{89BD7AF5-9FEA-43ED-B090-3097EE2A0FE8}"/>
    <cellStyle name="40% - Ênfase4 5 2 4 10" xfId="18445" xr:uid="{5758FD2B-26D0-41AF-B1FB-82E92E74436C}"/>
    <cellStyle name="40% - Ênfase4 5 2 4 2" xfId="8890" xr:uid="{7D64084D-EDBD-4CF6-9252-401B9AF764B1}"/>
    <cellStyle name="40% - Ênfase4 5 2 4 2 2" xfId="31377" xr:uid="{D15D6BE4-296B-45DC-A42A-118228AC3E38}"/>
    <cellStyle name="40% - Ênfase4 5 2 4 2 3" xfId="20394" xr:uid="{E8DD6A06-1988-4DE5-A0CE-CDA249A8467A}"/>
    <cellStyle name="40% - Ênfase4 5 2 4 3" xfId="12275" xr:uid="{DED014A2-9FFC-4659-94F6-ADA15203FFD3}"/>
    <cellStyle name="40% - Ênfase4 5 2 4 3 2" xfId="34336" xr:uid="{D611F521-F19C-4E9D-B16C-2D7243B95820}"/>
    <cellStyle name="40% - Ênfase4 5 2 4 3 3" xfId="23353" xr:uid="{985F9579-23DE-47EF-9879-34B1F311F280}"/>
    <cellStyle name="40% - Ênfase4 5 2 4 4" xfId="14731" xr:uid="{7C5FC845-F8B2-4880-9F3C-7DF13B36746F}"/>
    <cellStyle name="40% - Ênfase4 5 2 4 4 2" xfId="36513" xr:uid="{83983EE2-DAE5-47DC-8080-C739A3371D77}"/>
    <cellStyle name="40% - Ênfase4 5 2 4 4 3" xfId="25530" xr:uid="{8661DDD8-704E-4EBA-9B11-B4553E770F40}"/>
    <cellStyle name="40% - Ênfase4 5 2 4 5" xfId="27480" xr:uid="{1F35A49B-111B-4A53-B259-F6E017E31FFA}"/>
    <cellStyle name="40% - Ênfase4 5 2 4 5 2" xfId="38463" xr:uid="{DF88BA05-AA05-4298-BCC1-44A09E93EE71}"/>
    <cellStyle name="40% - Ênfase4 5 2 4 6" xfId="29428" xr:uid="{53E43D1C-EEC4-487E-97CD-D6C57DB640DF}"/>
    <cellStyle name="40% - Ênfase4 5 2 4 7" xfId="40411" xr:uid="{2057FD6A-65A8-4231-B563-CF4956740887}"/>
    <cellStyle name="40% - Ênfase4 5 2 4 8" xfId="42358" xr:uid="{9DA451B5-F56D-4BBB-AE2A-FE954FBEED5F}"/>
    <cellStyle name="40% - Ênfase4 5 2 4 9" xfId="44318" xr:uid="{37648535-DFE2-4D38-92B9-45DFF014A99F}"/>
    <cellStyle name="40% - Ênfase4 5 2 5" xfId="8372" xr:uid="{76F53A80-FB0D-4A99-AB59-3E772487DB87}"/>
    <cellStyle name="40% - Ênfase4 5 2 5 2" xfId="11138" xr:uid="{2DA1F56F-84A8-4E08-AC83-65FF6EA94C6E}"/>
    <cellStyle name="40% - Ênfase4 5 2 5 2 2" xfId="33201" xr:uid="{41A3C201-F333-43B0-83E2-CE6153D78DBF}"/>
    <cellStyle name="40% - Ênfase4 5 2 5 2 3" xfId="22218" xr:uid="{7ED8A819-F6FA-489E-BF02-41F1A873FBE0}"/>
    <cellStyle name="40% - Ênfase4 5 2 5 3" xfId="30859" xr:uid="{5C10C432-34F5-402C-91D4-E46BEFC8EE2A}"/>
    <cellStyle name="40% - Ênfase4 5 2 5 4" xfId="19876" xr:uid="{80B8CB82-8C77-4C6A-BC60-02AB8D84BABF}"/>
    <cellStyle name="40% - Ênfase4 5 2 6" xfId="10156" xr:uid="{4192816F-90CC-4637-BCF7-8EEC7747006F}"/>
    <cellStyle name="40% - Ênfase4 5 2 6 2" xfId="32283" xr:uid="{17328CDC-9E15-4240-9FBB-760760866C66}"/>
    <cellStyle name="40% - Ênfase4 5 2 6 3" xfId="21300" xr:uid="{A63983AE-855C-4282-82C3-A36402EF86B1}"/>
    <cellStyle name="40% - Ênfase4 5 2 7" xfId="14132" xr:uid="{0C51D0BE-2156-43C3-B6BD-21769D2FF1F9}"/>
    <cellStyle name="40% - Ênfase4 5 2 7 2" xfId="35996" xr:uid="{04432E0E-BB92-48D7-A445-C7B1FBDDE029}"/>
    <cellStyle name="40% - Ênfase4 5 2 7 3" xfId="25013" xr:uid="{90503B24-C92F-48A0-B269-14C61FD9D4F3}"/>
    <cellStyle name="40% - Ênfase4 5 2 8" xfId="26963" xr:uid="{DA33BD2E-112F-4B70-9C94-5121F1B224BF}"/>
    <cellStyle name="40% - Ênfase4 5 2 8 2" xfId="37946" xr:uid="{C0738D81-5DBA-4F5A-815B-36A3FA63F03E}"/>
    <cellStyle name="40% - Ênfase4 5 2 9" xfId="28911" xr:uid="{81C60E23-4CA2-42FE-8B28-7AD1A77C50D1}"/>
    <cellStyle name="40% - Ênfase4 5 3" xfId="5525" xr:uid="{71A58D70-77E1-43C9-A2E8-7F91601E2709}"/>
    <cellStyle name="40% - Ênfase4 5 3 10" xfId="43804" xr:uid="{485CB3A0-9FF3-4B50-AAC4-6C19AB5DDAE4}"/>
    <cellStyle name="40% - Ênfase4 5 3 11" xfId="17930" xr:uid="{33CCC827-497C-46A4-8720-965478596D0B}"/>
    <cellStyle name="40% - Ênfase4 5 3 2" xfId="7016" xr:uid="{4E714426-F7BE-42A9-8C87-DEB5B330B328}"/>
    <cellStyle name="40% - Ênfase4 5 3 2 10" xfId="18558" xr:uid="{F85753FE-AAAF-467A-ABE7-D50B8BBE8E57}"/>
    <cellStyle name="40% - Ênfase4 5 3 2 2" xfId="9003" xr:uid="{C0092967-7D8D-4F90-AEBC-79016698024D}"/>
    <cellStyle name="40% - Ênfase4 5 3 2 2 2" xfId="31490" xr:uid="{7AE47018-375A-4637-A596-D237D92445D3}"/>
    <cellStyle name="40% - Ênfase4 5 3 2 2 3" xfId="20507" xr:uid="{5C400ED2-40C8-434F-A32F-8AAAADA7853A}"/>
    <cellStyle name="40% - Ênfase4 5 3 2 3" xfId="12398" xr:uid="{3E8F075B-0E21-48A6-8F40-7A2A60BFF477}"/>
    <cellStyle name="40% - Ênfase4 5 3 2 3 2" xfId="34459" xr:uid="{7A2201FC-9BE9-41F5-8837-60EC2BCD4294}"/>
    <cellStyle name="40% - Ênfase4 5 3 2 3 3" xfId="23476" xr:uid="{B0FD6342-C2C5-4E63-B816-18F066C4BA54}"/>
    <cellStyle name="40% - Ênfase4 5 3 2 4" xfId="14844" xr:uid="{C9C65BA2-4C63-44DA-9CE3-3F83E1BF684D}"/>
    <cellStyle name="40% - Ênfase4 5 3 2 4 2" xfId="36626" xr:uid="{32DBB39D-2335-4140-B06E-1F4C3F2C913E}"/>
    <cellStyle name="40% - Ênfase4 5 3 2 4 3" xfId="25643" xr:uid="{CCC5A458-0651-4A85-B3DD-9FCBE8F88475}"/>
    <cellStyle name="40% - Ênfase4 5 3 2 5" xfId="27593" xr:uid="{0777C8D6-2BFA-4AA2-89B4-F22DCB139569}"/>
    <cellStyle name="40% - Ênfase4 5 3 2 5 2" xfId="38576" xr:uid="{FF5750EA-7DEF-4D24-940D-CBC74059242B}"/>
    <cellStyle name="40% - Ênfase4 5 3 2 6" xfId="29541" xr:uid="{0205FCB6-DC4E-460F-9DAA-2DC127C0105B}"/>
    <cellStyle name="40% - Ênfase4 5 3 2 7" xfId="40524" xr:uid="{7861805E-C0AC-447F-891B-8F1E9625849D}"/>
    <cellStyle name="40% - Ênfase4 5 3 2 8" xfId="42471" xr:uid="{327ECC73-1F84-48C0-8D3D-B760A8194EB4}"/>
    <cellStyle name="40% - Ênfase4 5 3 2 9" xfId="44431" xr:uid="{EF018317-6EA9-44DE-82E9-050A81053601}"/>
    <cellStyle name="40% - Ênfase4 5 3 3" xfId="8375" xr:uid="{DF5A1CD1-31CD-4502-A251-BDC8B0AB2E42}"/>
    <cellStyle name="40% - Ênfase4 5 3 3 2" xfId="11261" xr:uid="{71ACBF04-C5E6-43C9-9610-5D44FB34B7C8}"/>
    <cellStyle name="40% - Ênfase4 5 3 3 2 2" xfId="33324" xr:uid="{89B59465-0F00-46A4-A5C1-2F90BE480435}"/>
    <cellStyle name="40% - Ênfase4 5 3 3 2 3" xfId="22341" xr:uid="{AF5E0408-135E-4551-989D-F8AF59BE3663}"/>
    <cellStyle name="40% - Ênfase4 5 3 3 3" xfId="30862" xr:uid="{8C2526A7-BE4F-4552-A432-A4FBF8B6FC93}"/>
    <cellStyle name="40% - Ênfase4 5 3 3 4" xfId="19879" xr:uid="{67C63105-2553-482A-B8BC-DBF23CA56135}"/>
    <cellStyle name="40% - Ênfase4 5 3 4" xfId="10269" xr:uid="{93BCC5FE-CAE1-44ED-B2FC-2C1AE6D7861F}"/>
    <cellStyle name="40% - Ênfase4 5 3 4 2" xfId="32396" xr:uid="{C182073B-7380-4690-8CCC-5093F636760A}"/>
    <cellStyle name="40% - Ênfase4 5 3 4 3" xfId="21413" xr:uid="{42CD3024-690F-4967-96B5-8E2C62371D24}"/>
    <cellStyle name="40% - Ênfase4 5 3 5" xfId="14135" xr:uid="{38374BB9-EEDA-4106-8EB3-13FF20E56BFF}"/>
    <cellStyle name="40% - Ênfase4 5 3 5 2" xfId="35999" xr:uid="{E138916A-0D98-4B10-8293-EADE09691FB1}"/>
    <cellStyle name="40% - Ênfase4 5 3 5 3" xfId="25016" xr:uid="{4622C30A-FDB1-4769-BAF9-25E6BAF856C6}"/>
    <cellStyle name="40% - Ênfase4 5 3 6" xfId="26966" xr:uid="{2B247BA7-AC47-48B8-B6DD-510EBF18B714}"/>
    <cellStyle name="40% - Ênfase4 5 3 6 2" xfId="37949" xr:uid="{74C07188-65E0-4427-88EE-0E17B7A8B0A5}"/>
    <cellStyle name="40% - Ênfase4 5 3 7" xfId="28914" xr:uid="{B3338395-CE29-47CB-8864-EB27EDD3CBCC}"/>
    <cellStyle name="40% - Ênfase4 5 3 8" xfId="39897" xr:uid="{E8D8949F-EB97-4392-9BE8-A1A91D94A90F}"/>
    <cellStyle name="40% - Ênfase4 5 3 9" xfId="41844" xr:uid="{822DBD70-F2BD-41DE-A091-941475234026}"/>
    <cellStyle name="40% - Ênfase4 5 4" xfId="5526" xr:uid="{45940363-101C-4AD8-BB59-09FCD142E71A}"/>
    <cellStyle name="40% - Ênfase4 5 4 10" xfId="43805" xr:uid="{401A3BF1-4945-42B3-8AAE-DD2C5D9C6885}"/>
    <cellStyle name="40% - Ênfase4 5 4 11" xfId="17931" xr:uid="{1B127F93-9DED-41A5-A5E8-AB3E033DCEEF}"/>
    <cellStyle name="40% - Ênfase4 5 4 2" xfId="7298" xr:uid="{C0B04D1B-1961-4E77-B945-CED5894F10BA}"/>
    <cellStyle name="40% - Ênfase4 5 4 2 10" xfId="18840" xr:uid="{9A868135-D1FB-4554-A648-7983F3598666}"/>
    <cellStyle name="40% - Ênfase4 5 4 2 2" xfId="9285" xr:uid="{35CD8BF7-D8EC-49C5-BADD-F744BE08D0C1}"/>
    <cellStyle name="40% - Ênfase4 5 4 2 2 2" xfId="31772" xr:uid="{8070FE48-76E4-4BD8-A297-66D7415C3368}"/>
    <cellStyle name="40% - Ênfase4 5 4 2 2 3" xfId="20789" xr:uid="{ABB4F5AC-485B-4C21-B6DF-9887136B6C4B}"/>
    <cellStyle name="40% - Ênfase4 5 4 2 3" xfId="12684" xr:uid="{AFEA328B-FF8D-4E78-A408-7A43F2413AE3}"/>
    <cellStyle name="40% - Ênfase4 5 4 2 3 2" xfId="34745" xr:uid="{B1415198-AACC-4132-889F-D938AD819595}"/>
    <cellStyle name="40% - Ênfase4 5 4 2 3 3" xfId="23762" xr:uid="{844AEE35-30B4-4A53-B53E-4131816C9449}"/>
    <cellStyle name="40% - Ênfase4 5 4 2 4" xfId="15126" xr:uid="{A66511C2-FB99-4136-9729-19B8196F0D2D}"/>
    <cellStyle name="40% - Ênfase4 5 4 2 4 2" xfId="36908" xr:uid="{AD787A86-84FB-40AD-8188-C151CEA20E60}"/>
    <cellStyle name="40% - Ênfase4 5 4 2 4 3" xfId="25925" xr:uid="{2407941F-52E6-4F2D-B326-906AE883148D}"/>
    <cellStyle name="40% - Ênfase4 5 4 2 5" xfId="27875" xr:uid="{314094AB-C0E4-4D9F-A46C-6D32C42947DB}"/>
    <cellStyle name="40% - Ênfase4 5 4 2 5 2" xfId="38858" xr:uid="{588C5042-B836-47BF-90EB-E261E15E40B1}"/>
    <cellStyle name="40% - Ênfase4 5 4 2 6" xfId="29823" xr:uid="{A7898607-7D9A-4EBC-B2B1-2973797187EA}"/>
    <cellStyle name="40% - Ênfase4 5 4 2 7" xfId="40806" xr:uid="{9820F5F2-8E72-41DC-A07D-C4D354D682CD}"/>
    <cellStyle name="40% - Ênfase4 5 4 2 8" xfId="42753" xr:uid="{80F2E493-0F00-44A2-B5D9-BBC563C369B8}"/>
    <cellStyle name="40% - Ênfase4 5 4 2 9" xfId="44713" xr:uid="{41456A8A-A452-4060-BF57-4B8D99DE088A}"/>
    <cellStyle name="40% - Ênfase4 5 4 3" xfId="8376" xr:uid="{B2032A18-2243-4680-8554-10178C1B4323}"/>
    <cellStyle name="40% - Ênfase4 5 4 3 2" xfId="11547" xr:uid="{3C4420E6-0CE4-4196-8C67-FDC8DAED583F}"/>
    <cellStyle name="40% - Ênfase4 5 4 3 2 2" xfId="33610" xr:uid="{3CC67537-2997-4F53-BBE3-4FF6E055ACF4}"/>
    <cellStyle name="40% - Ênfase4 5 4 3 2 3" xfId="22627" xr:uid="{846C287B-3152-4682-9514-FE249D788D78}"/>
    <cellStyle name="40% - Ênfase4 5 4 3 3" xfId="30863" xr:uid="{40BAAD4C-FAF8-4ECC-AE92-43D6955DA1BD}"/>
    <cellStyle name="40% - Ênfase4 5 4 3 4" xfId="19880" xr:uid="{D81219D2-1EDB-44DE-A234-ADB450B76D66}"/>
    <cellStyle name="40% - Ênfase4 5 4 4" xfId="10551" xr:uid="{FA4723B3-4CE1-47AA-8BB0-D972A3BA6C1B}"/>
    <cellStyle name="40% - Ênfase4 5 4 4 2" xfId="32678" xr:uid="{BF5609A2-4CF4-44A6-BE8E-6772A2BB3B0E}"/>
    <cellStyle name="40% - Ênfase4 5 4 4 3" xfId="21695" xr:uid="{001013E8-C7DC-4BEC-82C0-A235693C6E8C}"/>
    <cellStyle name="40% - Ênfase4 5 4 5" xfId="14136" xr:uid="{E2D25E29-867E-4D07-B50D-D691EB0DD030}"/>
    <cellStyle name="40% - Ênfase4 5 4 5 2" xfId="36000" xr:uid="{47F58014-DF8F-4916-BF0D-2E357123FC91}"/>
    <cellStyle name="40% - Ênfase4 5 4 5 3" xfId="25017" xr:uid="{A3845BC0-DA01-4684-B579-AEE5C9EDEF33}"/>
    <cellStyle name="40% - Ênfase4 5 4 6" xfId="26967" xr:uid="{421D6305-6EDE-44DA-AC3A-26E08E982B47}"/>
    <cellStyle name="40% - Ênfase4 5 4 6 2" xfId="37950" xr:uid="{03F7D5ED-EE1E-47A4-BE2E-F09FB3E223CE}"/>
    <cellStyle name="40% - Ênfase4 5 4 7" xfId="28915" xr:uid="{F127D98A-96F7-4E7C-A651-2EDD70051BD8}"/>
    <cellStyle name="40% - Ênfase4 5 4 8" xfId="39898" xr:uid="{423826BE-77F6-4484-A73E-E926E5533D42}"/>
    <cellStyle name="40% - Ênfase4 5 4 9" xfId="41845" xr:uid="{11FF50DC-CDEA-488E-8F88-91B45AB88080}"/>
    <cellStyle name="40% - Ênfase4 5 5" xfId="5527" xr:uid="{D3E16AFB-7164-4774-9254-A7DE586B00F6}"/>
    <cellStyle name="40% - Ênfase4 5 5 10" xfId="43806" xr:uid="{6C9DBA44-62AA-4F6C-B90A-3810DB1050B7}"/>
    <cellStyle name="40% - Ênfase4 5 5 11" xfId="17932" xr:uid="{4ED8C0A5-1842-48AC-ADF0-BAE9A8B55923}"/>
    <cellStyle name="40% - Ênfase4 5 5 2" xfId="7580" xr:uid="{536FE0C5-5584-4391-B258-81EBC47C9A79}"/>
    <cellStyle name="40% - Ênfase4 5 5 2 10" xfId="19122" xr:uid="{2038477F-012C-4BA7-8D68-8E20B8CA98D0}"/>
    <cellStyle name="40% - Ênfase4 5 5 2 2" xfId="9567" xr:uid="{B1FED1B4-FE6C-4333-8A3B-D41757F99433}"/>
    <cellStyle name="40% - Ênfase4 5 5 2 2 2" xfId="32054" xr:uid="{E2ED9DDB-FBAA-4033-90DB-7552C7394AA3}"/>
    <cellStyle name="40% - Ênfase4 5 5 2 2 3" xfId="21071" xr:uid="{5880E375-B294-4BCD-AA58-8370B729BA1B}"/>
    <cellStyle name="40% - Ênfase4 5 5 2 3" xfId="12966" xr:uid="{1F89E9F5-943C-49B3-B691-B6029BD2A09F}"/>
    <cellStyle name="40% - Ênfase4 5 5 2 3 2" xfId="35027" xr:uid="{D256AF17-7C46-4BF6-A88F-BE1DD352B3AE}"/>
    <cellStyle name="40% - Ênfase4 5 5 2 3 3" xfId="24044" xr:uid="{78723439-518A-498A-9736-7BADA61132C0}"/>
    <cellStyle name="40% - Ênfase4 5 5 2 4" xfId="15408" xr:uid="{2BE67A9B-FC8C-4F56-8E0D-3E99A5041CC3}"/>
    <cellStyle name="40% - Ênfase4 5 5 2 4 2" xfId="37190" xr:uid="{51182AF8-5D30-4558-B581-B8242E5F2916}"/>
    <cellStyle name="40% - Ênfase4 5 5 2 4 3" xfId="26207" xr:uid="{76D6A8FC-CE86-429E-85A1-F72D3792983F}"/>
    <cellStyle name="40% - Ênfase4 5 5 2 5" xfId="28157" xr:uid="{5F6B286E-E398-4FC1-BF24-650280B29267}"/>
    <cellStyle name="40% - Ênfase4 5 5 2 5 2" xfId="39140" xr:uid="{C571230A-6E2F-4B0D-80E7-BD5F83E931E6}"/>
    <cellStyle name="40% - Ênfase4 5 5 2 6" xfId="30105" xr:uid="{CF298D3A-4603-4660-8F57-E285BF46B5AB}"/>
    <cellStyle name="40% - Ênfase4 5 5 2 7" xfId="41088" xr:uid="{6AFF5B16-DED1-4A56-9352-5FFFDA4C995C}"/>
    <cellStyle name="40% - Ênfase4 5 5 2 8" xfId="43035" xr:uid="{CD8AE3D2-A88A-4A20-9CCC-0D3F9F4B4D36}"/>
    <cellStyle name="40% - Ênfase4 5 5 2 9" xfId="44995" xr:uid="{DBCCF7BB-CC00-4BD6-AE20-26B4C809BF7D}"/>
    <cellStyle name="40% - Ênfase4 5 5 3" xfId="8377" xr:uid="{187A7E28-42C1-431D-8522-4E1BF53C82F6}"/>
    <cellStyle name="40% - Ênfase4 5 5 3 2" xfId="11829" xr:uid="{BD571203-B7B1-4E3E-8284-354A03E2E9AA}"/>
    <cellStyle name="40% - Ênfase4 5 5 3 2 2" xfId="33892" xr:uid="{8BB2B7FD-FFFD-4589-BD30-B07D928A13F9}"/>
    <cellStyle name="40% - Ênfase4 5 5 3 2 3" xfId="22909" xr:uid="{24779CD0-993C-48F4-90B7-00AFD36E60F4}"/>
    <cellStyle name="40% - Ênfase4 5 5 3 3" xfId="30864" xr:uid="{1E666C43-1E9C-45A9-9C1C-A1AFE77970DE}"/>
    <cellStyle name="40% - Ênfase4 5 5 3 4" xfId="19881" xr:uid="{B141ED2D-B1E6-4655-971F-2F45EF08391D}"/>
    <cellStyle name="40% - Ênfase4 5 5 4" xfId="10833" xr:uid="{64417947-09DB-46AE-A460-785F0429CB14}"/>
    <cellStyle name="40% - Ênfase4 5 5 4 2" xfId="32960" xr:uid="{AEEF5F82-73D5-48C8-9976-33BE7B21CB7B}"/>
    <cellStyle name="40% - Ênfase4 5 5 4 3" xfId="21977" xr:uid="{B7BB58F5-087F-4853-BA51-73141511587E}"/>
    <cellStyle name="40% - Ênfase4 5 5 5" xfId="14137" xr:uid="{607FCD08-CCD9-4E79-8B3C-4527FBC50728}"/>
    <cellStyle name="40% - Ênfase4 5 5 5 2" xfId="36001" xr:uid="{1A674801-6116-4D66-B58F-DACB896EF781}"/>
    <cellStyle name="40% - Ênfase4 5 5 5 3" xfId="25018" xr:uid="{86179FF0-C1E7-4ADD-B9FA-CF4FC018BDCD}"/>
    <cellStyle name="40% - Ênfase4 5 5 6" xfId="26968" xr:uid="{AA874D8E-493E-4ED7-8F44-3B5A547A49B8}"/>
    <cellStyle name="40% - Ênfase4 5 5 6 2" xfId="37951" xr:uid="{CB0A6FA0-AA09-41C7-BDE7-763D4AE5951A}"/>
    <cellStyle name="40% - Ênfase4 5 5 7" xfId="28916" xr:uid="{DA6204A1-ACA4-4BCF-B8DC-3E1A6CC9DC55}"/>
    <cellStyle name="40% - Ênfase4 5 5 8" xfId="39899" xr:uid="{6CB91428-68D1-4FC0-B96B-E4DB40D623B6}"/>
    <cellStyle name="40% - Ênfase4 5 5 9" xfId="41846" xr:uid="{33BB51DF-7CE2-45E8-9F8C-0922A2ABDA01}"/>
    <cellStyle name="40% - Ênfase4 5 6" xfId="6731" xr:uid="{C2D59EE7-DF54-4FF4-A851-8D6A33CFA183}"/>
    <cellStyle name="40% - Ênfase4 5 6 10" xfId="18276" xr:uid="{BEF913FE-A120-475C-B0E3-E44486B299E7}"/>
    <cellStyle name="40% - Ênfase4 5 6 2" xfId="8721" xr:uid="{D3AD26C8-0790-4D39-AC06-2C8B9F30D708}"/>
    <cellStyle name="40% - Ênfase4 5 6 2 2" xfId="13165" xr:uid="{40DC6D27-D890-4685-A436-ECAFE5E00698}"/>
    <cellStyle name="40% - Ênfase4 5 6 2 2 2" xfId="35174" xr:uid="{0B5C8AD6-9E4C-4891-A45C-DEE27B879B0C}"/>
    <cellStyle name="40% - Ênfase4 5 6 2 2 3" xfId="24191" xr:uid="{D9CB62FE-6AC4-4D5E-9D37-6C32F852BD13}"/>
    <cellStyle name="40% - Ênfase4 5 6 2 3" xfId="31208" xr:uid="{A81F8E9B-09C7-470B-B08A-BAE811FB2921}"/>
    <cellStyle name="40% - Ênfase4 5 6 2 4" xfId="20225" xr:uid="{EE310201-B19C-4AD3-89AD-4D40078D988F}"/>
    <cellStyle name="40% - Ênfase4 5 6 3" xfId="11978" xr:uid="{238401CE-8FCD-4897-95F8-EA469D7943F2}"/>
    <cellStyle name="40% - Ênfase4 5 6 3 2" xfId="34039" xr:uid="{81DA46D6-A89C-438D-8381-24A1007C6362}"/>
    <cellStyle name="40% - Ênfase4 5 6 3 3" xfId="23056" xr:uid="{E495DE75-B71E-42D8-9366-D458690E9F7E}"/>
    <cellStyle name="40% - Ênfase4 5 6 4" xfId="14562" xr:uid="{ADB17044-C95F-4FD3-891B-94098E87772F}"/>
    <cellStyle name="40% - Ênfase4 5 6 4 2" xfId="36344" xr:uid="{2A482022-950A-47CA-BF8B-98FCE3DEC352}"/>
    <cellStyle name="40% - Ênfase4 5 6 4 3" xfId="25361" xr:uid="{4B9A7C22-013A-4B0C-8D3E-7CDC864D1682}"/>
    <cellStyle name="40% - Ênfase4 5 6 5" xfId="27311" xr:uid="{3F00F268-1B94-4173-8D13-141127403C86}"/>
    <cellStyle name="40% - Ênfase4 5 6 5 2" xfId="38294" xr:uid="{C474A43A-3D64-4FE2-B9AF-B27841E3F0D7}"/>
    <cellStyle name="40% - Ênfase4 5 6 6" xfId="29259" xr:uid="{786ABA35-D1E1-4320-97DB-C7DE8D87E0A3}"/>
    <cellStyle name="40% - Ênfase4 5 6 7" xfId="40242" xr:uid="{96FA51EC-5BF6-4CFB-9283-023213F8E406}"/>
    <cellStyle name="40% - Ênfase4 5 6 8" xfId="42189" xr:uid="{3380024D-A823-4AAD-B0DF-E4F3FEF26610}"/>
    <cellStyle name="40% - Ênfase4 5 6 9" xfId="44149" xr:uid="{6DF50B7F-66CB-4070-A216-6936E821DA23}"/>
    <cellStyle name="40% - Ênfase4 5 7" xfId="8371" xr:uid="{D1910D81-8921-4A63-8FF7-9E6A74FA7F34}"/>
    <cellStyle name="40% - Ênfase4 5 7 2" xfId="12102" xr:uid="{45388EAA-2EE9-4D72-9544-39A0F52F6DB9}"/>
    <cellStyle name="40% - Ênfase4 5 7 2 2" xfId="34163" xr:uid="{E684FDFE-81A7-4215-80FB-42F14742A2FB}"/>
    <cellStyle name="40% - Ênfase4 5 7 2 3" xfId="23180" xr:uid="{1594D70D-3856-4519-A501-F555CEFE51F7}"/>
    <cellStyle name="40% - Ênfase4 5 7 3" xfId="30858" xr:uid="{4DB00794-276A-4327-BC69-4B0D45D74B06}"/>
    <cellStyle name="40% - Ênfase4 5 7 4" xfId="19875" xr:uid="{256CE471-C63C-4EE8-A282-3A30F9AC0541}"/>
    <cellStyle name="40% - Ênfase4 5 8" xfId="10963" xr:uid="{D8A4B332-07CB-4D97-9304-9B9958FCCA8D}"/>
    <cellStyle name="40% - Ênfase4 5 8 2" xfId="33028" xr:uid="{CC646C9C-5FC2-4893-BE01-92AFD11D36C6}"/>
    <cellStyle name="40% - Ênfase4 5 8 3" xfId="22045" xr:uid="{6D3E0234-438B-47F9-B717-167594E8178C}"/>
    <cellStyle name="40% - Ênfase4 5 9" xfId="9906" xr:uid="{4A319D5E-FD77-4D43-AEF5-A21713374888}"/>
    <cellStyle name="40% - Ênfase4 5 9 2" xfId="32114" xr:uid="{064EDCF9-FDE2-4A26-ACE1-4A337278DFAB}"/>
    <cellStyle name="40% - Ênfase4 5 9 3" xfId="21131" xr:uid="{FE4EED14-D9E2-4053-8F39-19199FBEE2BB}"/>
    <cellStyle name="40% - Ênfase4 6" xfId="5528" xr:uid="{677B507B-8472-483C-8FB1-0575E1022A8D}"/>
    <cellStyle name="40% - Ênfase4 6 10" xfId="26969" xr:uid="{C416FAF2-0F0D-47D2-B587-E43B769CD5D5}"/>
    <cellStyle name="40% - Ênfase4 6 10 2" xfId="37952" xr:uid="{E5DF7F9F-FD7B-4332-9390-085CA7071E2C}"/>
    <cellStyle name="40% - Ênfase4 6 11" xfId="28917" xr:uid="{6558F8EB-CE34-4907-BBAF-47AE96E99697}"/>
    <cellStyle name="40% - Ênfase4 6 12" xfId="39900" xr:uid="{5D380F7C-A753-44C5-8167-48E89F229B76}"/>
    <cellStyle name="40% - Ênfase4 6 13" xfId="41847" xr:uid="{96451950-7384-4693-BDE4-44478148C8C8}"/>
    <cellStyle name="40% - Ênfase4 6 14" xfId="43807" xr:uid="{AF706FE9-F318-4613-9EFD-AD9CA56361D8}"/>
    <cellStyle name="40% - Ênfase4 6 15" xfId="17933" xr:uid="{9A41C7A0-DC9B-4964-92E0-CE7D77D9795E}"/>
    <cellStyle name="40% - Ênfase4 6 2" xfId="5529" xr:uid="{DB058E99-2031-4787-8386-32BDAF22AA93}"/>
    <cellStyle name="40% - Ênfase4 6 2 10" xfId="39901" xr:uid="{676A710A-873A-4808-AB95-2C6A4BBB4025}"/>
    <cellStyle name="40% - Ênfase4 6 2 11" xfId="41848" xr:uid="{040A646B-E7D4-4A3A-AFD4-C235585ADB7D}"/>
    <cellStyle name="40% - Ênfase4 6 2 12" xfId="43808" xr:uid="{24E09B5C-E24D-4FAD-BC05-2EFB7571CD1C}"/>
    <cellStyle name="40% - Ênfase4 6 2 13" xfId="17934" xr:uid="{6A69C0F8-DD5D-4819-9E55-A712BA11FBC1}"/>
    <cellStyle name="40% - Ênfase4 6 2 2" xfId="5530" xr:uid="{DF27352F-97AB-4AB4-BC77-A0E3AE63D508}"/>
    <cellStyle name="40% - Ênfase4 6 2 2 10" xfId="43809" xr:uid="{E3A7B51B-3C2C-488A-AC32-47C1232D101E}"/>
    <cellStyle name="40% - Ênfase4 6 2 2 11" xfId="17935" xr:uid="{6B74DBB3-A835-49F9-8B0C-FF4FDF42CCA3}"/>
    <cellStyle name="40% - Ênfase4 6 2 2 2" xfId="7241" xr:uid="{43C68C4C-9C99-4E4C-8A8C-FF8CB12CC572}"/>
    <cellStyle name="40% - Ênfase4 6 2 2 2 10" xfId="18783" xr:uid="{3A3D8DA7-184D-4950-A5B1-7A9CF34AFD7C}"/>
    <cellStyle name="40% - Ênfase4 6 2 2 2 2" xfId="9228" xr:uid="{A5DC991E-842D-4BB0-95F8-7F0F19D76360}"/>
    <cellStyle name="40% - Ênfase4 6 2 2 2 2 2" xfId="31715" xr:uid="{BDA9844A-79EE-460C-93B9-887D7CD31CE7}"/>
    <cellStyle name="40% - Ênfase4 6 2 2 2 2 3" xfId="20732" xr:uid="{E4B6181C-01CA-4BCC-9C99-584B4C782525}"/>
    <cellStyle name="40% - Ênfase4 6 2 2 2 3" xfId="12627" xr:uid="{A5725F8D-A7FA-4D05-B5FB-CADA0C67934C}"/>
    <cellStyle name="40% - Ênfase4 6 2 2 2 3 2" xfId="34688" xr:uid="{925EDEF5-940D-4AA5-83F6-865CEA1B68B0}"/>
    <cellStyle name="40% - Ênfase4 6 2 2 2 3 3" xfId="23705" xr:uid="{7BCD9838-005F-44B6-B500-45D4A133D6D6}"/>
    <cellStyle name="40% - Ênfase4 6 2 2 2 4" xfId="15069" xr:uid="{02AE8F8E-BEDE-44A0-9B49-28F39A5B1866}"/>
    <cellStyle name="40% - Ênfase4 6 2 2 2 4 2" xfId="36851" xr:uid="{AB63E2DF-60F4-478A-A08D-CE3033185642}"/>
    <cellStyle name="40% - Ênfase4 6 2 2 2 4 3" xfId="25868" xr:uid="{B8BADA89-F09E-4DAD-B8E3-F32B4C9B0B14}"/>
    <cellStyle name="40% - Ênfase4 6 2 2 2 5" xfId="27818" xr:uid="{11CD8646-44DE-4C6A-886E-8CAA39D268D0}"/>
    <cellStyle name="40% - Ênfase4 6 2 2 2 5 2" xfId="38801" xr:uid="{CEEA5838-370B-4A2A-8F75-CA7E302A3DB5}"/>
    <cellStyle name="40% - Ênfase4 6 2 2 2 6" xfId="29766" xr:uid="{3077B67F-99F3-4C95-B241-1D90CABDB07A}"/>
    <cellStyle name="40% - Ênfase4 6 2 2 2 7" xfId="40749" xr:uid="{C477BFD8-EC5D-4062-970F-F158E0DC1F66}"/>
    <cellStyle name="40% - Ênfase4 6 2 2 2 8" xfId="42696" xr:uid="{57E937F3-0631-4D66-9729-802A98A053EF}"/>
    <cellStyle name="40% - Ênfase4 6 2 2 2 9" xfId="44656" xr:uid="{05E37DFC-0443-4158-8FF9-A055AE9C3C5E}"/>
    <cellStyle name="40% - Ênfase4 6 2 2 3" xfId="8380" xr:uid="{CD228E7E-B947-4CC3-B227-BDFC606278D9}"/>
    <cellStyle name="40% - Ênfase4 6 2 2 3 2" xfId="11490" xr:uid="{D80B2077-5CED-4603-A74F-F20B79220BEA}"/>
    <cellStyle name="40% - Ênfase4 6 2 2 3 2 2" xfId="33553" xr:uid="{C3734755-0944-4D5E-8D69-4C1BA8AD1538}"/>
    <cellStyle name="40% - Ênfase4 6 2 2 3 2 3" xfId="22570" xr:uid="{E6461675-4A72-479B-AA52-F280A718197C}"/>
    <cellStyle name="40% - Ênfase4 6 2 2 3 3" xfId="30867" xr:uid="{25481EE7-D712-4696-80F5-5724E9C62131}"/>
    <cellStyle name="40% - Ênfase4 6 2 2 3 4" xfId="19884" xr:uid="{00BAAD4E-6348-423E-A818-A5CF7F6719DC}"/>
    <cellStyle name="40% - Ênfase4 6 2 2 4" xfId="10494" xr:uid="{F1DA033F-BE75-4003-B4D9-2F9347230081}"/>
    <cellStyle name="40% - Ênfase4 6 2 2 4 2" xfId="32621" xr:uid="{268608AC-9C9E-4FC0-B096-900B42850BF9}"/>
    <cellStyle name="40% - Ênfase4 6 2 2 4 3" xfId="21638" xr:uid="{A714FAC5-79FB-419F-92E1-174786663A6B}"/>
    <cellStyle name="40% - Ênfase4 6 2 2 5" xfId="14140" xr:uid="{B0548D71-25CB-4375-A371-B172485967D9}"/>
    <cellStyle name="40% - Ênfase4 6 2 2 5 2" xfId="36004" xr:uid="{D3820681-4884-47C1-8A3A-A89CAE14FD18}"/>
    <cellStyle name="40% - Ênfase4 6 2 2 5 3" xfId="25021" xr:uid="{512EB72B-3E77-48E3-A8A6-750911F13F5E}"/>
    <cellStyle name="40% - Ênfase4 6 2 2 6" xfId="26971" xr:uid="{FB1845AC-E11B-4520-B802-34C9D3372261}"/>
    <cellStyle name="40% - Ênfase4 6 2 2 6 2" xfId="37954" xr:uid="{8577E63B-F9EB-4773-B322-8B77EE645A2D}"/>
    <cellStyle name="40% - Ênfase4 6 2 2 7" xfId="28919" xr:uid="{A9B83047-E89C-456C-83F1-8BBE69111BB9}"/>
    <cellStyle name="40% - Ênfase4 6 2 2 8" xfId="39902" xr:uid="{ADC7DD32-89DF-4DE8-ABD3-FE0CB2783A46}"/>
    <cellStyle name="40% - Ênfase4 6 2 2 9" xfId="41849" xr:uid="{B576824F-78B6-494D-92F4-9BF56706DDD6}"/>
    <cellStyle name="40% - Ênfase4 6 2 3" xfId="5531" xr:uid="{4FF43308-AF50-4437-ACCF-C3199793FF9D}"/>
    <cellStyle name="40% - Ênfase4 6 2 3 10" xfId="43810" xr:uid="{809A9793-8951-4849-94A7-3D65CA1CB454}"/>
    <cellStyle name="40% - Ênfase4 6 2 3 11" xfId="17936" xr:uid="{6FFA2322-B893-40C1-B13C-5B8CEC09DBDD}"/>
    <cellStyle name="40% - Ênfase4 6 2 3 2" xfId="7523" xr:uid="{C0C26BBB-3652-40EE-AF1B-F56297408FFA}"/>
    <cellStyle name="40% - Ênfase4 6 2 3 2 10" xfId="19065" xr:uid="{1CCB4B1B-D75F-4CF0-AB1B-169ADFED063F}"/>
    <cellStyle name="40% - Ênfase4 6 2 3 2 2" xfId="9510" xr:uid="{9A620440-0763-4A00-B817-C96A7EB8B93A}"/>
    <cellStyle name="40% - Ênfase4 6 2 3 2 2 2" xfId="31997" xr:uid="{3634CAD7-C8B1-48EF-A28D-E7A6AF665889}"/>
    <cellStyle name="40% - Ênfase4 6 2 3 2 2 3" xfId="21014" xr:uid="{9F246184-178F-41C8-BAB8-93B3D132C254}"/>
    <cellStyle name="40% - Ênfase4 6 2 3 2 3" xfId="12909" xr:uid="{9A1D5E0D-388B-4BFD-9DC7-5B9E7D752B1C}"/>
    <cellStyle name="40% - Ênfase4 6 2 3 2 3 2" xfId="34970" xr:uid="{3EA138E7-16E3-4E7A-A84C-06CEE6B59B94}"/>
    <cellStyle name="40% - Ênfase4 6 2 3 2 3 3" xfId="23987" xr:uid="{CB8B9E1F-44FF-4BE6-9780-0467E8349B74}"/>
    <cellStyle name="40% - Ênfase4 6 2 3 2 4" xfId="15351" xr:uid="{9D4B0ED8-AC33-4A55-AA9A-816A023DD48D}"/>
    <cellStyle name="40% - Ênfase4 6 2 3 2 4 2" xfId="37133" xr:uid="{599128DA-4244-4B67-95F4-12415A631C70}"/>
    <cellStyle name="40% - Ênfase4 6 2 3 2 4 3" xfId="26150" xr:uid="{6AA301E3-7B77-440C-8006-1654EE0D3311}"/>
    <cellStyle name="40% - Ênfase4 6 2 3 2 5" xfId="28100" xr:uid="{D475EEA4-EB3D-447A-B909-F79292A2604F}"/>
    <cellStyle name="40% - Ênfase4 6 2 3 2 5 2" xfId="39083" xr:uid="{8EF5D30A-3298-4C74-8657-64B903B4B9E8}"/>
    <cellStyle name="40% - Ênfase4 6 2 3 2 6" xfId="30048" xr:uid="{3D0D0EA3-8D38-4006-A574-B036177A691D}"/>
    <cellStyle name="40% - Ênfase4 6 2 3 2 7" xfId="41031" xr:uid="{DD5D1CF9-52E9-459B-B665-3599FCBC3B06}"/>
    <cellStyle name="40% - Ênfase4 6 2 3 2 8" xfId="42978" xr:uid="{DC855E1A-76A2-4F41-969C-9CD18DF18D17}"/>
    <cellStyle name="40% - Ênfase4 6 2 3 2 9" xfId="44938" xr:uid="{915F3212-6343-43AC-AF7E-169C8D59F3DD}"/>
    <cellStyle name="40% - Ênfase4 6 2 3 3" xfId="8381" xr:uid="{F82EA21E-BCA4-4B42-8E0A-978F0AF9EBD4}"/>
    <cellStyle name="40% - Ênfase4 6 2 3 3 2" xfId="11772" xr:uid="{E79219A6-149E-4FCF-8B28-5A913B7895DE}"/>
    <cellStyle name="40% - Ênfase4 6 2 3 3 2 2" xfId="33835" xr:uid="{0FFC5A2C-6463-4E7B-8103-EFE5B7A7243D}"/>
    <cellStyle name="40% - Ênfase4 6 2 3 3 2 3" xfId="22852" xr:uid="{E3B15DA6-9B31-4162-8F1E-7733A0F16233}"/>
    <cellStyle name="40% - Ênfase4 6 2 3 3 3" xfId="30868" xr:uid="{85295269-8461-4CDC-8121-5CD04678F57C}"/>
    <cellStyle name="40% - Ênfase4 6 2 3 3 4" xfId="19885" xr:uid="{C090C679-101B-485A-B522-1AE6A42E70EE}"/>
    <cellStyle name="40% - Ênfase4 6 2 3 4" xfId="10776" xr:uid="{EA999381-6C2D-4120-8DEE-2CAD3D7E5B71}"/>
    <cellStyle name="40% - Ênfase4 6 2 3 4 2" xfId="32903" xr:uid="{2F10FD0C-3A47-4A8E-AB28-0CACA1BA595C}"/>
    <cellStyle name="40% - Ênfase4 6 2 3 4 3" xfId="21920" xr:uid="{C8F6AE45-223B-452F-B681-783FCA329032}"/>
    <cellStyle name="40% - Ênfase4 6 2 3 5" xfId="14141" xr:uid="{B1FB8E88-A9FA-4D7D-9360-5FEE8C7D26F5}"/>
    <cellStyle name="40% - Ênfase4 6 2 3 5 2" xfId="36005" xr:uid="{99990EB7-3233-4E30-902B-6C6F839F2AB1}"/>
    <cellStyle name="40% - Ênfase4 6 2 3 5 3" xfId="25022" xr:uid="{483EADAF-FDB7-4217-8046-8517F07174E8}"/>
    <cellStyle name="40% - Ênfase4 6 2 3 6" xfId="26972" xr:uid="{A0621397-000D-4F18-BC72-4961348C01FF}"/>
    <cellStyle name="40% - Ênfase4 6 2 3 6 2" xfId="37955" xr:uid="{A6488AF2-C9CE-421F-A2C9-1920F44FE304}"/>
    <cellStyle name="40% - Ênfase4 6 2 3 7" xfId="28920" xr:uid="{C4A8AB06-7E47-4D85-B530-6AEE3004000B}"/>
    <cellStyle name="40% - Ênfase4 6 2 3 8" xfId="39903" xr:uid="{8BF6560A-6B3A-43A5-A42C-2CEF239AF7A9}"/>
    <cellStyle name="40% - Ênfase4 6 2 3 9" xfId="41850" xr:uid="{335A7F61-71FB-49FE-AFA1-390F5233B91D}"/>
    <cellStyle name="40% - Ênfase4 6 2 4" xfId="6957" xr:uid="{BA600AC3-2090-4782-B0FB-60C49F8C8203}"/>
    <cellStyle name="40% - Ênfase4 6 2 4 10" xfId="18501" xr:uid="{855515C3-B669-46F9-8873-521843E5C792}"/>
    <cellStyle name="40% - Ênfase4 6 2 4 2" xfId="8946" xr:uid="{90A1ECDC-8059-4C76-ACF8-0AC221A93ABE}"/>
    <cellStyle name="40% - Ênfase4 6 2 4 2 2" xfId="31433" xr:uid="{DBF6BB04-F709-47E8-83A7-2F3194E13D0B}"/>
    <cellStyle name="40% - Ênfase4 6 2 4 2 3" xfId="20450" xr:uid="{420DB19F-6EE1-4ECA-A06D-79F5DC6826E8}"/>
    <cellStyle name="40% - Ênfase4 6 2 4 3" xfId="12331" xr:uid="{6148E0DC-21B1-455B-8EE6-61D2A92E3512}"/>
    <cellStyle name="40% - Ênfase4 6 2 4 3 2" xfId="34392" xr:uid="{31473138-3192-43C8-9BDF-382288622FA8}"/>
    <cellStyle name="40% - Ênfase4 6 2 4 3 3" xfId="23409" xr:uid="{C92E5DF9-8DB6-4F55-BC51-11B87D1EF9D2}"/>
    <cellStyle name="40% - Ênfase4 6 2 4 4" xfId="14787" xr:uid="{673CD093-C170-4E32-8BF5-E949E4029D63}"/>
    <cellStyle name="40% - Ênfase4 6 2 4 4 2" xfId="36569" xr:uid="{E70B32F3-2B0E-4C71-838B-261DEA395C61}"/>
    <cellStyle name="40% - Ênfase4 6 2 4 4 3" xfId="25586" xr:uid="{8343B364-BD21-4FBF-8A25-F70DD774AB0E}"/>
    <cellStyle name="40% - Ênfase4 6 2 4 5" xfId="27536" xr:uid="{937C8F1D-9B92-495E-894A-6297A93E7AC5}"/>
    <cellStyle name="40% - Ênfase4 6 2 4 5 2" xfId="38519" xr:uid="{60426DCF-BAAA-46D8-A578-CA6A121FEF30}"/>
    <cellStyle name="40% - Ênfase4 6 2 4 6" xfId="29484" xr:uid="{AB35B840-C9B6-4BBF-B02F-887E9AA41E13}"/>
    <cellStyle name="40% - Ênfase4 6 2 4 7" xfId="40467" xr:uid="{243978AB-B055-4F24-8706-A5EB2F53F9A2}"/>
    <cellStyle name="40% - Ênfase4 6 2 4 8" xfId="42414" xr:uid="{A832A9D7-4B26-437B-988E-6D98CE86E4FD}"/>
    <cellStyle name="40% - Ênfase4 6 2 4 9" xfId="44374" xr:uid="{6A16DFD3-7E33-40F6-A261-576939ECA1F3}"/>
    <cellStyle name="40% - Ênfase4 6 2 5" xfId="8379" xr:uid="{E544DC8C-F7F3-43DA-8463-4284B95FCA6A}"/>
    <cellStyle name="40% - Ênfase4 6 2 5 2" xfId="11194" xr:uid="{B8382E15-1729-44DC-A453-9E295B16E44D}"/>
    <cellStyle name="40% - Ênfase4 6 2 5 2 2" xfId="33257" xr:uid="{1198CC7D-09B4-4277-A8BE-D87A7112DD93}"/>
    <cellStyle name="40% - Ênfase4 6 2 5 2 3" xfId="22274" xr:uid="{2238FBED-AD02-4502-A603-47E0836C5EDF}"/>
    <cellStyle name="40% - Ênfase4 6 2 5 3" xfId="30866" xr:uid="{D4EFC07B-7B79-4C2C-A383-C6EAEC42DA4F}"/>
    <cellStyle name="40% - Ênfase4 6 2 5 4" xfId="19883" xr:uid="{F11751D1-5094-4CD7-9818-8905C41764DD}"/>
    <cellStyle name="40% - Ênfase4 6 2 6" xfId="10212" xr:uid="{427DFE06-BDFE-49F4-B1CE-61542DB830BF}"/>
    <cellStyle name="40% - Ênfase4 6 2 6 2" xfId="32339" xr:uid="{C909355B-A246-49A4-A095-F22E685928E6}"/>
    <cellStyle name="40% - Ênfase4 6 2 6 3" xfId="21356" xr:uid="{9AEA0D7B-3D46-4831-B7DA-719EAA1BAA98}"/>
    <cellStyle name="40% - Ênfase4 6 2 7" xfId="14139" xr:uid="{B55640B9-29D3-4956-A787-04817BBDAB45}"/>
    <cellStyle name="40% - Ênfase4 6 2 7 2" xfId="36003" xr:uid="{4D1ADC0A-83B9-4BA2-BEB2-CFDFC204AB82}"/>
    <cellStyle name="40% - Ênfase4 6 2 7 3" xfId="25020" xr:uid="{DED222D7-D89D-472A-8B54-865002C83CCE}"/>
    <cellStyle name="40% - Ênfase4 6 2 8" xfId="26970" xr:uid="{D5FB864A-80AA-4B1F-A6AF-FA12B1EC7531}"/>
    <cellStyle name="40% - Ênfase4 6 2 8 2" xfId="37953" xr:uid="{211094DF-E34F-44E0-A8BE-685699D1A6DF}"/>
    <cellStyle name="40% - Ênfase4 6 2 9" xfId="28918" xr:uid="{CD5C02D2-A923-46DD-B5DB-75936D7B4787}"/>
    <cellStyle name="40% - Ênfase4 6 3" xfId="5532" xr:uid="{7916B736-F0A8-48AB-B267-E418B826B5B5}"/>
    <cellStyle name="40% - Ênfase4 6 3 10" xfId="43811" xr:uid="{8A425FC8-3FB2-4997-990B-0520F2313B60}"/>
    <cellStyle name="40% - Ênfase4 6 3 11" xfId="17937" xr:uid="{A396B3F5-26C0-4E67-9C62-7E62BD392495}"/>
    <cellStyle name="40% - Ênfase4 6 3 2" xfId="7072" xr:uid="{5F73A4C8-7D3F-4E1A-835C-4C2E7468BF09}"/>
    <cellStyle name="40% - Ênfase4 6 3 2 10" xfId="18614" xr:uid="{DA18657C-83D5-411C-A7E7-00E53EE4A489}"/>
    <cellStyle name="40% - Ênfase4 6 3 2 2" xfId="9059" xr:uid="{7BCC6151-4B92-464D-B45F-447DCFA25493}"/>
    <cellStyle name="40% - Ênfase4 6 3 2 2 2" xfId="31546" xr:uid="{B42AB280-B754-42F1-AF7F-D308ED951282}"/>
    <cellStyle name="40% - Ênfase4 6 3 2 2 3" xfId="20563" xr:uid="{8D569D50-B074-4789-A1F8-39CBB8938D3D}"/>
    <cellStyle name="40% - Ênfase4 6 3 2 3" xfId="12454" xr:uid="{32A3FF1A-3AC9-4933-BA5D-318FADDD6517}"/>
    <cellStyle name="40% - Ênfase4 6 3 2 3 2" xfId="34515" xr:uid="{E3291FF4-66E9-4E23-A414-BC72FF8531D4}"/>
    <cellStyle name="40% - Ênfase4 6 3 2 3 3" xfId="23532" xr:uid="{94704A0F-6B46-4363-8498-83C88B7073EB}"/>
    <cellStyle name="40% - Ênfase4 6 3 2 4" xfId="14900" xr:uid="{78766A80-D694-4E29-A9DB-7D6B3A48B6D8}"/>
    <cellStyle name="40% - Ênfase4 6 3 2 4 2" xfId="36682" xr:uid="{B26443A0-DC59-49D6-80DF-B94C667BF8B3}"/>
    <cellStyle name="40% - Ênfase4 6 3 2 4 3" xfId="25699" xr:uid="{35A54F57-DAD6-4074-BE68-AB4E01FE8E94}"/>
    <cellStyle name="40% - Ênfase4 6 3 2 5" xfId="27649" xr:uid="{F0272FB7-F9BD-4BE0-A736-2F3DD0E90679}"/>
    <cellStyle name="40% - Ênfase4 6 3 2 5 2" xfId="38632" xr:uid="{D02FD966-210E-4E5C-8272-49FC65811683}"/>
    <cellStyle name="40% - Ênfase4 6 3 2 6" xfId="29597" xr:uid="{5B76D074-FBFE-4987-B413-EBBF14CC3F1C}"/>
    <cellStyle name="40% - Ênfase4 6 3 2 7" xfId="40580" xr:uid="{A7959B97-E435-400E-A7F6-6928C28B147D}"/>
    <cellStyle name="40% - Ênfase4 6 3 2 8" xfId="42527" xr:uid="{340A55E0-D9AC-4725-9E68-C96130AB8C03}"/>
    <cellStyle name="40% - Ênfase4 6 3 2 9" xfId="44487" xr:uid="{9C70C013-5949-4B24-8C6C-E1E233CA6309}"/>
    <cellStyle name="40% - Ênfase4 6 3 3" xfId="8382" xr:uid="{8229E416-F90D-42B4-87F4-2D4D4B8BBD00}"/>
    <cellStyle name="40% - Ênfase4 6 3 3 2" xfId="11317" xr:uid="{1314D748-64E3-4911-9860-2150932BE6C4}"/>
    <cellStyle name="40% - Ênfase4 6 3 3 2 2" xfId="33380" xr:uid="{4A272819-1BF7-47EE-932A-20F8EBCD53D0}"/>
    <cellStyle name="40% - Ênfase4 6 3 3 2 3" xfId="22397" xr:uid="{5078E743-1726-4B7E-BD6E-4BFBCAA65530}"/>
    <cellStyle name="40% - Ênfase4 6 3 3 3" xfId="30869" xr:uid="{3C96885D-4E77-47A6-BD9F-D48E781AFEB1}"/>
    <cellStyle name="40% - Ênfase4 6 3 3 4" xfId="19886" xr:uid="{6F330A2B-18E2-4E31-89C8-FA7996E9ABAE}"/>
    <cellStyle name="40% - Ênfase4 6 3 4" xfId="10325" xr:uid="{E63E5328-DA39-4D6F-AAFD-8E15941CF570}"/>
    <cellStyle name="40% - Ênfase4 6 3 4 2" xfId="32452" xr:uid="{8214781E-D256-4EDC-B1F8-E17C8E30C52A}"/>
    <cellStyle name="40% - Ênfase4 6 3 4 3" xfId="21469" xr:uid="{279C7F8D-32E7-46AB-94AF-B889A8E5BAFB}"/>
    <cellStyle name="40% - Ênfase4 6 3 5" xfId="14142" xr:uid="{631DF4D9-E0F6-4869-A673-1974C1725E7C}"/>
    <cellStyle name="40% - Ênfase4 6 3 5 2" xfId="36006" xr:uid="{7507C38A-926D-4938-A982-D5D7C85839B8}"/>
    <cellStyle name="40% - Ênfase4 6 3 5 3" xfId="25023" xr:uid="{0E5D5606-D252-441D-8182-087B4CF166C0}"/>
    <cellStyle name="40% - Ênfase4 6 3 6" xfId="26973" xr:uid="{5967E3FA-E7DB-49E7-8E55-A6983ADC965D}"/>
    <cellStyle name="40% - Ênfase4 6 3 6 2" xfId="37956" xr:uid="{EFB3B26C-96CB-408D-823B-415D47B201B6}"/>
    <cellStyle name="40% - Ênfase4 6 3 7" xfId="28921" xr:uid="{BA2D1EC6-DC61-4B33-BD39-7CE2B945CB48}"/>
    <cellStyle name="40% - Ênfase4 6 3 8" xfId="39904" xr:uid="{13757C2F-BD58-40CC-97D7-0E088C9606FC}"/>
    <cellStyle name="40% - Ênfase4 6 3 9" xfId="41851" xr:uid="{67E0B117-4AA5-4F4F-ACA2-4F19AD55099B}"/>
    <cellStyle name="40% - Ênfase4 6 4" xfId="5533" xr:uid="{9543D4FC-35FB-412F-A4B7-8A285A235C15}"/>
    <cellStyle name="40% - Ênfase4 6 4 10" xfId="43812" xr:uid="{18372A86-8AE4-45ED-B6BA-3280663CA84C}"/>
    <cellStyle name="40% - Ênfase4 6 4 11" xfId="17938" xr:uid="{B9096274-7DEA-491A-8456-2A716B41A0FE}"/>
    <cellStyle name="40% - Ênfase4 6 4 2" xfId="7354" xr:uid="{3F5539A6-7CFA-4D84-A98E-8747B11F1794}"/>
    <cellStyle name="40% - Ênfase4 6 4 2 10" xfId="18896" xr:uid="{8EBAA238-7794-4F13-B6B7-D76AB479DEE8}"/>
    <cellStyle name="40% - Ênfase4 6 4 2 2" xfId="9341" xr:uid="{40F81CB2-38B3-4632-BC19-D8C9C69EF5E5}"/>
    <cellStyle name="40% - Ênfase4 6 4 2 2 2" xfId="31828" xr:uid="{157DA4D5-E244-4A07-B8D1-B31FC4C857FC}"/>
    <cellStyle name="40% - Ênfase4 6 4 2 2 3" xfId="20845" xr:uid="{44C5A9E8-C136-4B70-B596-E733F7092299}"/>
    <cellStyle name="40% - Ênfase4 6 4 2 3" xfId="12740" xr:uid="{A280AE62-C02F-4C98-808E-70A4D61177BA}"/>
    <cellStyle name="40% - Ênfase4 6 4 2 3 2" xfId="34801" xr:uid="{689BBA3A-0057-4F82-A752-5ED23E27B8BC}"/>
    <cellStyle name="40% - Ênfase4 6 4 2 3 3" xfId="23818" xr:uid="{3F7FF1E7-1749-453C-8533-605B26342B1E}"/>
    <cellStyle name="40% - Ênfase4 6 4 2 4" xfId="15182" xr:uid="{9A92DA00-B5A5-471C-9333-B9E3C43C7E27}"/>
    <cellStyle name="40% - Ênfase4 6 4 2 4 2" xfId="36964" xr:uid="{01AF369E-F7B6-402A-B1C1-9905783E0040}"/>
    <cellStyle name="40% - Ênfase4 6 4 2 4 3" xfId="25981" xr:uid="{649A6EB5-19D8-4C64-A68C-1AF37214E2BE}"/>
    <cellStyle name="40% - Ênfase4 6 4 2 5" xfId="27931" xr:uid="{96833031-94AD-4B81-BF4C-4206332F49CE}"/>
    <cellStyle name="40% - Ênfase4 6 4 2 5 2" xfId="38914" xr:uid="{40566F59-7DE0-4B3F-BBF4-1E0A05604D1D}"/>
    <cellStyle name="40% - Ênfase4 6 4 2 6" xfId="29879" xr:uid="{E75E1419-31BF-4BBF-BB33-05964DBDAB94}"/>
    <cellStyle name="40% - Ênfase4 6 4 2 7" xfId="40862" xr:uid="{DDE86484-FF81-457C-BF07-86611FE14B50}"/>
    <cellStyle name="40% - Ênfase4 6 4 2 8" xfId="42809" xr:uid="{36F97D78-C219-4592-AFAB-DF07E7B735FC}"/>
    <cellStyle name="40% - Ênfase4 6 4 2 9" xfId="44769" xr:uid="{1325DFB8-1B55-41F8-8905-5F22A25A6662}"/>
    <cellStyle name="40% - Ênfase4 6 4 3" xfId="8383" xr:uid="{49234288-C93E-4B03-9934-0B4AB9C3403E}"/>
    <cellStyle name="40% - Ênfase4 6 4 3 2" xfId="11603" xr:uid="{521F3142-2A27-4E59-B555-931D7F544B82}"/>
    <cellStyle name="40% - Ênfase4 6 4 3 2 2" xfId="33666" xr:uid="{520F457F-9C6D-45BC-9D29-10888366A1EC}"/>
    <cellStyle name="40% - Ênfase4 6 4 3 2 3" xfId="22683" xr:uid="{22F5325B-A2B8-409D-9814-1211C8E31AE2}"/>
    <cellStyle name="40% - Ênfase4 6 4 3 3" xfId="30870" xr:uid="{AD4712A6-006F-4F7D-8104-1130789944A7}"/>
    <cellStyle name="40% - Ênfase4 6 4 3 4" xfId="19887" xr:uid="{18FFD78C-92A4-40F2-AC94-A48B291A14E7}"/>
    <cellStyle name="40% - Ênfase4 6 4 4" xfId="10607" xr:uid="{6E7BACBC-ABA8-4716-8D5F-74053135AA8D}"/>
    <cellStyle name="40% - Ênfase4 6 4 4 2" xfId="32734" xr:uid="{E71C796B-5A3A-41CF-9333-CE1637B8BCA6}"/>
    <cellStyle name="40% - Ênfase4 6 4 4 3" xfId="21751" xr:uid="{CB6C0379-9CE0-47CE-9F61-C527D64C6F28}"/>
    <cellStyle name="40% - Ênfase4 6 4 5" xfId="14143" xr:uid="{9E2C8C0E-AADB-4B79-AA0A-9AAAFB67ADFF}"/>
    <cellStyle name="40% - Ênfase4 6 4 5 2" xfId="36007" xr:uid="{DDD28FEC-205B-47A7-93D2-968B80F08A7E}"/>
    <cellStyle name="40% - Ênfase4 6 4 5 3" xfId="25024" xr:uid="{71D2F02D-743D-4A0E-9304-208A340D8BE4}"/>
    <cellStyle name="40% - Ênfase4 6 4 6" xfId="26974" xr:uid="{FB9F64A8-5176-4910-A831-185BDAEE6655}"/>
    <cellStyle name="40% - Ênfase4 6 4 6 2" xfId="37957" xr:uid="{A43C34BD-5AEC-472E-A013-163C581E55A5}"/>
    <cellStyle name="40% - Ênfase4 6 4 7" xfId="28922" xr:uid="{B146BB0F-D50D-4CD3-BAF2-89ED2F487294}"/>
    <cellStyle name="40% - Ênfase4 6 4 8" xfId="39905" xr:uid="{FA5F25DD-1DFA-48C2-B0BF-E550C5BA1449}"/>
    <cellStyle name="40% - Ênfase4 6 4 9" xfId="41852" xr:uid="{F4F18090-EA4D-46CC-A383-1C4B1C347203}"/>
    <cellStyle name="40% - Ênfase4 6 5" xfId="6787" xr:uid="{340255CA-A132-4B6D-9EA7-FD093EF75F13}"/>
    <cellStyle name="40% - Ênfase4 6 5 10" xfId="18332" xr:uid="{3D78F0F2-7FC7-4568-B6F6-68F5A0F891A2}"/>
    <cellStyle name="40% - Ênfase4 6 5 2" xfId="8777" xr:uid="{498F38FD-21D2-4760-BD8D-0C38995E72B4}"/>
    <cellStyle name="40% - Ênfase4 6 5 2 2" xfId="13221" xr:uid="{D0273B8F-21EF-4446-B040-F91D1D2D9512}"/>
    <cellStyle name="40% - Ênfase4 6 5 2 2 2" xfId="35230" xr:uid="{03243BB2-4ED8-451A-A6B1-30BE74FF43EB}"/>
    <cellStyle name="40% - Ênfase4 6 5 2 2 3" xfId="24247" xr:uid="{6CBAD605-611E-4707-981E-BDEEE07DC2CC}"/>
    <cellStyle name="40% - Ênfase4 6 5 2 3" xfId="31264" xr:uid="{8BDF6DF3-A5B8-4F84-89DA-2DBF41D6FC4C}"/>
    <cellStyle name="40% - Ênfase4 6 5 2 4" xfId="20281" xr:uid="{DEC88426-0A93-4AEB-AFA9-AE2977338B91}"/>
    <cellStyle name="40% - Ênfase4 6 5 3" xfId="12034" xr:uid="{8F495542-E96C-4CF9-BD1D-1DAD31CD2771}"/>
    <cellStyle name="40% - Ênfase4 6 5 3 2" xfId="34095" xr:uid="{F8780ADB-A3C9-44EF-85F2-5EA62BC8F0AA}"/>
    <cellStyle name="40% - Ênfase4 6 5 3 3" xfId="23112" xr:uid="{BC7F31F2-883D-499B-9F15-9BF0FE4F5B29}"/>
    <cellStyle name="40% - Ênfase4 6 5 4" xfId="14618" xr:uid="{DA94F1AA-8004-4F2C-9C82-51FAEF22DAD2}"/>
    <cellStyle name="40% - Ênfase4 6 5 4 2" xfId="36400" xr:uid="{8B0C9B5A-BE8B-459A-846E-5DC04C885606}"/>
    <cellStyle name="40% - Ênfase4 6 5 4 3" xfId="25417" xr:uid="{251168A3-35FF-4D6E-A48F-D93EF54C4F92}"/>
    <cellStyle name="40% - Ênfase4 6 5 5" xfId="27367" xr:uid="{8C4F638C-5FDA-49E3-B7B6-AA33C3CFBDE0}"/>
    <cellStyle name="40% - Ênfase4 6 5 5 2" xfId="38350" xr:uid="{90ABF963-3826-49E6-9AB1-944C334B5F24}"/>
    <cellStyle name="40% - Ênfase4 6 5 6" xfId="29315" xr:uid="{498B9C27-CC7D-440E-A586-4C602DC346C5}"/>
    <cellStyle name="40% - Ênfase4 6 5 7" xfId="40298" xr:uid="{A4287327-1020-438E-9D2E-65C974BEDB47}"/>
    <cellStyle name="40% - Ênfase4 6 5 8" xfId="42245" xr:uid="{4EB56D21-2E8F-4123-B6FF-33E5EB769BC2}"/>
    <cellStyle name="40% - Ênfase4 6 5 9" xfId="44205" xr:uid="{9CB68CAA-DAAD-4F9A-B268-3867B07C7F62}"/>
    <cellStyle name="40% - Ênfase4 6 6" xfId="8378" xr:uid="{BDDFFB53-9F09-45CD-A2DF-03F3545564D4}"/>
    <cellStyle name="40% - Ênfase4 6 6 2" xfId="12158" xr:uid="{10A6371B-D9DE-4A39-B435-196AE3FF7BBA}"/>
    <cellStyle name="40% - Ênfase4 6 6 2 2" xfId="34219" xr:uid="{1113D5A1-88CE-4336-B3DC-044190B5CB63}"/>
    <cellStyle name="40% - Ênfase4 6 6 2 3" xfId="23236" xr:uid="{3BCAC533-09CC-48AC-8687-77EA02F4DFFF}"/>
    <cellStyle name="40% - Ênfase4 6 6 3" xfId="30865" xr:uid="{FB200624-7122-4582-9984-6E85008512E0}"/>
    <cellStyle name="40% - Ênfase4 6 6 4" xfId="19882" xr:uid="{45C472DC-754B-4AF2-BA14-B0AF82A6B50E}"/>
    <cellStyle name="40% - Ênfase4 6 7" xfId="11020" xr:uid="{F4F953F8-43D3-4C9D-82B4-7626AA26264D}"/>
    <cellStyle name="40% - Ênfase4 6 7 2" xfId="33084" xr:uid="{733CEAAA-441B-4A02-99BE-2BC3D3A9BC10}"/>
    <cellStyle name="40% - Ênfase4 6 7 3" xfId="22101" xr:uid="{551AE78F-4A02-445B-9160-8269FB9F4082}"/>
    <cellStyle name="40% - Ênfase4 6 8" xfId="9983" xr:uid="{3920DB75-36B3-49F3-AD51-849E42827169}"/>
    <cellStyle name="40% - Ênfase4 6 8 2" xfId="32170" xr:uid="{0407CE5A-44DE-4DDD-A7CF-27F3BCA3D7A9}"/>
    <cellStyle name="40% - Ênfase4 6 8 3" xfId="21187" xr:uid="{A6806BEF-DCD4-4B2F-BBC3-1B21EE4E22C0}"/>
    <cellStyle name="40% - Ênfase4 6 9" xfId="14138" xr:uid="{9B06154A-6ACC-4FFB-8CD0-F25E10F117C4}"/>
    <cellStyle name="40% - Ênfase4 6 9 2" xfId="36002" xr:uid="{1137B554-08F5-4878-8209-33B13B420674}"/>
    <cellStyle name="40% - Ênfase4 6 9 3" xfId="25019" xr:uid="{1EB31F08-1A92-488C-9403-4112CBFEFE00}"/>
    <cellStyle name="40% - Ênfase4 7" xfId="5534" xr:uid="{E14E370A-5FC2-4F24-B81D-6CAE57FCB070}"/>
    <cellStyle name="40% - Ênfase4 8" xfId="5535" xr:uid="{A511A490-0100-4EBB-A052-41EFE4458C5F}"/>
    <cellStyle name="40% - Ênfase4 8 10" xfId="39906" xr:uid="{6021E647-4EA4-460B-83B5-A92CD58193CC}"/>
    <cellStyle name="40% - Ênfase4 8 11" xfId="41853" xr:uid="{65ABB65C-3350-46F1-BBEA-FF1AD5BA39E6}"/>
    <cellStyle name="40% - Ênfase4 8 12" xfId="43813" xr:uid="{5E677711-5994-4427-BEC0-4F0DE6CA7A90}"/>
    <cellStyle name="40% - Ênfase4 8 13" xfId="17939" xr:uid="{8222DFF5-7C3A-4CEE-AFDE-552432F475C1}"/>
    <cellStyle name="40% - Ênfase4 8 2" xfId="5536" xr:uid="{F229366F-F49D-4ADC-9C78-7CF638C43CBC}"/>
    <cellStyle name="40% - Ênfase4 8 2 10" xfId="43814" xr:uid="{314E62DD-51FF-4730-A3A9-4DE6143A6439}"/>
    <cellStyle name="40% - Ênfase4 8 2 11" xfId="17940" xr:uid="{56DB77E9-EF20-49C8-8482-46554BF18342}"/>
    <cellStyle name="40% - Ênfase4 8 2 2" xfId="7128" xr:uid="{020952DB-F261-4D72-971E-10CBF546157E}"/>
    <cellStyle name="40% - Ênfase4 8 2 2 10" xfId="18670" xr:uid="{38A58F3F-95A7-4FF6-B02A-34A03799E27D}"/>
    <cellStyle name="40% - Ênfase4 8 2 2 2" xfId="9115" xr:uid="{6C85E7C9-32ED-44D4-A050-CC0C5D854520}"/>
    <cellStyle name="40% - Ênfase4 8 2 2 2 2" xfId="31602" xr:uid="{411C39C6-CDF9-4843-AC6D-632022F69B4A}"/>
    <cellStyle name="40% - Ênfase4 8 2 2 2 3" xfId="20619" xr:uid="{60BBC615-5FFF-4977-8585-1589F250C0EA}"/>
    <cellStyle name="40% - Ênfase4 8 2 2 3" xfId="12510" xr:uid="{04B53975-C635-47EE-82C2-3F32414068F3}"/>
    <cellStyle name="40% - Ênfase4 8 2 2 3 2" xfId="34571" xr:uid="{27086E41-C356-4F54-866A-31F8881B727A}"/>
    <cellStyle name="40% - Ênfase4 8 2 2 3 3" xfId="23588" xr:uid="{13CB29B8-7817-49A8-A8FC-2FFCCEFD39A8}"/>
    <cellStyle name="40% - Ênfase4 8 2 2 4" xfId="14956" xr:uid="{C8E60C7F-8447-4BC5-BD32-847C48522900}"/>
    <cellStyle name="40% - Ênfase4 8 2 2 4 2" xfId="36738" xr:uid="{6C810AB7-D166-456B-A9DF-F1543807213F}"/>
    <cellStyle name="40% - Ênfase4 8 2 2 4 3" xfId="25755" xr:uid="{E72A7245-7A30-4114-8951-044C89F66A1A}"/>
    <cellStyle name="40% - Ênfase4 8 2 2 5" xfId="27705" xr:uid="{285E7D31-63A4-49D9-BEAC-CBD7B4332458}"/>
    <cellStyle name="40% - Ênfase4 8 2 2 5 2" xfId="38688" xr:uid="{E6CC1D90-089C-4A5D-B514-A6BA15AF812E}"/>
    <cellStyle name="40% - Ênfase4 8 2 2 6" xfId="29653" xr:uid="{D6574314-9542-4416-888A-212CB947E815}"/>
    <cellStyle name="40% - Ênfase4 8 2 2 7" xfId="40636" xr:uid="{87A79777-8629-4A9C-89BF-FF21B4E60E85}"/>
    <cellStyle name="40% - Ênfase4 8 2 2 8" xfId="42583" xr:uid="{C11BCE72-D5DF-4330-8BD5-F9B61C37DB93}"/>
    <cellStyle name="40% - Ênfase4 8 2 2 9" xfId="44543" xr:uid="{2A87CE3F-33D5-47FD-B69F-5044F0FF335D}"/>
    <cellStyle name="40% - Ênfase4 8 2 3" xfId="8385" xr:uid="{436E9835-A9B2-4F04-9637-C9CF6D0572E7}"/>
    <cellStyle name="40% - Ênfase4 8 2 3 2" xfId="11373" xr:uid="{879DB363-472E-4868-842C-EF1A0F1A58AE}"/>
    <cellStyle name="40% - Ênfase4 8 2 3 2 2" xfId="33436" xr:uid="{0E026646-0BC3-4889-80C0-DF1AD0C12E87}"/>
    <cellStyle name="40% - Ênfase4 8 2 3 2 3" xfId="22453" xr:uid="{17392146-CF14-4505-9D05-E8A64FD3C95B}"/>
    <cellStyle name="40% - Ênfase4 8 2 3 3" xfId="30872" xr:uid="{9EB123F6-F68B-44AE-83BC-E7A6D305DFF8}"/>
    <cellStyle name="40% - Ênfase4 8 2 3 4" xfId="19889" xr:uid="{01BAA36E-A0B8-4DDB-8B0B-21DC6CF593BE}"/>
    <cellStyle name="40% - Ênfase4 8 2 4" xfId="10381" xr:uid="{86AEDCC6-404F-43F0-A6AF-E172F81974DD}"/>
    <cellStyle name="40% - Ênfase4 8 2 4 2" xfId="32508" xr:uid="{770C421F-1E26-477E-9C16-C3523AF9F7AE}"/>
    <cellStyle name="40% - Ênfase4 8 2 4 3" xfId="21525" xr:uid="{E92F58C5-ACAE-45AE-8F6B-8DF9C421A373}"/>
    <cellStyle name="40% - Ênfase4 8 2 5" xfId="14145" xr:uid="{4E7172D4-DFD6-4F1D-A92D-A305632C05F2}"/>
    <cellStyle name="40% - Ênfase4 8 2 5 2" xfId="36009" xr:uid="{6C20B1B2-F6A6-40E0-93C1-6373E0B0DE90}"/>
    <cellStyle name="40% - Ênfase4 8 2 5 3" xfId="25026" xr:uid="{EA46556D-5DC1-40C3-839C-609EDDCFB1EE}"/>
    <cellStyle name="40% - Ênfase4 8 2 6" xfId="26976" xr:uid="{598C0B61-51CF-4DE4-A3A9-6440B01482AC}"/>
    <cellStyle name="40% - Ênfase4 8 2 6 2" xfId="37959" xr:uid="{1122ADA2-3968-4A00-8859-3D2675B3C080}"/>
    <cellStyle name="40% - Ênfase4 8 2 7" xfId="28924" xr:uid="{359D3840-4033-4A41-8120-723450D5A7CB}"/>
    <cellStyle name="40% - Ênfase4 8 2 8" xfId="39907" xr:uid="{ACAF0178-0F70-4927-BDB0-179AB41CE433}"/>
    <cellStyle name="40% - Ênfase4 8 2 9" xfId="41854" xr:uid="{9C596698-E102-4810-9F20-8669256D40C6}"/>
    <cellStyle name="40% - Ênfase4 8 3" xfId="5537" xr:uid="{BD618A11-42ED-43AC-B9F4-79F6067FE412}"/>
    <cellStyle name="40% - Ênfase4 8 3 10" xfId="43815" xr:uid="{7C4F1720-818B-4628-9B36-386E1C2D80FC}"/>
    <cellStyle name="40% - Ênfase4 8 3 11" xfId="17941" xr:uid="{4EF1968F-36FE-43D9-BB76-B8BFF874A6BA}"/>
    <cellStyle name="40% - Ênfase4 8 3 2" xfId="7410" xr:uid="{0C7034A4-6E32-4CD2-97BE-C1DC26A4A982}"/>
    <cellStyle name="40% - Ênfase4 8 3 2 10" xfId="18952" xr:uid="{576EA2AA-8D55-4360-8D0F-C073C98CAA9F}"/>
    <cellStyle name="40% - Ênfase4 8 3 2 2" xfId="9397" xr:uid="{5CD5D37D-63DD-4559-8043-67E4A11885CB}"/>
    <cellStyle name="40% - Ênfase4 8 3 2 2 2" xfId="31884" xr:uid="{017F2387-E853-4903-9390-E982A76CC5F4}"/>
    <cellStyle name="40% - Ênfase4 8 3 2 2 3" xfId="20901" xr:uid="{9006C7B3-44C2-4003-B661-9B7C6834B85F}"/>
    <cellStyle name="40% - Ênfase4 8 3 2 3" xfId="12796" xr:uid="{4510B670-033E-4749-BB05-4A2CD31EFCED}"/>
    <cellStyle name="40% - Ênfase4 8 3 2 3 2" xfId="34857" xr:uid="{F3096547-393B-4B1A-A3A2-5821E9A8DED2}"/>
    <cellStyle name="40% - Ênfase4 8 3 2 3 3" xfId="23874" xr:uid="{9A564233-25F9-4797-921B-56035C13097C}"/>
    <cellStyle name="40% - Ênfase4 8 3 2 4" xfId="15238" xr:uid="{3FCCB5F5-F5F5-4F6E-9C95-B094F1AB0D47}"/>
    <cellStyle name="40% - Ênfase4 8 3 2 4 2" xfId="37020" xr:uid="{E096A76F-EF3D-479E-9FA8-D6779D84EB83}"/>
    <cellStyle name="40% - Ênfase4 8 3 2 4 3" xfId="26037" xr:uid="{7230490C-89DB-47FD-93E5-067924D45ABD}"/>
    <cellStyle name="40% - Ênfase4 8 3 2 5" xfId="27987" xr:uid="{30FC19EC-5AAF-4C0A-99E0-F3E415B8B11B}"/>
    <cellStyle name="40% - Ênfase4 8 3 2 5 2" xfId="38970" xr:uid="{CBABC9D8-81AF-49DA-9E6B-B34E65DC9A0F}"/>
    <cellStyle name="40% - Ênfase4 8 3 2 6" xfId="29935" xr:uid="{E6BFFB1C-39E9-4AA1-9BF9-36479AAB58C2}"/>
    <cellStyle name="40% - Ênfase4 8 3 2 7" xfId="40918" xr:uid="{3925CE1D-419F-4C91-9CC7-2BDF8AD3CECF}"/>
    <cellStyle name="40% - Ênfase4 8 3 2 8" xfId="42865" xr:uid="{7D53DBB3-7C04-4A2B-9CC3-5633148CC13B}"/>
    <cellStyle name="40% - Ênfase4 8 3 2 9" xfId="44825" xr:uid="{2EA7D9B5-E4CE-499A-82E5-8E70357622A7}"/>
    <cellStyle name="40% - Ênfase4 8 3 3" xfId="8386" xr:uid="{18B87058-E826-4B96-8F9A-DEB4AE590100}"/>
    <cellStyle name="40% - Ênfase4 8 3 3 2" xfId="11659" xr:uid="{484F5E19-509B-4BD1-94F3-D93121B89AD0}"/>
    <cellStyle name="40% - Ênfase4 8 3 3 2 2" xfId="33722" xr:uid="{591845FD-B591-4FBB-A9AC-5277674DFB75}"/>
    <cellStyle name="40% - Ênfase4 8 3 3 2 3" xfId="22739" xr:uid="{E24DB97C-6679-4E31-8A2D-DDF6FF723258}"/>
    <cellStyle name="40% - Ênfase4 8 3 3 3" xfId="30873" xr:uid="{F173320B-2D4D-43BE-BFDD-B98867840DEB}"/>
    <cellStyle name="40% - Ênfase4 8 3 3 4" xfId="19890" xr:uid="{81560747-9B0C-44FC-8F09-6BEE761370FA}"/>
    <cellStyle name="40% - Ênfase4 8 3 4" xfId="10663" xr:uid="{C8A8C902-4F45-4A0D-B911-22468CE5A26C}"/>
    <cellStyle name="40% - Ênfase4 8 3 4 2" xfId="32790" xr:uid="{AD8CE40D-D661-4AAD-BB9C-8F2212C138FE}"/>
    <cellStyle name="40% - Ênfase4 8 3 4 3" xfId="21807" xr:uid="{EEF53871-BE9B-4D18-855D-F0E742B72A26}"/>
    <cellStyle name="40% - Ênfase4 8 3 5" xfId="14146" xr:uid="{69AFA605-7F2F-4A42-B0CC-C5E46D733949}"/>
    <cellStyle name="40% - Ênfase4 8 3 5 2" xfId="36010" xr:uid="{4F4504E5-0BC5-44A8-8580-8C78A1ED5CDC}"/>
    <cellStyle name="40% - Ênfase4 8 3 5 3" xfId="25027" xr:uid="{6DD2000A-CCE9-4113-9757-5C27EA424FB7}"/>
    <cellStyle name="40% - Ênfase4 8 3 6" xfId="26977" xr:uid="{0826A368-7428-492D-9CD4-9F52CDF7DC52}"/>
    <cellStyle name="40% - Ênfase4 8 3 6 2" xfId="37960" xr:uid="{6721365F-A3FB-4F81-9B17-E55343912883}"/>
    <cellStyle name="40% - Ênfase4 8 3 7" xfId="28925" xr:uid="{54B34CBF-C870-4FF9-9954-D7F5EC5DD6E0}"/>
    <cellStyle name="40% - Ênfase4 8 3 8" xfId="39908" xr:uid="{1C2796F6-C804-451F-A281-2BAA3C593F56}"/>
    <cellStyle name="40% - Ênfase4 8 3 9" xfId="41855" xr:uid="{56F2985E-85E0-4F37-A7DE-492DC30888A8}"/>
    <cellStyle name="40% - Ênfase4 8 4" xfId="6843" xr:uid="{96C5CDF7-3AAE-46B2-9C40-3A12A879C870}"/>
    <cellStyle name="40% - Ênfase4 8 4 10" xfId="18388" xr:uid="{64971785-5128-4ED6-864D-6C782B4D1F0A}"/>
    <cellStyle name="40% - Ênfase4 8 4 2" xfId="8833" xr:uid="{898EF06C-3741-4869-AAF9-323E1E3D638A}"/>
    <cellStyle name="40% - Ênfase4 8 4 2 2" xfId="31320" xr:uid="{5EF0E733-80F5-43D2-877F-D1C44FD44EBF}"/>
    <cellStyle name="40% - Ênfase4 8 4 2 3" xfId="20337" xr:uid="{065A2899-CD2D-4450-A791-1A90AD4FE42D}"/>
    <cellStyle name="40% - Ênfase4 8 4 3" xfId="12214" xr:uid="{967F790E-580E-4906-810D-A5B7EF926280}"/>
    <cellStyle name="40% - Ênfase4 8 4 3 2" xfId="34275" xr:uid="{6CFDC766-192F-4FCD-BD44-E12E8EFA6AD5}"/>
    <cellStyle name="40% - Ênfase4 8 4 3 3" xfId="23292" xr:uid="{B947D901-EBA5-45CF-85BE-9D89163E5A53}"/>
    <cellStyle name="40% - Ênfase4 8 4 4" xfId="14674" xr:uid="{F72AD946-386F-4055-90B2-76484E15AD90}"/>
    <cellStyle name="40% - Ênfase4 8 4 4 2" xfId="36456" xr:uid="{0A6323D5-3BA8-4F0C-8D7F-C31387C8EFA0}"/>
    <cellStyle name="40% - Ênfase4 8 4 4 3" xfId="25473" xr:uid="{E852964B-11A5-4741-8DBB-BAD35E34B100}"/>
    <cellStyle name="40% - Ênfase4 8 4 5" xfId="27423" xr:uid="{017AAB2A-887D-4695-9363-642C1D9FFEEF}"/>
    <cellStyle name="40% - Ênfase4 8 4 5 2" xfId="38406" xr:uid="{E125B802-ECD0-471F-A7AB-93AC695D80DF}"/>
    <cellStyle name="40% - Ênfase4 8 4 6" xfId="29371" xr:uid="{0AADC1D5-E902-4124-807D-3F49479ADFC6}"/>
    <cellStyle name="40% - Ênfase4 8 4 7" xfId="40354" xr:uid="{6A6CCD62-1B9A-4C7A-8B8A-311B6F3C7F47}"/>
    <cellStyle name="40% - Ênfase4 8 4 8" xfId="42301" xr:uid="{ED72E464-49B8-4962-9238-812EBD7B5C31}"/>
    <cellStyle name="40% - Ênfase4 8 4 9" xfId="44261" xr:uid="{00F7ACF2-99FD-4237-8FAA-5F1A2AEE5724}"/>
    <cellStyle name="40% - Ênfase4 8 5" xfId="8384" xr:uid="{A8B18F9A-B2E2-44F8-8EF6-DFC134411E65}"/>
    <cellStyle name="40% - Ênfase4 8 5 2" xfId="11076" xr:uid="{B16028A6-32A7-46DF-B17D-DA2993075582}"/>
    <cellStyle name="40% - Ênfase4 8 5 2 2" xfId="33140" xr:uid="{0A569B45-9C24-4F6F-B52C-71291B3E5C01}"/>
    <cellStyle name="40% - Ênfase4 8 5 2 3" xfId="22157" xr:uid="{72C383E4-CFDA-4BC2-9D52-A6016C763BCC}"/>
    <cellStyle name="40% - Ênfase4 8 5 3" xfId="30871" xr:uid="{F8BAD435-9963-4356-8B72-FECDFC710275}"/>
    <cellStyle name="40% - Ênfase4 8 5 4" xfId="19888" xr:uid="{16B2A600-5553-4B7E-AD99-E7FE1AED0FBF}"/>
    <cellStyle name="40% - Ênfase4 8 6" xfId="10039" xr:uid="{C3D4738E-9FCF-4FCA-B502-40EC9BB64C8B}"/>
    <cellStyle name="40% - Ênfase4 8 6 2" xfId="32226" xr:uid="{3D16BA9A-F87B-4199-8576-DDFF2BBA0631}"/>
    <cellStyle name="40% - Ênfase4 8 6 3" xfId="21243" xr:uid="{98812EF2-775C-4B19-9AE6-187F97771558}"/>
    <cellStyle name="40% - Ênfase4 8 7" xfId="14144" xr:uid="{006670BD-CE6D-46EE-8522-22CB6744F1AE}"/>
    <cellStyle name="40% - Ênfase4 8 7 2" xfId="36008" xr:uid="{ABCCD13B-031C-4916-9E24-320EE6140254}"/>
    <cellStyle name="40% - Ênfase4 8 7 3" xfId="25025" xr:uid="{3634923E-3F75-4F6E-9F3A-A145192EC8DC}"/>
    <cellStyle name="40% - Ênfase4 8 8" xfId="26975" xr:uid="{46B446D7-4B7F-4E85-8361-6A089D1DDC20}"/>
    <cellStyle name="40% - Ênfase4 8 8 2" xfId="37958" xr:uid="{E187552F-E5F8-4A65-8B83-78A6026FD2C3}"/>
    <cellStyle name="40% - Ênfase4 8 9" xfId="28923" xr:uid="{0EF20CBD-B02C-4FF3-84CB-7373627FDF7C}"/>
    <cellStyle name="40% - Ênfase4 9" xfId="11910" xr:uid="{7867790D-A64C-4073-A042-85D689E727F7}"/>
    <cellStyle name="40% - Ênfase4 9 2" xfId="13096" xr:uid="{FCAFD5DA-8541-4B13-A4FA-2B6270CEC60C}"/>
    <cellStyle name="40% - Ênfase4 9 2 2" xfId="35106" xr:uid="{71308AFD-7AEF-4D50-8ABB-F140C6D12115}"/>
    <cellStyle name="40% - Ênfase4 9 2 3" xfId="24123" xr:uid="{B36E8C86-F8EE-41CC-B68C-A092146B3FDC}"/>
    <cellStyle name="40% - Ênfase4 9 3" xfId="33971" xr:uid="{1E22B6BA-7DF3-432B-9C16-9C7011CC685E}"/>
    <cellStyle name="40% - Ênfase4 9 4" xfId="22988" xr:uid="{9706B362-6EAF-4B4C-BA6C-A0A998E5B2B5}"/>
    <cellStyle name="40% - Ênfase5" xfId="2161" builtinId="47" customBuiltin="1"/>
    <cellStyle name="40% - Ênfase5 2" xfId="3372" xr:uid="{00000000-0005-0000-0000-000080080000}"/>
    <cellStyle name="40% - Ênfase5 2 2" xfId="5538" xr:uid="{3B3ADCD8-B1FE-44B9-9814-F336677C93D9}"/>
    <cellStyle name="40% - Ênfase5 2 2 10" xfId="14147" xr:uid="{A8DFA819-33EC-48E3-848C-8B2EE4D2DF17}"/>
    <cellStyle name="40% - Ênfase5 2 2 10 2" xfId="36011" xr:uid="{0315BF7B-2AEB-4BB3-92FB-0CA228D2435B}"/>
    <cellStyle name="40% - Ênfase5 2 2 10 3" xfId="25028" xr:uid="{028C2992-B243-4FF6-AD43-B491119869C1}"/>
    <cellStyle name="40% - Ênfase5 2 2 11" xfId="26978" xr:uid="{B27976CB-5FB7-48E0-88BB-E160278229C8}"/>
    <cellStyle name="40% - Ênfase5 2 2 11 2" xfId="37961" xr:uid="{2B05D1EE-E7BA-4AD8-A067-09ED6FA64990}"/>
    <cellStyle name="40% - Ênfase5 2 2 12" xfId="28926" xr:uid="{64D5846B-3896-4585-ACCA-D60A1922B279}"/>
    <cellStyle name="40% - Ênfase5 2 2 13" xfId="39909" xr:uid="{312ED3D1-7127-4DF1-9A76-5A924C4FFC06}"/>
    <cellStyle name="40% - Ênfase5 2 2 14" xfId="41856" xr:uid="{F9477E29-6376-4998-930E-4E3DC4B85C45}"/>
    <cellStyle name="40% - Ênfase5 2 2 15" xfId="43816" xr:uid="{72F9AA33-E985-4C67-83A7-4A34779B9214}"/>
    <cellStyle name="40% - Ênfase5 2 2 16" xfId="17942" xr:uid="{558244FF-D099-40EB-ACFC-3D1F7B3F88D2}"/>
    <cellStyle name="40% - Ênfase5 2 2 2" xfId="5539" xr:uid="{2F361800-72EE-4A6B-98AE-BD6042FB51B8}"/>
    <cellStyle name="40% - Ênfase5 2 2 2 10" xfId="39910" xr:uid="{A91D7579-17AB-41AB-9D89-B399BFDD9ACE}"/>
    <cellStyle name="40% - Ênfase5 2 2 2 11" xfId="41857" xr:uid="{115139C4-7A85-406D-8681-29857BC95373}"/>
    <cellStyle name="40% - Ênfase5 2 2 2 12" xfId="43817" xr:uid="{3915B1B8-6420-4895-A22A-1753481B103F}"/>
    <cellStyle name="40% - Ênfase5 2 2 2 13" xfId="17943" xr:uid="{7074B130-2B4F-47B9-9AC4-1BDB39B026FC}"/>
    <cellStyle name="40% - Ênfase5 2 2 2 2" xfId="5540" xr:uid="{F659EA54-A9D6-4CBE-BC81-A2DDB65C39DF}"/>
    <cellStyle name="40% - Ênfase5 2 2 2 2 10" xfId="43818" xr:uid="{93441C35-DD5F-4F3A-8F01-5FA17F5DB434}"/>
    <cellStyle name="40% - Ênfase5 2 2 2 2 11" xfId="17944" xr:uid="{0E067A02-E3CA-427D-9AA6-A4B5F5D0565C}"/>
    <cellStyle name="40% - Ênfase5 2 2 2 2 2" xfId="7203" xr:uid="{B4561EB3-7395-48B1-A982-86AEBF6B839C}"/>
    <cellStyle name="40% - Ênfase5 2 2 2 2 2 10" xfId="18745" xr:uid="{145EC39C-BBB9-475E-940D-700CC466BE80}"/>
    <cellStyle name="40% - Ênfase5 2 2 2 2 2 2" xfId="9190" xr:uid="{DA03C790-619E-451D-B72D-1F878E94F9BC}"/>
    <cellStyle name="40% - Ênfase5 2 2 2 2 2 2 2" xfId="31677" xr:uid="{3421A54F-5205-4BAD-8036-D624098A1D9D}"/>
    <cellStyle name="40% - Ênfase5 2 2 2 2 2 2 3" xfId="20694" xr:uid="{976EA931-5378-4F4E-8BE9-6F839650C727}"/>
    <cellStyle name="40% - Ênfase5 2 2 2 2 2 3" xfId="12589" xr:uid="{34790F8B-080D-4F21-9895-AA169B782E28}"/>
    <cellStyle name="40% - Ênfase5 2 2 2 2 2 3 2" xfId="34650" xr:uid="{9DB3DD73-D2D7-4337-AD08-38614E31A6AB}"/>
    <cellStyle name="40% - Ênfase5 2 2 2 2 2 3 3" xfId="23667" xr:uid="{5793CC5E-635A-46F7-8DAB-4D318DC5A209}"/>
    <cellStyle name="40% - Ênfase5 2 2 2 2 2 4" xfId="15031" xr:uid="{DD35E3C0-67C8-43F5-B5F8-F8485CC5D5B5}"/>
    <cellStyle name="40% - Ênfase5 2 2 2 2 2 4 2" xfId="36813" xr:uid="{E56B0D14-86C0-4A55-A591-02B5F84D14FC}"/>
    <cellStyle name="40% - Ênfase5 2 2 2 2 2 4 3" xfId="25830" xr:uid="{779EF773-43DD-4898-8899-C502CB9EA97B}"/>
    <cellStyle name="40% - Ênfase5 2 2 2 2 2 5" xfId="27780" xr:uid="{96B1D8CA-7066-4F0E-9CB7-94220FD7B414}"/>
    <cellStyle name="40% - Ênfase5 2 2 2 2 2 5 2" xfId="38763" xr:uid="{7B009DD3-8D81-4AF4-9B85-B788DEDA44DF}"/>
    <cellStyle name="40% - Ênfase5 2 2 2 2 2 6" xfId="29728" xr:uid="{11618467-C8C7-4455-A4A4-BC1C5131A4DD}"/>
    <cellStyle name="40% - Ênfase5 2 2 2 2 2 7" xfId="40711" xr:uid="{93B15A04-EECA-48B8-BD99-ADBC7B560A15}"/>
    <cellStyle name="40% - Ênfase5 2 2 2 2 2 8" xfId="42658" xr:uid="{809F78DA-1EF6-41B0-A9D9-8FB0DB6E1399}"/>
    <cellStyle name="40% - Ênfase5 2 2 2 2 2 9" xfId="44618" xr:uid="{598E0E53-F002-4654-8937-4941467F4D5B}"/>
    <cellStyle name="40% - Ênfase5 2 2 2 2 3" xfId="8389" xr:uid="{3EEA6DE5-B8B3-4415-A8F0-B71EF179F84E}"/>
    <cellStyle name="40% - Ênfase5 2 2 2 2 3 2" xfId="11452" xr:uid="{EC19CC65-831C-4C6F-A8D6-31DB39B17AD9}"/>
    <cellStyle name="40% - Ênfase5 2 2 2 2 3 2 2" xfId="33515" xr:uid="{0A2BDA2E-6306-4652-A219-C68C6D042DE7}"/>
    <cellStyle name="40% - Ênfase5 2 2 2 2 3 2 3" xfId="22532" xr:uid="{43863B45-1EAF-4734-9599-4CED80A8DB7C}"/>
    <cellStyle name="40% - Ênfase5 2 2 2 2 3 3" xfId="30876" xr:uid="{EDC97C76-81CA-4EDC-99ED-B47BB8E27623}"/>
    <cellStyle name="40% - Ênfase5 2 2 2 2 3 4" xfId="19893" xr:uid="{99102990-AF78-4420-BB9E-465FF84CF904}"/>
    <cellStyle name="40% - Ênfase5 2 2 2 2 4" xfId="10456" xr:uid="{253CC129-8068-4C25-A2DC-55D858C1D248}"/>
    <cellStyle name="40% - Ênfase5 2 2 2 2 4 2" xfId="32583" xr:uid="{63DD520A-3A74-4BFC-B579-9DC1B32BAC19}"/>
    <cellStyle name="40% - Ênfase5 2 2 2 2 4 3" xfId="21600" xr:uid="{15FF8DC0-4A5C-4A85-AB28-6934A9419EBE}"/>
    <cellStyle name="40% - Ênfase5 2 2 2 2 5" xfId="14149" xr:uid="{935A7136-7F4A-44EE-A279-7763EF997812}"/>
    <cellStyle name="40% - Ênfase5 2 2 2 2 5 2" xfId="36013" xr:uid="{271B9FA8-275D-4C40-AD74-02B3A1BE3703}"/>
    <cellStyle name="40% - Ênfase5 2 2 2 2 5 3" xfId="25030" xr:uid="{FD0D4213-0CE4-4393-A505-69FFC47DAE7F}"/>
    <cellStyle name="40% - Ênfase5 2 2 2 2 6" xfId="26980" xr:uid="{3DEEB9EF-7A43-45B6-95CC-E2FACDBBF372}"/>
    <cellStyle name="40% - Ênfase5 2 2 2 2 6 2" xfId="37963" xr:uid="{E11382F4-928E-42C6-9D2C-C04DFD306927}"/>
    <cellStyle name="40% - Ênfase5 2 2 2 2 7" xfId="28928" xr:uid="{FA5B97B3-11DE-4881-B3A5-322310409330}"/>
    <cellStyle name="40% - Ênfase5 2 2 2 2 8" xfId="39911" xr:uid="{DD92DC3B-358D-411E-AA19-AEDA593F6ED2}"/>
    <cellStyle name="40% - Ênfase5 2 2 2 2 9" xfId="41858" xr:uid="{F79C5D61-2721-4D2C-AB54-730759418BB7}"/>
    <cellStyle name="40% - Ênfase5 2 2 2 3" xfId="5541" xr:uid="{E2FC3820-3CED-4E62-B907-EA41F2F5D4DB}"/>
    <cellStyle name="40% - Ênfase5 2 2 2 3 10" xfId="43819" xr:uid="{11F4106B-71AA-4256-B9DC-BCC996FC3A2B}"/>
    <cellStyle name="40% - Ênfase5 2 2 2 3 11" xfId="17945" xr:uid="{98D69BAA-6DD6-467E-A5F3-D52CDB68EAD1}"/>
    <cellStyle name="40% - Ênfase5 2 2 2 3 2" xfId="7485" xr:uid="{35F5E9AD-C768-4FD7-9603-DF5D2C866B70}"/>
    <cellStyle name="40% - Ênfase5 2 2 2 3 2 10" xfId="19027" xr:uid="{0DB27936-68BE-4CD7-B882-409239862EF5}"/>
    <cellStyle name="40% - Ênfase5 2 2 2 3 2 2" xfId="9472" xr:uid="{DF35D6AC-CBD7-44C7-A8AB-07DE79542D86}"/>
    <cellStyle name="40% - Ênfase5 2 2 2 3 2 2 2" xfId="31959" xr:uid="{F23EAD37-6836-4CD0-BD13-6B4F1AA9A9CE}"/>
    <cellStyle name="40% - Ênfase5 2 2 2 3 2 2 3" xfId="20976" xr:uid="{9BCDC153-2510-4278-9D2E-03E9079F69A1}"/>
    <cellStyle name="40% - Ênfase5 2 2 2 3 2 3" xfId="12871" xr:uid="{39D4D5BE-93AE-45E9-9DA2-8BD4DB6AABA9}"/>
    <cellStyle name="40% - Ênfase5 2 2 2 3 2 3 2" xfId="34932" xr:uid="{F90BAFC9-2464-4582-9EB9-34C8AF61935B}"/>
    <cellStyle name="40% - Ênfase5 2 2 2 3 2 3 3" xfId="23949" xr:uid="{6494856E-E057-4BD5-92D5-F597E9D89CC4}"/>
    <cellStyle name="40% - Ênfase5 2 2 2 3 2 4" xfId="15313" xr:uid="{48D1D23B-EC35-4F91-BDFB-7A647909D703}"/>
    <cellStyle name="40% - Ênfase5 2 2 2 3 2 4 2" xfId="37095" xr:uid="{12D7C1F1-9255-4968-88DE-BB48C1F09746}"/>
    <cellStyle name="40% - Ênfase5 2 2 2 3 2 4 3" xfId="26112" xr:uid="{8887081D-DE1B-46B3-996D-EB67286AC94D}"/>
    <cellStyle name="40% - Ênfase5 2 2 2 3 2 5" xfId="28062" xr:uid="{5B4BBD8F-DA16-4ACC-8FCF-C062E493BFD1}"/>
    <cellStyle name="40% - Ênfase5 2 2 2 3 2 5 2" xfId="39045" xr:uid="{F1FD8E78-C1DB-4379-A46C-1D249644E763}"/>
    <cellStyle name="40% - Ênfase5 2 2 2 3 2 6" xfId="30010" xr:uid="{76697222-4EF6-41AC-B327-52656402C06B}"/>
    <cellStyle name="40% - Ênfase5 2 2 2 3 2 7" xfId="40993" xr:uid="{E6EEEA4E-619C-4862-8FE7-43E3B5CC40BD}"/>
    <cellStyle name="40% - Ênfase5 2 2 2 3 2 8" xfId="42940" xr:uid="{B87126A5-D28C-4713-93F5-C4631E4E9E64}"/>
    <cellStyle name="40% - Ênfase5 2 2 2 3 2 9" xfId="44900" xr:uid="{1C7C2C0B-A31C-4EF3-AA42-04EECCBE5659}"/>
    <cellStyle name="40% - Ênfase5 2 2 2 3 3" xfId="8390" xr:uid="{7E517A33-CFAA-4CD6-88E4-FA30F62EEE7F}"/>
    <cellStyle name="40% - Ênfase5 2 2 2 3 3 2" xfId="11734" xr:uid="{DE75E0A4-89CC-4F93-A1E1-50435673B415}"/>
    <cellStyle name="40% - Ênfase5 2 2 2 3 3 2 2" xfId="33797" xr:uid="{AB48569D-7E98-44F9-B9ED-C58E84FB3E96}"/>
    <cellStyle name="40% - Ênfase5 2 2 2 3 3 2 3" xfId="22814" xr:uid="{023F732C-0347-429A-B79D-214DD10D956D}"/>
    <cellStyle name="40% - Ênfase5 2 2 2 3 3 3" xfId="30877" xr:uid="{80D284EA-8951-4464-A218-D8D421B44C92}"/>
    <cellStyle name="40% - Ênfase5 2 2 2 3 3 4" xfId="19894" xr:uid="{2FC14A6A-7734-4B0E-A0A9-4B3285E5B1E1}"/>
    <cellStyle name="40% - Ênfase5 2 2 2 3 4" xfId="10738" xr:uid="{A136F0C0-866F-4978-9B60-DB854E6FB245}"/>
    <cellStyle name="40% - Ênfase5 2 2 2 3 4 2" xfId="32865" xr:uid="{29AB6D9B-73EE-45D4-BB97-7262FDC7A9D9}"/>
    <cellStyle name="40% - Ênfase5 2 2 2 3 4 3" xfId="21882" xr:uid="{03470B1E-2E1B-46D7-9960-BB8936886661}"/>
    <cellStyle name="40% - Ênfase5 2 2 2 3 5" xfId="14150" xr:uid="{5AE074F4-A680-41B3-901D-C00E9DD1C0B0}"/>
    <cellStyle name="40% - Ênfase5 2 2 2 3 5 2" xfId="36014" xr:uid="{F038D246-5E91-4583-BC44-DE88159C418F}"/>
    <cellStyle name="40% - Ênfase5 2 2 2 3 5 3" xfId="25031" xr:uid="{055F1DE7-41E9-43A5-A17D-B96B4CD63846}"/>
    <cellStyle name="40% - Ênfase5 2 2 2 3 6" xfId="26981" xr:uid="{5AA2830E-C187-4A3F-BCB9-00D9E12DDAA8}"/>
    <cellStyle name="40% - Ênfase5 2 2 2 3 6 2" xfId="37964" xr:uid="{838C6032-D5CC-4021-8921-2AD42787344B}"/>
    <cellStyle name="40% - Ênfase5 2 2 2 3 7" xfId="28929" xr:uid="{842FA4D8-AB75-47F8-948D-574D19758DDA}"/>
    <cellStyle name="40% - Ênfase5 2 2 2 3 8" xfId="39912" xr:uid="{B9C190CB-969D-4A2F-8323-A4108C791289}"/>
    <cellStyle name="40% - Ênfase5 2 2 2 3 9" xfId="41859" xr:uid="{D5F253EA-2019-4476-9429-D0700289DE31}"/>
    <cellStyle name="40% - Ênfase5 2 2 2 4" xfId="6919" xr:uid="{81A69BA1-D656-4D87-99C2-4AA8DDB26864}"/>
    <cellStyle name="40% - Ênfase5 2 2 2 4 10" xfId="18463" xr:uid="{0C904FDD-3029-4F8B-B3CD-3D079F14CF2C}"/>
    <cellStyle name="40% - Ênfase5 2 2 2 4 2" xfId="8908" xr:uid="{79C49382-493F-4B75-9112-D6C461674525}"/>
    <cellStyle name="40% - Ênfase5 2 2 2 4 2 2" xfId="31395" xr:uid="{48129E5A-BDE5-4750-BB63-FF8AA714A5DA}"/>
    <cellStyle name="40% - Ênfase5 2 2 2 4 2 3" xfId="20412" xr:uid="{D8D70C25-CA4E-4623-B52C-CCBABCB1A558}"/>
    <cellStyle name="40% - Ênfase5 2 2 2 4 3" xfId="12293" xr:uid="{580DD654-9B52-4AEE-8C7B-57AED73B2525}"/>
    <cellStyle name="40% - Ênfase5 2 2 2 4 3 2" xfId="34354" xr:uid="{8B2A7CAE-C51E-4F09-92A3-F0E6A11A001C}"/>
    <cellStyle name="40% - Ênfase5 2 2 2 4 3 3" xfId="23371" xr:uid="{AB514917-B74C-4D6F-B1CB-F262E7F45459}"/>
    <cellStyle name="40% - Ênfase5 2 2 2 4 4" xfId="14749" xr:uid="{F891CCAC-309F-4639-8DC4-E3EE55EBEC11}"/>
    <cellStyle name="40% - Ênfase5 2 2 2 4 4 2" xfId="36531" xr:uid="{7FFA5BA2-014A-4469-B1F9-140CA7C0E0BF}"/>
    <cellStyle name="40% - Ênfase5 2 2 2 4 4 3" xfId="25548" xr:uid="{6C6446FB-44F7-48E3-9202-C8A842EAD7D3}"/>
    <cellStyle name="40% - Ênfase5 2 2 2 4 5" xfId="27498" xr:uid="{D98D1DE7-8B5F-4FB3-85ED-1D2A7851AEF9}"/>
    <cellStyle name="40% - Ênfase5 2 2 2 4 5 2" xfId="38481" xr:uid="{0D9445CB-2DD8-425E-92A4-BD0ED58BCD0A}"/>
    <cellStyle name="40% - Ênfase5 2 2 2 4 6" xfId="29446" xr:uid="{EA68D5A2-E88B-4834-8BFA-CFE04CCB36C8}"/>
    <cellStyle name="40% - Ênfase5 2 2 2 4 7" xfId="40429" xr:uid="{028D68DF-49F3-452B-BCE1-37B36B6F9185}"/>
    <cellStyle name="40% - Ênfase5 2 2 2 4 8" xfId="42376" xr:uid="{0FBD94C1-336A-4206-9E61-5CCA7234B741}"/>
    <cellStyle name="40% - Ênfase5 2 2 2 4 9" xfId="44336" xr:uid="{420542C9-6126-4B92-92AE-0630CDA0CE22}"/>
    <cellStyle name="40% - Ênfase5 2 2 2 5" xfId="8388" xr:uid="{8F3DFF83-5288-4AC9-AA94-45DD1B45A4FC}"/>
    <cellStyle name="40% - Ênfase5 2 2 2 5 2" xfId="11156" xr:uid="{68AF4C48-495B-4002-A987-2FE2445464A2}"/>
    <cellStyle name="40% - Ênfase5 2 2 2 5 2 2" xfId="33219" xr:uid="{B90953B2-86ED-405B-91D9-7DA56BAE5399}"/>
    <cellStyle name="40% - Ênfase5 2 2 2 5 2 3" xfId="22236" xr:uid="{6892B113-43FC-4BFF-8712-A4A4799A30A3}"/>
    <cellStyle name="40% - Ênfase5 2 2 2 5 3" xfId="30875" xr:uid="{13A89C49-B048-43C1-82D3-042F0A253A06}"/>
    <cellStyle name="40% - Ênfase5 2 2 2 5 4" xfId="19892" xr:uid="{58844D18-7974-418C-ADC7-3F56866AC151}"/>
    <cellStyle name="40% - Ênfase5 2 2 2 6" xfId="10174" xr:uid="{0DF3F948-45FE-45FC-AEDD-192A9C4BA897}"/>
    <cellStyle name="40% - Ênfase5 2 2 2 6 2" xfId="32301" xr:uid="{F17D4057-E729-43DC-A11C-A9BFE5B0F6FF}"/>
    <cellStyle name="40% - Ênfase5 2 2 2 6 3" xfId="21318" xr:uid="{15DAA56B-D7E9-429F-A1EB-E34A7653262D}"/>
    <cellStyle name="40% - Ênfase5 2 2 2 7" xfId="14148" xr:uid="{75579AC8-0BFD-47AA-AE44-43CA7EA791C3}"/>
    <cellStyle name="40% - Ênfase5 2 2 2 7 2" xfId="36012" xr:uid="{044D5C9F-595A-4BD6-94EB-59BFBBB599A4}"/>
    <cellStyle name="40% - Ênfase5 2 2 2 7 3" xfId="25029" xr:uid="{7257539C-1597-4EB9-8616-3FF189BF93DA}"/>
    <cellStyle name="40% - Ênfase5 2 2 2 8" xfId="26979" xr:uid="{79EB3236-EE18-4A38-BFE6-5E6AB681BD23}"/>
    <cellStyle name="40% - Ênfase5 2 2 2 8 2" xfId="37962" xr:uid="{C18CFCE5-3A08-4321-A56E-9ED9ED5A97E4}"/>
    <cellStyle name="40% - Ênfase5 2 2 2 9" xfId="28927" xr:uid="{6B89F659-8519-47E1-A785-1DAB89303497}"/>
    <cellStyle name="40% - Ênfase5 2 2 3" xfId="5542" xr:uid="{2597840A-5B24-4853-8817-32C5E3C4CE60}"/>
    <cellStyle name="40% - Ênfase5 2 2 3 10" xfId="43820" xr:uid="{E33D3EBD-2502-47DD-82D9-03FCF9E8A706}"/>
    <cellStyle name="40% - Ênfase5 2 2 3 11" xfId="17946" xr:uid="{3E507566-1D3A-41D1-8A32-8A0F7B879024}"/>
    <cellStyle name="40% - Ênfase5 2 2 3 2" xfId="7034" xr:uid="{1D319540-079A-4C5A-97A1-E8E03C65221D}"/>
    <cellStyle name="40% - Ênfase5 2 2 3 2 10" xfId="18576" xr:uid="{CC3DA78E-F78A-4788-BA1B-21F9D0E928D6}"/>
    <cellStyle name="40% - Ênfase5 2 2 3 2 2" xfId="9021" xr:uid="{734661E5-BADE-4779-8255-FD0BDD5E9514}"/>
    <cellStyle name="40% - Ênfase5 2 2 3 2 2 2" xfId="31508" xr:uid="{E74762CB-A70A-4447-82C7-44E436DFCD0E}"/>
    <cellStyle name="40% - Ênfase5 2 2 3 2 2 3" xfId="20525" xr:uid="{DF9CFEE8-72D5-47ED-A456-86C079EF4568}"/>
    <cellStyle name="40% - Ênfase5 2 2 3 2 3" xfId="12416" xr:uid="{A08BDA6D-5C8A-4CFB-B21E-B53B71128677}"/>
    <cellStyle name="40% - Ênfase5 2 2 3 2 3 2" xfId="34477" xr:uid="{685ABDF6-3A4D-48C0-BAEB-B0D06458C213}"/>
    <cellStyle name="40% - Ênfase5 2 2 3 2 3 3" xfId="23494" xr:uid="{4A9FB5B2-1C97-4C70-BC12-D28A32F465B6}"/>
    <cellStyle name="40% - Ênfase5 2 2 3 2 4" xfId="14862" xr:uid="{75240ADA-8A57-4316-B665-03C1ACBBE46C}"/>
    <cellStyle name="40% - Ênfase5 2 2 3 2 4 2" xfId="36644" xr:uid="{BC94883B-0561-4727-BAC9-8D8DEAACB4F7}"/>
    <cellStyle name="40% - Ênfase5 2 2 3 2 4 3" xfId="25661" xr:uid="{6DEFD0B7-03A8-452B-95DA-A92F3FDDBF10}"/>
    <cellStyle name="40% - Ênfase5 2 2 3 2 5" xfId="27611" xr:uid="{20A5F6D4-4986-4D47-8F47-FEE2FDCDB7A8}"/>
    <cellStyle name="40% - Ênfase5 2 2 3 2 5 2" xfId="38594" xr:uid="{899A45C8-25AF-4A07-A364-6BDF14F25A05}"/>
    <cellStyle name="40% - Ênfase5 2 2 3 2 6" xfId="29559" xr:uid="{AE75CDC7-42E4-42EE-907A-43ADC1EDC3C4}"/>
    <cellStyle name="40% - Ênfase5 2 2 3 2 7" xfId="40542" xr:uid="{A67F2BE4-96E1-46D1-84A0-C9D6465D7AC2}"/>
    <cellStyle name="40% - Ênfase5 2 2 3 2 8" xfId="42489" xr:uid="{3213399E-8D28-4409-BF6A-C5D9B7D96C71}"/>
    <cellStyle name="40% - Ênfase5 2 2 3 2 9" xfId="44449" xr:uid="{921D5454-A389-4225-A586-8F051355BFDD}"/>
    <cellStyle name="40% - Ênfase5 2 2 3 3" xfId="8391" xr:uid="{06DF1E1A-D8A6-421B-8ECD-3DB3B7357CAA}"/>
    <cellStyle name="40% - Ênfase5 2 2 3 3 2" xfId="11279" xr:uid="{24B43EA8-2BB4-461F-AFF5-BE034CB458D3}"/>
    <cellStyle name="40% - Ênfase5 2 2 3 3 2 2" xfId="33342" xr:uid="{66703052-4DBD-4564-AD0F-4745FCDC5529}"/>
    <cellStyle name="40% - Ênfase5 2 2 3 3 2 3" xfId="22359" xr:uid="{065FB32E-F232-4B97-8C0E-FF07485A4E46}"/>
    <cellStyle name="40% - Ênfase5 2 2 3 3 3" xfId="30878" xr:uid="{2954EA69-6B4A-440E-8F3E-6BD70FA48333}"/>
    <cellStyle name="40% - Ênfase5 2 2 3 3 4" xfId="19895" xr:uid="{7FA1C598-4BA6-4AAE-B3BC-008ABF16C49E}"/>
    <cellStyle name="40% - Ênfase5 2 2 3 4" xfId="10287" xr:uid="{0DD1DD3E-7C0F-46DB-B233-B53E70088C6E}"/>
    <cellStyle name="40% - Ênfase5 2 2 3 4 2" xfId="32414" xr:uid="{19311C10-54B0-4F8F-B586-DDC705C03842}"/>
    <cellStyle name="40% - Ênfase5 2 2 3 4 3" xfId="21431" xr:uid="{3548A942-03A0-4ABD-89CD-30762B0956BF}"/>
    <cellStyle name="40% - Ênfase5 2 2 3 5" xfId="14151" xr:uid="{C0FA3B03-C4F8-4E39-B17A-EFA8DD4589B8}"/>
    <cellStyle name="40% - Ênfase5 2 2 3 5 2" xfId="36015" xr:uid="{0AEC21A8-EE54-4ECB-8F60-02A0906B9BAF}"/>
    <cellStyle name="40% - Ênfase5 2 2 3 5 3" xfId="25032" xr:uid="{91F377FB-090A-4FE8-9D8F-7E326C30E08E}"/>
    <cellStyle name="40% - Ênfase5 2 2 3 6" xfId="26982" xr:uid="{88CE3515-2761-44D3-9F4C-CBDEF6F7A938}"/>
    <cellStyle name="40% - Ênfase5 2 2 3 6 2" xfId="37965" xr:uid="{8DC41E45-762E-44C3-B28D-A12BD61959B0}"/>
    <cellStyle name="40% - Ênfase5 2 2 3 7" xfId="28930" xr:uid="{DBFB7250-DCD4-4177-84A2-EF38E950D5A4}"/>
    <cellStyle name="40% - Ênfase5 2 2 3 8" xfId="39913" xr:uid="{BF819F07-4296-42B1-8415-B24FB89938D8}"/>
    <cellStyle name="40% - Ênfase5 2 2 3 9" xfId="41860" xr:uid="{78FF28D4-EF11-4C38-BDED-164C4EF567F1}"/>
    <cellStyle name="40% - Ênfase5 2 2 4" xfId="5543" xr:uid="{85ADC482-CEC3-4BC4-88C1-4F7DC969A7EE}"/>
    <cellStyle name="40% - Ênfase5 2 2 4 10" xfId="43821" xr:uid="{61367042-2746-4543-880B-D421C94E2CA5}"/>
    <cellStyle name="40% - Ênfase5 2 2 4 11" xfId="17947" xr:uid="{12B67CBF-4889-4002-B87D-D1C2BD557DA7}"/>
    <cellStyle name="40% - Ênfase5 2 2 4 2" xfId="7316" xr:uid="{B2E7941C-B8E3-4781-8736-805D752C65FF}"/>
    <cellStyle name="40% - Ênfase5 2 2 4 2 10" xfId="18858" xr:uid="{E270B3DB-90E4-4DAA-A825-7A934BFC8736}"/>
    <cellStyle name="40% - Ênfase5 2 2 4 2 2" xfId="9303" xr:uid="{7C5E66DD-C2AF-4098-9764-72A3517A0557}"/>
    <cellStyle name="40% - Ênfase5 2 2 4 2 2 2" xfId="31790" xr:uid="{BCEB0FAE-851E-46FF-B050-00589E24D0E8}"/>
    <cellStyle name="40% - Ênfase5 2 2 4 2 2 3" xfId="20807" xr:uid="{8FE264DC-2EA9-4E1C-9A55-706EF32DA8A0}"/>
    <cellStyle name="40% - Ênfase5 2 2 4 2 3" xfId="12702" xr:uid="{D0319AE8-F851-42EB-8AB8-BE5B31ED77C0}"/>
    <cellStyle name="40% - Ênfase5 2 2 4 2 3 2" xfId="34763" xr:uid="{B91ED652-AA05-4A3B-B31C-7275501119D6}"/>
    <cellStyle name="40% - Ênfase5 2 2 4 2 3 3" xfId="23780" xr:uid="{AB70B884-C10D-41A1-9A39-E7E2C58551E0}"/>
    <cellStyle name="40% - Ênfase5 2 2 4 2 4" xfId="15144" xr:uid="{ABDB3C49-BACD-473A-8A78-2940E7372ACD}"/>
    <cellStyle name="40% - Ênfase5 2 2 4 2 4 2" xfId="36926" xr:uid="{C341A29D-207B-4133-9645-8128452597B2}"/>
    <cellStyle name="40% - Ênfase5 2 2 4 2 4 3" xfId="25943" xr:uid="{F884F132-7E92-4554-AC10-56F07F1D36DC}"/>
    <cellStyle name="40% - Ênfase5 2 2 4 2 5" xfId="27893" xr:uid="{0BF9E8CD-67F9-4E14-B940-ED72E52AD9AD}"/>
    <cellStyle name="40% - Ênfase5 2 2 4 2 5 2" xfId="38876" xr:uid="{B646FB56-F2E4-49B6-994D-34DCF8A4A9BD}"/>
    <cellStyle name="40% - Ênfase5 2 2 4 2 6" xfId="29841" xr:uid="{42FB739E-A853-4E26-B3D7-A7D02BD7CB68}"/>
    <cellStyle name="40% - Ênfase5 2 2 4 2 7" xfId="40824" xr:uid="{4BBFB138-4069-422C-AF99-E2F93D658635}"/>
    <cellStyle name="40% - Ênfase5 2 2 4 2 8" xfId="42771" xr:uid="{3509274F-FE33-4B35-A6E7-70CAB7B966B4}"/>
    <cellStyle name="40% - Ênfase5 2 2 4 2 9" xfId="44731" xr:uid="{F3F88B92-802D-4B82-9D10-10BE2CD36F7A}"/>
    <cellStyle name="40% - Ênfase5 2 2 4 3" xfId="8392" xr:uid="{34A8FE12-6A99-4C0A-81EE-9E4CDDC99FC8}"/>
    <cellStyle name="40% - Ênfase5 2 2 4 3 2" xfId="11565" xr:uid="{B1046F8A-3902-453B-8764-3453856EC311}"/>
    <cellStyle name="40% - Ênfase5 2 2 4 3 2 2" xfId="33628" xr:uid="{AEEC25AC-53BD-444A-9BC4-84B7E44BBAD5}"/>
    <cellStyle name="40% - Ênfase5 2 2 4 3 2 3" xfId="22645" xr:uid="{5ACF99A9-95E7-4BFC-A570-9B628BE50312}"/>
    <cellStyle name="40% - Ênfase5 2 2 4 3 3" xfId="30879" xr:uid="{65E7AF1F-C4CD-4F3E-BEB7-02D5F243C919}"/>
    <cellStyle name="40% - Ênfase5 2 2 4 3 4" xfId="19896" xr:uid="{7300981C-2089-458E-97F4-094AA6C8BB92}"/>
    <cellStyle name="40% - Ênfase5 2 2 4 4" xfId="10569" xr:uid="{66B15A50-6978-40FC-B62A-07431DD84549}"/>
    <cellStyle name="40% - Ênfase5 2 2 4 4 2" xfId="32696" xr:uid="{B6524B40-700B-4F83-9D95-8A580D401A11}"/>
    <cellStyle name="40% - Ênfase5 2 2 4 4 3" xfId="21713" xr:uid="{42F1499F-5BC2-462A-91F4-F4E431AC06C3}"/>
    <cellStyle name="40% - Ênfase5 2 2 4 5" xfId="14152" xr:uid="{9974521E-43A2-46D8-BF2D-B2A3B3816AE0}"/>
    <cellStyle name="40% - Ênfase5 2 2 4 5 2" xfId="36016" xr:uid="{CFBBEB31-AD14-48D6-B14C-FC43E7A1B07A}"/>
    <cellStyle name="40% - Ênfase5 2 2 4 5 3" xfId="25033" xr:uid="{5CD18177-968E-4C70-A0FD-A8CF43FD4DCB}"/>
    <cellStyle name="40% - Ênfase5 2 2 4 6" xfId="26983" xr:uid="{A94363D4-A24D-48DA-9772-F19F56389322}"/>
    <cellStyle name="40% - Ênfase5 2 2 4 6 2" xfId="37966" xr:uid="{A2A69D8C-5E17-4D31-B9A5-90A16BFC0B0E}"/>
    <cellStyle name="40% - Ênfase5 2 2 4 7" xfId="28931" xr:uid="{15468A46-4730-49A8-9420-353177DD715A}"/>
    <cellStyle name="40% - Ênfase5 2 2 4 8" xfId="39914" xr:uid="{0EF30AC2-CE59-43FF-8B79-8314BAD4D805}"/>
    <cellStyle name="40% - Ênfase5 2 2 4 9" xfId="41861" xr:uid="{E44F2E71-89E7-4794-8EC6-CE9E44DFD12E}"/>
    <cellStyle name="40% - Ênfase5 2 2 5" xfId="5544" xr:uid="{08635801-801C-48C3-B3EA-D96860CCE2D2}"/>
    <cellStyle name="40% - Ênfase5 2 2 5 10" xfId="43822" xr:uid="{127CD2BC-4B41-4353-A9EF-A1EB1FC33147}"/>
    <cellStyle name="40% - Ênfase5 2 2 5 11" xfId="17948" xr:uid="{0CEF0209-AC3B-4484-89C7-6FFD052F50F7}"/>
    <cellStyle name="40% - Ênfase5 2 2 5 2" xfId="7598" xr:uid="{20940B3F-7F50-4A8F-AF54-9AE8B12C6483}"/>
    <cellStyle name="40% - Ênfase5 2 2 5 2 10" xfId="19140" xr:uid="{93F176B4-A329-40DD-AD49-7ACED99ABCB0}"/>
    <cellStyle name="40% - Ênfase5 2 2 5 2 2" xfId="9585" xr:uid="{594BF703-31BC-4170-B02B-A5595D9D4A2A}"/>
    <cellStyle name="40% - Ênfase5 2 2 5 2 2 2" xfId="32072" xr:uid="{E265A3D2-5E26-4153-B8FC-D0D3916C53F8}"/>
    <cellStyle name="40% - Ênfase5 2 2 5 2 2 3" xfId="21089" xr:uid="{200BAEBB-21C7-4835-9955-137A31105EED}"/>
    <cellStyle name="40% - Ênfase5 2 2 5 2 3" xfId="12984" xr:uid="{DE319F54-5210-44D1-99CA-DC129F3DB864}"/>
    <cellStyle name="40% - Ênfase5 2 2 5 2 3 2" xfId="35045" xr:uid="{4197E36D-F366-4C85-AA43-7F60EFBAF0AE}"/>
    <cellStyle name="40% - Ênfase5 2 2 5 2 3 3" xfId="24062" xr:uid="{F649A271-C824-482B-B1E0-82171AFD49C7}"/>
    <cellStyle name="40% - Ênfase5 2 2 5 2 4" xfId="15426" xr:uid="{B2E248B9-31C0-4416-A31E-BE8A8DEFFF6B}"/>
    <cellStyle name="40% - Ênfase5 2 2 5 2 4 2" xfId="37208" xr:uid="{59DB81A0-97B8-477D-901E-84BCB205E716}"/>
    <cellStyle name="40% - Ênfase5 2 2 5 2 4 3" xfId="26225" xr:uid="{3EF5840B-F398-43A7-8D4E-847AD7CEF5CD}"/>
    <cellStyle name="40% - Ênfase5 2 2 5 2 5" xfId="28175" xr:uid="{03BB4205-D0AC-444F-B556-B0C3C9490140}"/>
    <cellStyle name="40% - Ênfase5 2 2 5 2 5 2" xfId="39158" xr:uid="{079F5C4D-132E-4950-86ED-E5323AC7AC9E}"/>
    <cellStyle name="40% - Ênfase5 2 2 5 2 6" xfId="30123" xr:uid="{94417FAD-8E4B-4E2E-810D-C551D9481BE1}"/>
    <cellStyle name="40% - Ênfase5 2 2 5 2 7" xfId="41106" xr:uid="{1D8D5C2C-1C43-4453-88B5-5D09F7C071C4}"/>
    <cellStyle name="40% - Ênfase5 2 2 5 2 8" xfId="43053" xr:uid="{B4D628BA-A689-4DEF-BC4E-DC58130093F1}"/>
    <cellStyle name="40% - Ênfase5 2 2 5 2 9" xfId="45013" xr:uid="{EA7B8E0E-437C-413F-9D75-2AE8C13E271C}"/>
    <cellStyle name="40% - Ênfase5 2 2 5 3" xfId="8393" xr:uid="{A8B78EA8-B1CE-4A60-9F54-225E601EB596}"/>
    <cellStyle name="40% - Ênfase5 2 2 5 3 2" xfId="11847" xr:uid="{2375D94A-6C3E-4182-8501-BF62BB0A7536}"/>
    <cellStyle name="40% - Ênfase5 2 2 5 3 2 2" xfId="33910" xr:uid="{DD500AED-F50A-43A8-84EE-48E106E2F699}"/>
    <cellStyle name="40% - Ênfase5 2 2 5 3 2 3" xfId="22927" xr:uid="{B8835667-91D6-4D4E-B5A3-C776311B381E}"/>
    <cellStyle name="40% - Ênfase5 2 2 5 3 3" xfId="30880" xr:uid="{08EEB89A-8ED5-4E95-8A7E-3DE299F4DD8D}"/>
    <cellStyle name="40% - Ênfase5 2 2 5 3 4" xfId="19897" xr:uid="{7288B732-F1EA-4AB3-AB03-D94F2D009E20}"/>
    <cellStyle name="40% - Ênfase5 2 2 5 4" xfId="10851" xr:uid="{15D3E86B-ED10-4B5B-94E3-A54F461988A3}"/>
    <cellStyle name="40% - Ênfase5 2 2 5 4 2" xfId="32978" xr:uid="{7D1A9D2E-5C0F-4B31-B018-A4696496733C}"/>
    <cellStyle name="40% - Ênfase5 2 2 5 4 3" xfId="21995" xr:uid="{231DB1F1-27E6-4558-94C8-35BE17D868F8}"/>
    <cellStyle name="40% - Ênfase5 2 2 5 5" xfId="14153" xr:uid="{D661D65B-85E4-415D-A740-764607C9628E}"/>
    <cellStyle name="40% - Ênfase5 2 2 5 5 2" xfId="36017" xr:uid="{AB7A245F-9D55-46D0-9CCD-3E13E0107881}"/>
    <cellStyle name="40% - Ênfase5 2 2 5 5 3" xfId="25034" xr:uid="{D932A8F8-3976-4A09-89EE-919F2D79A360}"/>
    <cellStyle name="40% - Ênfase5 2 2 5 6" xfId="26984" xr:uid="{80A86D15-BB26-4F8A-A63E-71890FD9B956}"/>
    <cellStyle name="40% - Ênfase5 2 2 5 6 2" xfId="37967" xr:uid="{DEDD4835-45F1-4DC3-8E6C-064AA657CA0A}"/>
    <cellStyle name="40% - Ênfase5 2 2 5 7" xfId="28932" xr:uid="{475134B7-DCB5-4DB5-A5B1-D80588F80DEF}"/>
    <cellStyle name="40% - Ênfase5 2 2 5 8" xfId="39915" xr:uid="{D78F4DE5-0219-4905-B897-35A36B18D659}"/>
    <cellStyle name="40% - Ênfase5 2 2 5 9" xfId="41862" xr:uid="{74DCD835-2166-49EC-91C2-2A1B0648A3B2}"/>
    <cellStyle name="40% - Ênfase5 2 2 6" xfId="6749" xr:uid="{7CE581AD-0BEA-4E8A-B711-46FCF8A52D26}"/>
    <cellStyle name="40% - Ênfase5 2 2 6 10" xfId="18294" xr:uid="{DCAC19E5-AE4C-42C5-BCB0-F7084C3BDB24}"/>
    <cellStyle name="40% - Ênfase5 2 2 6 2" xfId="8739" xr:uid="{0EE6208A-FA79-4EDF-B316-24D0A024C2DB}"/>
    <cellStyle name="40% - Ênfase5 2 2 6 2 2" xfId="13183" xr:uid="{9F9A19C4-D239-4988-804E-ED1E9525F1A4}"/>
    <cellStyle name="40% - Ênfase5 2 2 6 2 2 2" xfId="35192" xr:uid="{61C9FDA9-B64F-4DE8-9DBE-9EA263A10123}"/>
    <cellStyle name="40% - Ênfase5 2 2 6 2 2 3" xfId="24209" xr:uid="{BC45281D-237D-4469-AA38-4BBC63D00D55}"/>
    <cellStyle name="40% - Ênfase5 2 2 6 2 3" xfId="31226" xr:uid="{FFE9ABFA-8DC1-45BC-AFC5-3AB6D48CB572}"/>
    <cellStyle name="40% - Ênfase5 2 2 6 2 4" xfId="20243" xr:uid="{651826A9-3874-4027-8E28-07697D6F7D84}"/>
    <cellStyle name="40% - Ênfase5 2 2 6 3" xfId="11996" xr:uid="{8A598333-81C2-41AE-A80D-0B9B9AD2060B}"/>
    <cellStyle name="40% - Ênfase5 2 2 6 3 2" xfId="34057" xr:uid="{87A840FC-72BF-4763-B1F6-8ED3354CB3AC}"/>
    <cellStyle name="40% - Ênfase5 2 2 6 3 3" xfId="23074" xr:uid="{07653A17-0EE1-4E1F-B4B4-B0D2C5CF0F2C}"/>
    <cellStyle name="40% - Ênfase5 2 2 6 4" xfId="14580" xr:uid="{A51FEB3B-5C12-4B13-A700-76C82B61AF7B}"/>
    <cellStyle name="40% - Ênfase5 2 2 6 4 2" xfId="36362" xr:uid="{3A0391F2-FC6E-4239-9D18-64C4CF815287}"/>
    <cellStyle name="40% - Ênfase5 2 2 6 4 3" xfId="25379" xr:uid="{D9C98E69-AE79-4428-BEDD-27EE0ECBC9F5}"/>
    <cellStyle name="40% - Ênfase5 2 2 6 5" xfId="27329" xr:uid="{3620DF3F-E24A-4C37-AD86-849E544E52DC}"/>
    <cellStyle name="40% - Ênfase5 2 2 6 5 2" xfId="38312" xr:uid="{4756AE40-8E93-49F5-8DDD-9CE2106AB2EE}"/>
    <cellStyle name="40% - Ênfase5 2 2 6 6" xfId="29277" xr:uid="{BF94D9A4-585D-417C-B53F-8735F2AD8352}"/>
    <cellStyle name="40% - Ênfase5 2 2 6 7" xfId="40260" xr:uid="{EAB92DFF-4A7E-4317-8523-4B88CD833CD0}"/>
    <cellStyle name="40% - Ênfase5 2 2 6 8" xfId="42207" xr:uid="{362641D4-E013-4931-A7C4-50FD68D17464}"/>
    <cellStyle name="40% - Ênfase5 2 2 6 9" xfId="44167" xr:uid="{C688F4B7-AE5C-40D6-9042-95C9935CCF75}"/>
    <cellStyle name="40% - Ênfase5 2 2 7" xfId="8387" xr:uid="{795E8C60-3F97-4AD4-8CBC-A15E4FA60693}"/>
    <cellStyle name="40% - Ênfase5 2 2 7 2" xfId="12120" xr:uid="{14CC1C38-0DBE-47A8-9FB6-A9ABC434D8E0}"/>
    <cellStyle name="40% - Ênfase5 2 2 7 2 2" xfId="34181" xr:uid="{4AD4CC86-08DE-4B36-9CD2-802E54085787}"/>
    <cellStyle name="40% - Ênfase5 2 2 7 2 3" xfId="23198" xr:uid="{86337B6F-0DFC-484F-8596-C13D7E92FBD2}"/>
    <cellStyle name="40% - Ênfase5 2 2 7 3" xfId="30874" xr:uid="{7245C03A-021D-4432-8041-82A26245E60B}"/>
    <cellStyle name="40% - Ênfase5 2 2 7 4" xfId="19891" xr:uid="{C0E94148-849B-4ED3-B6FD-8CDE503B9E04}"/>
    <cellStyle name="40% - Ênfase5 2 2 8" xfId="10981" xr:uid="{6FFB5988-118B-47F5-A94A-15E71E288805}"/>
    <cellStyle name="40% - Ênfase5 2 2 8 2" xfId="33046" xr:uid="{99E39541-847C-4512-8084-9F75C144D80F}"/>
    <cellStyle name="40% - Ênfase5 2 2 8 3" xfId="22063" xr:uid="{819610D8-3E90-4D92-9683-4725D52FEFB3}"/>
    <cellStyle name="40% - Ênfase5 2 2 9" xfId="9924" xr:uid="{F1F4AD42-D1CF-482A-A6EE-5541CC4F6198}"/>
    <cellStyle name="40% - Ênfase5 2 2 9 2" xfId="32132" xr:uid="{877CD4C0-20E1-4E24-A787-614091FC4A0F}"/>
    <cellStyle name="40% - Ênfase5 2 2 9 3" xfId="21149" xr:uid="{5153971A-AE69-40C8-9C79-07B5840BF592}"/>
    <cellStyle name="40% - Ênfase5 2 3" xfId="5545" xr:uid="{68A87AFC-950A-44C0-A7C6-D6C371CAF350}"/>
    <cellStyle name="40% - Ênfase5 2 3 10" xfId="26985" xr:uid="{D4D1A5B3-39BA-4672-A85D-E927EA4B129E}"/>
    <cellStyle name="40% - Ênfase5 2 3 10 2" xfId="37968" xr:uid="{E989E441-D548-4142-A044-A97597A1E477}"/>
    <cellStyle name="40% - Ênfase5 2 3 11" xfId="28933" xr:uid="{2AF2794E-60BE-4619-B1A0-35FEB430A64D}"/>
    <cellStyle name="40% - Ênfase5 2 3 12" xfId="39916" xr:uid="{9B5FBFEE-3AF3-4A47-8063-15ACE078BF7C}"/>
    <cellStyle name="40% - Ênfase5 2 3 13" xfId="41863" xr:uid="{B58D4BD5-197D-4263-A49A-AF372C0DE48A}"/>
    <cellStyle name="40% - Ênfase5 2 3 14" xfId="43823" xr:uid="{27E70AF1-0AE9-4D11-AB1B-96AF0DD5B56F}"/>
    <cellStyle name="40% - Ênfase5 2 3 15" xfId="17949" xr:uid="{77A31CF5-EC1F-4BA0-9E56-388CA22B5861}"/>
    <cellStyle name="40% - Ênfase5 2 3 2" xfId="5546" xr:uid="{1F0994B7-CEBE-4FA0-B9A8-716B3BDDF668}"/>
    <cellStyle name="40% - Ênfase5 2 3 2 10" xfId="39917" xr:uid="{E3F0B8C1-5F2F-429A-ABC8-362865EEA88B}"/>
    <cellStyle name="40% - Ênfase5 2 3 2 11" xfId="41864" xr:uid="{45196BBF-A6DE-4CCB-A0D6-68AE8EF2DC13}"/>
    <cellStyle name="40% - Ênfase5 2 3 2 12" xfId="43824" xr:uid="{45B5211D-83A6-44C9-AAD0-91AB432A516F}"/>
    <cellStyle name="40% - Ênfase5 2 3 2 13" xfId="17950" xr:uid="{6D61DCB9-5BD7-4CE7-BB1F-EAA3A4A0886B}"/>
    <cellStyle name="40% - Ênfase5 2 3 2 2" xfId="5547" xr:uid="{3899F26A-C302-4D8F-839E-9AEE0D1F31A8}"/>
    <cellStyle name="40% - Ênfase5 2 3 2 2 10" xfId="43825" xr:uid="{5ECFC240-5D1E-463F-85A3-ABE1691CA700}"/>
    <cellStyle name="40% - Ênfase5 2 3 2 2 11" xfId="17951" xr:uid="{9E055772-1110-4550-AE43-D2D8D3D7A7CD}"/>
    <cellStyle name="40% - Ênfase5 2 3 2 2 2" xfId="7259" xr:uid="{78A1CDA6-C909-414E-B4D2-B342C7A30FF2}"/>
    <cellStyle name="40% - Ênfase5 2 3 2 2 2 10" xfId="18801" xr:uid="{423858CC-6968-496A-A494-DA1BD60C6F65}"/>
    <cellStyle name="40% - Ênfase5 2 3 2 2 2 2" xfId="9246" xr:uid="{5E43098F-A9F7-40F1-86A8-D55313854E8A}"/>
    <cellStyle name="40% - Ênfase5 2 3 2 2 2 2 2" xfId="31733" xr:uid="{6233005D-2067-4404-85C4-D0C353C9C7CE}"/>
    <cellStyle name="40% - Ênfase5 2 3 2 2 2 2 3" xfId="20750" xr:uid="{9B2622A1-8AE1-44B5-8586-B7CF38113724}"/>
    <cellStyle name="40% - Ênfase5 2 3 2 2 2 3" xfId="12645" xr:uid="{8DBB0064-B8D2-47CA-803B-CD789DF36106}"/>
    <cellStyle name="40% - Ênfase5 2 3 2 2 2 3 2" xfId="34706" xr:uid="{6E444B22-A084-4191-ACD5-ABD322721D48}"/>
    <cellStyle name="40% - Ênfase5 2 3 2 2 2 3 3" xfId="23723" xr:uid="{64475C8F-426F-4D35-8EC9-BBD397B5BE69}"/>
    <cellStyle name="40% - Ênfase5 2 3 2 2 2 4" xfId="15087" xr:uid="{3F7C0284-D5B6-40FF-B37B-586237ECF776}"/>
    <cellStyle name="40% - Ênfase5 2 3 2 2 2 4 2" xfId="36869" xr:uid="{570BB3E3-9470-4AA6-9857-D2445ADC03D9}"/>
    <cellStyle name="40% - Ênfase5 2 3 2 2 2 4 3" xfId="25886" xr:uid="{D9E45355-F35A-4010-824E-A576BF436BEB}"/>
    <cellStyle name="40% - Ênfase5 2 3 2 2 2 5" xfId="27836" xr:uid="{CC8406E5-1FF2-43C1-95E0-ED5FD2878011}"/>
    <cellStyle name="40% - Ênfase5 2 3 2 2 2 5 2" xfId="38819" xr:uid="{476AB12B-A8D2-4169-9896-D636919CFB73}"/>
    <cellStyle name="40% - Ênfase5 2 3 2 2 2 6" xfId="29784" xr:uid="{BAA30E0F-3913-4A49-B740-6F93B3A5F92C}"/>
    <cellStyle name="40% - Ênfase5 2 3 2 2 2 7" xfId="40767" xr:uid="{FCEB7C9D-78D3-4FBB-9D0E-C1294277C076}"/>
    <cellStyle name="40% - Ênfase5 2 3 2 2 2 8" xfId="42714" xr:uid="{F22AA6C6-BA70-4ACF-86A3-AB78222D09BE}"/>
    <cellStyle name="40% - Ênfase5 2 3 2 2 2 9" xfId="44674" xr:uid="{D547FDE5-E70B-42F0-B3B8-67832FA30C4F}"/>
    <cellStyle name="40% - Ênfase5 2 3 2 2 3" xfId="8396" xr:uid="{99825197-6C8D-4691-BAE9-85B6E1FC044B}"/>
    <cellStyle name="40% - Ênfase5 2 3 2 2 3 2" xfId="11508" xr:uid="{C9D51185-858A-4478-B6A1-FBB4288101FD}"/>
    <cellStyle name="40% - Ênfase5 2 3 2 2 3 2 2" xfId="33571" xr:uid="{40FD3476-987B-4378-B22B-15424C84BAF2}"/>
    <cellStyle name="40% - Ênfase5 2 3 2 2 3 2 3" xfId="22588" xr:uid="{DB80AC36-6306-4F18-9843-8D0EFA544947}"/>
    <cellStyle name="40% - Ênfase5 2 3 2 2 3 3" xfId="30883" xr:uid="{BD327E7E-303D-4411-A583-C361A4EF5DAF}"/>
    <cellStyle name="40% - Ênfase5 2 3 2 2 3 4" xfId="19900" xr:uid="{EDD60AA9-230D-4258-AFF3-2B96769B22DA}"/>
    <cellStyle name="40% - Ênfase5 2 3 2 2 4" xfId="10512" xr:uid="{2573392A-9747-4AFA-9BB5-BDB5B4CF678B}"/>
    <cellStyle name="40% - Ênfase5 2 3 2 2 4 2" xfId="32639" xr:uid="{4415CD43-02D8-40F1-A12E-7308775FA3CF}"/>
    <cellStyle name="40% - Ênfase5 2 3 2 2 4 3" xfId="21656" xr:uid="{68A1FE16-07D9-449C-A1DE-1613A5026E64}"/>
    <cellStyle name="40% - Ênfase5 2 3 2 2 5" xfId="14156" xr:uid="{1F32DBCF-9A97-4E39-AF80-EC5F68C85D3A}"/>
    <cellStyle name="40% - Ênfase5 2 3 2 2 5 2" xfId="36020" xr:uid="{5D25C624-C0FF-4884-982C-3B8C54B84731}"/>
    <cellStyle name="40% - Ênfase5 2 3 2 2 5 3" xfId="25037" xr:uid="{A13A6F86-0A03-4E3B-905E-DB4FD4FCAB22}"/>
    <cellStyle name="40% - Ênfase5 2 3 2 2 6" xfId="26987" xr:uid="{3F274860-7484-4F30-BDAA-9799BDC4724C}"/>
    <cellStyle name="40% - Ênfase5 2 3 2 2 6 2" xfId="37970" xr:uid="{C2CEB0AA-09C2-406C-B307-5AA5BFEB32E1}"/>
    <cellStyle name="40% - Ênfase5 2 3 2 2 7" xfId="28935" xr:uid="{7523D7FB-A99A-4324-982E-0C92F33B2212}"/>
    <cellStyle name="40% - Ênfase5 2 3 2 2 8" xfId="39918" xr:uid="{BA07A0EA-CC51-4BC3-B3DC-3B54424C7154}"/>
    <cellStyle name="40% - Ênfase5 2 3 2 2 9" xfId="41865" xr:uid="{61B82E3E-4B1B-4C59-BE4B-45AD03D92F3C}"/>
    <cellStyle name="40% - Ênfase5 2 3 2 3" xfId="5548" xr:uid="{7BC6DCF0-C2A0-477D-BB0E-47B3F1ACA2FF}"/>
    <cellStyle name="40% - Ênfase5 2 3 2 3 10" xfId="43826" xr:uid="{D879CC24-42D1-4283-BF42-B7B084D25A2D}"/>
    <cellStyle name="40% - Ênfase5 2 3 2 3 11" xfId="17952" xr:uid="{8BDAB656-B055-4FC5-B2B2-32F7C23B8AAD}"/>
    <cellStyle name="40% - Ênfase5 2 3 2 3 2" xfId="7541" xr:uid="{74AC9392-ADF7-453F-B18D-7EF693CA7D61}"/>
    <cellStyle name="40% - Ênfase5 2 3 2 3 2 10" xfId="19083" xr:uid="{EE733DA7-737E-4FEE-94EA-D9DF04296DBC}"/>
    <cellStyle name="40% - Ênfase5 2 3 2 3 2 2" xfId="9528" xr:uid="{1B034517-20E2-438B-B60D-A843ACF4D53A}"/>
    <cellStyle name="40% - Ênfase5 2 3 2 3 2 2 2" xfId="32015" xr:uid="{AD832AC3-DCD0-41AB-B8D7-A8FF911AC22A}"/>
    <cellStyle name="40% - Ênfase5 2 3 2 3 2 2 3" xfId="21032" xr:uid="{06731CC5-EC02-4DC1-BF97-7574A290EF2D}"/>
    <cellStyle name="40% - Ênfase5 2 3 2 3 2 3" xfId="12927" xr:uid="{961DBF47-A8C9-495B-B6F1-1B6CF8750438}"/>
    <cellStyle name="40% - Ênfase5 2 3 2 3 2 3 2" xfId="34988" xr:uid="{F5CF3ECC-303A-4B6A-A07B-3609CF22D4BF}"/>
    <cellStyle name="40% - Ênfase5 2 3 2 3 2 3 3" xfId="24005" xr:uid="{CEC871E7-C5B4-4A7F-88C2-42FE2E2EA16B}"/>
    <cellStyle name="40% - Ênfase5 2 3 2 3 2 4" xfId="15369" xr:uid="{4FCAF409-04C9-4940-936D-FADBAA3883DB}"/>
    <cellStyle name="40% - Ênfase5 2 3 2 3 2 4 2" xfId="37151" xr:uid="{C22EE43E-858E-4CC7-8083-0224BF57A2FB}"/>
    <cellStyle name="40% - Ênfase5 2 3 2 3 2 4 3" xfId="26168" xr:uid="{22E4917B-CC66-471B-86B0-64F712272A8F}"/>
    <cellStyle name="40% - Ênfase5 2 3 2 3 2 5" xfId="28118" xr:uid="{D35E2441-4853-4E04-A36F-446EEB94A7B1}"/>
    <cellStyle name="40% - Ênfase5 2 3 2 3 2 5 2" xfId="39101" xr:uid="{4DCBC046-E26C-4318-992C-2C6260ECB917}"/>
    <cellStyle name="40% - Ênfase5 2 3 2 3 2 6" xfId="30066" xr:uid="{339C5F0B-7CA3-4393-B58A-D086BB45C4A1}"/>
    <cellStyle name="40% - Ênfase5 2 3 2 3 2 7" xfId="41049" xr:uid="{3B34443D-B37C-4FAD-8134-643AEE455807}"/>
    <cellStyle name="40% - Ênfase5 2 3 2 3 2 8" xfId="42996" xr:uid="{F1331C3C-CDA9-4599-8E40-E59DAEBBA96F}"/>
    <cellStyle name="40% - Ênfase5 2 3 2 3 2 9" xfId="44956" xr:uid="{CA103586-06C2-443F-A94E-D6F94FFA4605}"/>
    <cellStyle name="40% - Ênfase5 2 3 2 3 3" xfId="8397" xr:uid="{B2D38C63-C92E-4086-BF39-45A162033AAD}"/>
    <cellStyle name="40% - Ênfase5 2 3 2 3 3 2" xfId="11790" xr:uid="{196126E3-671F-48B5-B3F0-89B75E756284}"/>
    <cellStyle name="40% - Ênfase5 2 3 2 3 3 2 2" xfId="33853" xr:uid="{C615EF2E-863B-41DD-979E-B849CD4BF155}"/>
    <cellStyle name="40% - Ênfase5 2 3 2 3 3 2 3" xfId="22870" xr:uid="{082A64D1-6FE6-466D-8B64-12DC23A14038}"/>
    <cellStyle name="40% - Ênfase5 2 3 2 3 3 3" xfId="30884" xr:uid="{B18FE6E3-99A2-4795-8AED-69995E9FC14C}"/>
    <cellStyle name="40% - Ênfase5 2 3 2 3 3 4" xfId="19901" xr:uid="{F58F4F70-AB3B-4B11-ADC1-26D52EEFF833}"/>
    <cellStyle name="40% - Ênfase5 2 3 2 3 4" xfId="10794" xr:uid="{CDA1EED1-B8CB-4B83-8F2C-108572AE6464}"/>
    <cellStyle name="40% - Ênfase5 2 3 2 3 4 2" xfId="32921" xr:uid="{D705A210-412D-46CC-ACA5-135120020960}"/>
    <cellStyle name="40% - Ênfase5 2 3 2 3 4 3" xfId="21938" xr:uid="{014E4C03-0E51-4BCC-947A-D76F52BA78DD}"/>
    <cellStyle name="40% - Ênfase5 2 3 2 3 5" xfId="14157" xr:uid="{F07B7D92-BA3A-4E4E-97F0-C4967D837A2C}"/>
    <cellStyle name="40% - Ênfase5 2 3 2 3 5 2" xfId="36021" xr:uid="{C484EFFA-4347-4930-AD47-93AC4E85E9B1}"/>
    <cellStyle name="40% - Ênfase5 2 3 2 3 5 3" xfId="25038" xr:uid="{CAC10E85-1E5E-4EF4-AFC7-CA27143CCFF4}"/>
    <cellStyle name="40% - Ênfase5 2 3 2 3 6" xfId="26988" xr:uid="{00D372E4-519C-47C4-829D-D1334FE78609}"/>
    <cellStyle name="40% - Ênfase5 2 3 2 3 6 2" xfId="37971" xr:uid="{C7FCB049-2547-432E-9CD6-03C38CBC744D}"/>
    <cellStyle name="40% - Ênfase5 2 3 2 3 7" xfId="28936" xr:uid="{FE551559-A35D-4174-9201-8676C65B9D05}"/>
    <cellStyle name="40% - Ênfase5 2 3 2 3 8" xfId="39919" xr:uid="{E0B73C44-E800-4B77-9152-4A94F088B0BA}"/>
    <cellStyle name="40% - Ênfase5 2 3 2 3 9" xfId="41866" xr:uid="{495CAB3F-D8A5-4A9A-89BD-05F3CDC77A93}"/>
    <cellStyle name="40% - Ênfase5 2 3 2 4" xfId="6975" xr:uid="{45A04F1D-430E-421B-80B9-2F53D8071FEB}"/>
    <cellStyle name="40% - Ênfase5 2 3 2 4 10" xfId="18519" xr:uid="{F67AEB74-AFA8-4B14-929C-5335615AACC3}"/>
    <cellStyle name="40% - Ênfase5 2 3 2 4 2" xfId="8964" xr:uid="{8C280D87-1CBA-4518-9C30-F707214614A4}"/>
    <cellStyle name="40% - Ênfase5 2 3 2 4 2 2" xfId="31451" xr:uid="{9BAEFC64-BD1B-4863-9BC1-41A26934E8A7}"/>
    <cellStyle name="40% - Ênfase5 2 3 2 4 2 3" xfId="20468" xr:uid="{538CBA23-3C05-40C1-8EB6-CCD26854CEEF}"/>
    <cellStyle name="40% - Ênfase5 2 3 2 4 3" xfId="12349" xr:uid="{42D54CDE-B4EA-4CB2-AE28-CBD8A644EBB3}"/>
    <cellStyle name="40% - Ênfase5 2 3 2 4 3 2" xfId="34410" xr:uid="{44B3CFA1-7710-4B09-883D-6FCACEE6AA48}"/>
    <cellStyle name="40% - Ênfase5 2 3 2 4 3 3" xfId="23427" xr:uid="{A8D6D718-4657-47DC-B763-E49603557A5D}"/>
    <cellStyle name="40% - Ênfase5 2 3 2 4 4" xfId="14805" xr:uid="{64B610EA-E12C-467A-A70A-4C5DE7C48350}"/>
    <cellStyle name="40% - Ênfase5 2 3 2 4 4 2" xfId="36587" xr:uid="{2BE79DF4-7602-4E0E-BE5F-0222999CD6E7}"/>
    <cellStyle name="40% - Ênfase5 2 3 2 4 4 3" xfId="25604" xr:uid="{F11880A0-15D3-4C64-B9CF-75D4BA270D1D}"/>
    <cellStyle name="40% - Ênfase5 2 3 2 4 5" xfId="27554" xr:uid="{128C9E7B-0279-4256-803C-5519B2340ABF}"/>
    <cellStyle name="40% - Ênfase5 2 3 2 4 5 2" xfId="38537" xr:uid="{27F3C20B-2BA2-4711-823A-BC658EFC7BAA}"/>
    <cellStyle name="40% - Ênfase5 2 3 2 4 6" xfId="29502" xr:uid="{A1150C25-1C35-4C94-B42D-AE246BEE99FD}"/>
    <cellStyle name="40% - Ênfase5 2 3 2 4 7" xfId="40485" xr:uid="{F80FB1E7-B34B-44E4-BB7C-CF98AA6A6AE5}"/>
    <cellStyle name="40% - Ênfase5 2 3 2 4 8" xfId="42432" xr:uid="{AEA2B6FE-A2D9-45E7-8440-08EA189F5F16}"/>
    <cellStyle name="40% - Ênfase5 2 3 2 4 9" xfId="44392" xr:uid="{13723427-0673-44D6-958C-B31A0EE1BF82}"/>
    <cellStyle name="40% - Ênfase5 2 3 2 5" xfId="8395" xr:uid="{20B5BBE0-CED5-461E-9CB4-BAC15EE17052}"/>
    <cellStyle name="40% - Ênfase5 2 3 2 5 2" xfId="11212" xr:uid="{AB8C5BAC-0EE7-4DB8-8453-5ED2B670A9B2}"/>
    <cellStyle name="40% - Ênfase5 2 3 2 5 2 2" xfId="33275" xr:uid="{2F39C414-0DB7-48F5-AF0C-71CA8B47CF61}"/>
    <cellStyle name="40% - Ênfase5 2 3 2 5 2 3" xfId="22292" xr:uid="{87153B62-ECF6-45AA-8F1F-525AE3BC92DC}"/>
    <cellStyle name="40% - Ênfase5 2 3 2 5 3" xfId="30882" xr:uid="{FBAD034B-3A98-4973-8ECB-28BDF3DCE756}"/>
    <cellStyle name="40% - Ênfase5 2 3 2 5 4" xfId="19899" xr:uid="{526270C7-775F-4713-B38D-5FB248CCD40A}"/>
    <cellStyle name="40% - Ênfase5 2 3 2 6" xfId="10230" xr:uid="{69C1A1B3-AF54-40C9-B845-B21ADEE101E7}"/>
    <cellStyle name="40% - Ênfase5 2 3 2 6 2" xfId="32357" xr:uid="{6A8217ED-91E6-471D-973B-860C84B47B06}"/>
    <cellStyle name="40% - Ênfase5 2 3 2 6 3" xfId="21374" xr:uid="{D006CE98-B1B1-4F31-BBC8-1E92186CEDE8}"/>
    <cellStyle name="40% - Ênfase5 2 3 2 7" xfId="14155" xr:uid="{F70DEDCA-276A-42F4-8A9D-6715D1FC6703}"/>
    <cellStyle name="40% - Ênfase5 2 3 2 7 2" xfId="36019" xr:uid="{3F5D9D96-B193-401F-ADAA-022DBBD7AF9E}"/>
    <cellStyle name="40% - Ênfase5 2 3 2 7 3" xfId="25036" xr:uid="{E0398B02-037C-44C3-8EA2-618CBB09B910}"/>
    <cellStyle name="40% - Ênfase5 2 3 2 8" xfId="26986" xr:uid="{CD1004CF-2FBC-4357-AE24-394A153F239F}"/>
    <cellStyle name="40% - Ênfase5 2 3 2 8 2" xfId="37969" xr:uid="{2F965BE1-BA52-486F-BF04-5F7BF81B737B}"/>
    <cellStyle name="40% - Ênfase5 2 3 2 9" xfId="28934" xr:uid="{CE6B0FEE-1438-4424-AAD1-70912DD6CED9}"/>
    <cellStyle name="40% - Ênfase5 2 3 3" xfId="5549" xr:uid="{72C38F8A-B770-4E6A-8CFE-D5B5661CC6CB}"/>
    <cellStyle name="40% - Ênfase5 2 3 3 10" xfId="43827" xr:uid="{6C4DFD33-78B2-421F-9B81-825210D120EA}"/>
    <cellStyle name="40% - Ênfase5 2 3 3 11" xfId="17953" xr:uid="{F6207078-3EEA-43BE-8CDC-B19654CCE407}"/>
    <cellStyle name="40% - Ênfase5 2 3 3 2" xfId="7090" xr:uid="{5EBE8B58-C23B-4A44-9BC2-A3968D5872C8}"/>
    <cellStyle name="40% - Ênfase5 2 3 3 2 10" xfId="18632" xr:uid="{C6176094-A040-49E2-9902-A255893F4F4D}"/>
    <cellStyle name="40% - Ênfase5 2 3 3 2 2" xfId="9077" xr:uid="{EA9CF715-49C7-44F4-B81E-44053FDA7F81}"/>
    <cellStyle name="40% - Ênfase5 2 3 3 2 2 2" xfId="31564" xr:uid="{CDFDACB3-FA2F-44D5-BF23-749EDBB90281}"/>
    <cellStyle name="40% - Ênfase5 2 3 3 2 2 3" xfId="20581" xr:uid="{9D10EC6A-2C57-4B3F-919A-96FECBB2CF7F}"/>
    <cellStyle name="40% - Ênfase5 2 3 3 2 3" xfId="12472" xr:uid="{CA9297A5-5E29-41ED-BFE3-504C0F39B600}"/>
    <cellStyle name="40% - Ênfase5 2 3 3 2 3 2" xfId="34533" xr:uid="{CFD88422-F1F8-45D9-8D09-0C493C6E7667}"/>
    <cellStyle name="40% - Ênfase5 2 3 3 2 3 3" xfId="23550" xr:uid="{D2BA5A00-B5D2-41C6-B616-7E33A32F465F}"/>
    <cellStyle name="40% - Ênfase5 2 3 3 2 4" xfId="14918" xr:uid="{B840410F-38E2-40A8-9C46-E26DE7FE8369}"/>
    <cellStyle name="40% - Ênfase5 2 3 3 2 4 2" xfId="36700" xr:uid="{92E0DF5F-F9CA-4370-B855-E7FE6DE865D1}"/>
    <cellStyle name="40% - Ênfase5 2 3 3 2 4 3" xfId="25717" xr:uid="{6695B191-2661-4E1B-ABD9-7FCA1BACB99F}"/>
    <cellStyle name="40% - Ênfase5 2 3 3 2 5" xfId="27667" xr:uid="{754CBF56-E60B-438C-8DE8-4FFB0A8ADF23}"/>
    <cellStyle name="40% - Ênfase5 2 3 3 2 5 2" xfId="38650" xr:uid="{7CB6A04C-C1E7-42CB-972C-59CC1298537C}"/>
    <cellStyle name="40% - Ênfase5 2 3 3 2 6" xfId="29615" xr:uid="{EB951A88-0A71-47EE-B706-DDDBC794F6D3}"/>
    <cellStyle name="40% - Ênfase5 2 3 3 2 7" xfId="40598" xr:uid="{6ABF5BDA-825A-44D2-BDAD-2DD5CF87411E}"/>
    <cellStyle name="40% - Ênfase5 2 3 3 2 8" xfId="42545" xr:uid="{774AF66A-D7CC-4C7C-88F3-BB996F73D5FB}"/>
    <cellStyle name="40% - Ênfase5 2 3 3 2 9" xfId="44505" xr:uid="{5DD32A73-9577-400B-9341-8CBD0AE518CB}"/>
    <cellStyle name="40% - Ênfase5 2 3 3 3" xfId="8398" xr:uid="{D0046E88-5D9A-4665-A7BB-18831528DED8}"/>
    <cellStyle name="40% - Ênfase5 2 3 3 3 2" xfId="11335" xr:uid="{D70078EC-52DD-49F8-91BE-AA4DFB2FC7DF}"/>
    <cellStyle name="40% - Ênfase5 2 3 3 3 2 2" xfId="33398" xr:uid="{B9909933-5A0B-43C6-A124-E871A1CED026}"/>
    <cellStyle name="40% - Ênfase5 2 3 3 3 2 3" xfId="22415" xr:uid="{D6EEF15F-A22E-4475-8234-F1AAFDDACE9A}"/>
    <cellStyle name="40% - Ênfase5 2 3 3 3 3" xfId="30885" xr:uid="{F31C124F-F20A-44F2-A830-06959B8275DB}"/>
    <cellStyle name="40% - Ênfase5 2 3 3 3 4" xfId="19902" xr:uid="{8447832F-567C-4415-9079-6D9C240A6B87}"/>
    <cellStyle name="40% - Ênfase5 2 3 3 4" xfId="10343" xr:uid="{A109DEE6-56BD-41D2-8993-9209322BD933}"/>
    <cellStyle name="40% - Ênfase5 2 3 3 4 2" xfId="32470" xr:uid="{4949233D-A795-4238-A75C-5A196D49A529}"/>
    <cellStyle name="40% - Ênfase5 2 3 3 4 3" xfId="21487" xr:uid="{ED769766-E308-4461-8F19-961D2B976334}"/>
    <cellStyle name="40% - Ênfase5 2 3 3 5" xfId="14158" xr:uid="{95EAA990-9E57-44E7-9711-122D7CAB2FD0}"/>
    <cellStyle name="40% - Ênfase5 2 3 3 5 2" xfId="36022" xr:uid="{01C8C511-3148-4E20-B94C-1E4808ECED4B}"/>
    <cellStyle name="40% - Ênfase5 2 3 3 5 3" xfId="25039" xr:uid="{2251248E-C4B1-42BF-98E8-6B47971574CC}"/>
    <cellStyle name="40% - Ênfase5 2 3 3 6" xfId="26989" xr:uid="{0A374EDC-C1C2-4BDA-81F3-AE891989A008}"/>
    <cellStyle name="40% - Ênfase5 2 3 3 6 2" xfId="37972" xr:uid="{B9955B0A-C951-431B-9BB0-562D4F46FBCD}"/>
    <cellStyle name="40% - Ênfase5 2 3 3 7" xfId="28937" xr:uid="{5DC211EC-2C86-4D0F-854B-B9D5CD16E841}"/>
    <cellStyle name="40% - Ênfase5 2 3 3 8" xfId="39920" xr:uid="{A9C84C59-429B-4D40-8895-9E0C09298A5A}"/>
    <cellStyle name="40% - Ênfase5 2 3 3 9" xfId="41867" xr:uid="{0DD0B6CE-FD3C-41E1-BF9C-C87EF326FC48}"/>
    <cellStyle name="40% - Ênfase5 2 3 4" xfId="5550" xr:uid="{EEA3ECA4-ADE5-43C4-A669-7F9D34CFC28A}"/>
    <cellStyle name="40% - Ênfase5 2 3 4 10" xfId="43828" xr:uid="{22B9CCF6-5DB5-470B-B4BF-7CFFA436232F}"/>
    <cellStyle name="40% - Ênfase5 2 3 4 11" xfId="17954" xr:uid="{3235A6BA-D041-462F-9966-C4D97B9758DC}"/>
    <cellStyle name="40% - Ênfase5 2 3 4 2" xfId="7372" xr:uid="{BB2A4AFF-A06F-42DB-9A44-AC950DD0944A}"/>
    <cellStyle name="40% - Ênfase5 2 3 4 2 10" xfId="18914" xr:uid="{9A37E476-A3D3-477D-9FA1-B8A95121D0BB}"/>
    <cellStyle name="40% - Ênfase5 2 3 4 2 2" xfId="9359" xr:uid="{31D9DE4D-482C-461A-B3A3-9BAFB42342FF}"/>
    <cellStyle name="40% - Ênfase5 2 3 4 2 2 2" xfId="31846" xr:uid="{84AFFC9C-3CF7-4ADC-9BEE-608F9104ED7F}"/>
    <cellStyle name="40% - Ênfase5 2 3 4 2 2 3" xfId="20863" xr:uid="{AC460399-2542-4E5B-A58B-8906FF53A344}"/>
    <cellStyle name="40% - Ênfase5 2 3 4 2 3" xfId="12758" xr:uid="{0B270D6B-8723-41E4-8325-0B6DC720B7CA}"/>
    <cellStyle name="40% - Ênfase5 2 3 4 2 3 2" xfId="34819" xr:uid="{F8DFBE35-F904-462C-A054-723B66B6FEDD}"/>
    <cellStyle name="40% - Ênfase5 2 3 4 2 3 3" xfId="23836" xr:uid="{D1F1B60C-2A52-4A96-9E99-00B1BD59E2EC}"/>
    <cellStyle name="40% - Ênfase5 2 3 4 2 4" xfId="15200" xr:uid="{AC8034D7-1B59-4EBD-8FD5-0AEAEC266E38}"/>
    <cellStyle name="40% - Ênfase5 2 3 4 2 4 2" xfId="36982" xr:uid="{1FDBAD7A-9BD7-4364-BFCC-BDD1BCC85FE8}"/>
    <cellStyle name="40% - Ênfase5 2 3 4 2 4 3" xfId="25999" xr:uid="{F2625E4D-B961-4645-B379-8D6AC4A6C0A9}"/>
    <cellStyle name="40% - Ênfase5 2 3 4 2 5" xfId="27949" xr:uid="{6CAFCD49-4BB6-4C45-A70E-B314D4FFBF61}"/>
    <cellStyle name="40% - Ênfase5 2 3 4 2 5 2" xfId="38932" xr:uid="{F2980D31-324F-4331-B675-BA89EB8F6390}"/>
    <cellStyle name="40% - Ênfase5 2 3 4 2 6" xfId="29897" xr:uid="{F9CFBA86-7375-4BA2-9072-5FB9D4252CB1}"/>
    <cellStyle name="40% - Ênfase5 2 3 4 2 7" xfId="40880" xr:uid="{81EBE78F-6FD1-4994-AF05-51438685944A}"/>
    <cellStyle name="40% - Ênfase5 2 3 4 2 8" xfId="42827" xr:uid="{79ABEE4C-3A33-499F-BCC2-B80867C7C127}"/>
    <cellStyle name="40% - Ênfase5 2 3 4 2 9" xfId="44787" xr:uid="{4F7E93FA-1C83-4AE8-B018-F68D39216888}"/>
    <cellStyle name="40% - Ênfase5 2 3 4 3" xfId="8399" xr:uid="{9EB21F4F-025A-453F-9E4B-B5D4EAF34CCE}"/>
    <cellStyle name="40% - Ênfase5 2 3 4 3 2" xfId="11621" xr:uid="{8CB7DE59-B1CC-45CE-9851-AA3F92AC1D59}"/>
    <cellStyle name="40% - Ênfase5 2 3 4 3 2 2" xfId="33684" xr:uid="{E1F9C7EF-DD2E-4012-885D-7C70DEE160FD}"/>
    <cellStyle name="40% - Ênfase5 2 3 4 3 2 3" xfId="22701" xr:uid="{A9B86502-E502-41A4-9617-C7A9915BC0C2}"/>
    <cellStyle name="40% - Ênfase5 2 3 4 3 3" xfId="30886" xr:uid="{18A4B46E-3999-45AF-902F-A60234C6AD4B}"/>
    <cellStyle name="40% - Ênfase5 2 3 4 3 4" xfId="19903" xr:uid="{C943294D-D373-48F6-AEFC-1CE0A88CDF95}"/>
    <cellStyle name="40% - Ênfase5 2 3 4 4" xfId="10625" xr:uid="{DB6FD17D-6C41-45C8-B55E-96E9D4FFFD99}"/>
    <cellStyle name="40% - Ênfase5 2 3 4 4 2" xfId="32752" xr:uid="{F68C256B-4D6D-49A9-9CCC-22CDC39FD382}"/>
    <cellStyle name="40% - Ênfase5 2 3 4 4 3" xfId="21769" xr:uid="{C9B87AC7-CD7D-4B41-8E61-FBCC8A230BE5}"/>
    <cellStyle name="40% - Ênfase5 2 3 4 5" xfId="14159" xr:uid="{02092C87-D096-40A6-8B69-86FD1B806140}"/>
    <cellStyle name="40% - Ênfase5 2 3 4 5 2" xfId="36023" xr:uid="{AA726AE1-2666-4537-A0B3-4660DF435512}"/>
    <cellStyle name="40% - Ênfase5 2 3 4 5 3" xfId="25040" xr:uid="{28551263-A6DF-4FAF-B85A-4FAD578ACF23}"/>
    <cellStyle name="40% - Ênfase5 2 3 4 6" xfId="26990" xr:uid="{71D1CAA3-DCF7-48AC-97EC-C63B3BE4F49B}"/>
    <cellStyle name="40% - Ênfase5 2 3 4 6 2" xfId="37973" xr:uid="{59C18292-DFA2-42F1-A546-803F51A67F4F}"/>
    <cellStyle name="40% - Ênfase5 2 3 4 7" xfId="28938" xr:uid="{68CFCF7F-8973-44C5-ACBD-6C5804EF2E64}"/>
    <cellStyle name="40% - Ênfase5 2 3 4 8" xfId="39921" xr:uid="{F51DD127-809A-45B5-B39F-B6D18779D260}"/>
    <cellStyle name="40% - Ênfase5 2 3 4 9" xfId="41868" xr:uid="{ADC79E4A-F095-4AFD-9B02-BC266C685DEE}"/>
    <cellStyle name="40% - Ênfase5 2 3 5" xfId="6805" xr:uid="{104789E8-9721-460D-876A-F16E03D03859}"/>
    <cellStyle name="40% - Ênfase5 2 3 5 10" xfId="18350" xr:uid="{D4FAD66E-4055-4934-8C1E-29BE2D6E8FDA}"/>
    <cellStyle name="40% - Ênfase5 2 3 5 2" xfId="8795" xr:uid="{18EA0D3F-220E-4FD1-9318-FF4B5AF65B5E}"/>
    <cellStyle name="40% - Ênfase5 2 3 5 2 2" xfId="13239" xr:uid="{706AD0D3-BA66-4DDC-A404-A14E1CD0A42A}"/>
    <cellStyle name="40% - Ênfase5 2 3 5 2 2 2" xfId="35248" xr:uid="{BA27580A-93BE-4F45-92E1-8E1CC3F8A61F}"/>
    <cellStyle name="40% - Ênfase5 2 3 5 2 2 3" xfId="24265" xr:uid="{F811E3D1-BEAA-481E-BC5E-985D3E8CB9DC}"/>
    <cellStyle name="40% - Ênfase5 2 3 5 2 3" xfId="31282" xr:uid="{DC683971-D938-4D0D-BFEC-59FA0D4D7C9C}"/>
    <cellStyle name="40% - Ênfase5 2 3 5 2 4" xfId="20299" xr:uid="{F687E2E3-0BEC-4AE4-B15B-63749C8672C2}"/>
    <cellStyle name="40% - Ênfase5 2 3 5 3" xfId="12052" xr:uid="{ABC03ED8-9F53-49DA-B2F7-521C41D6050A}"/>
    <cellStyle name="40% - Ênfase5 2 3 5 3 2" xfId="34113" xr:uid="{6473DCEF-1C8E-42F3-83D8-5A9D6D048BC4}"/>
    <cellStyle name="40% - Ênfase5 2 3 5 3 3" xfId="23130" xr:uid="{19C5CD87-CD48-4375-A90D-FADD92DBD513}"/>
    <cellStyle name="40% - Ênfase5 2 3 5 4" xfId="14636" xr:uid="{CBE9FD16-1E4E-47C1-A120-58E0BE3886C4}"/>
    <cellStyle name="40% - Ênfase5 2 3 5 4 2" xfId="36418" xr:uid="{BA492EDC-94F0-4C54-8608-B78440FD6524}"/>
    <cellStyle name="40% - Ênfase5 2 3 5 4 3" xfId="25435" xr:uid="{199E5D84-9EF3-4256-9275-D87D05CD2CE9}"/>
    <cellStyle name="40% - Ênfase5 2 3 5 5" xfId="27385" xr:uid="{1DBD63F8-9DFF-428B-ADF2-98DB97B1F9AB}"/>
    <cellStyle name="40% - Ênfase5 2 3 5 5 2" xfId="38368" xr:uid="{6EE8BC96-3C9A-4B4C-A053-4D4AE8E7F559}"/>
    <cellStyle name="40% - Ênfase5 2 3 5 6" xfId="29333" xr:uid="{DA0814E2-789B-4738-99F3-9CF372A0AA3D}"/>
    <cellStyle name="40% - Ênfase5 2 3 5 7" xfId="40316" xr:uid="{EAD2E1F0-046C-499B-8456-23B4C106C449}"/>
    <cellStyle name="40% - Ênfase5 2 3 5 8" xfId="42263" xr:uid="{9DF9DCC2-6008-4913-9989-3DCC8C8DE2EB}"/>
    <cellStyle name="40% - Ênfase5 2 3 5 9" xfId="44223" xr:uid="{E6DC0C9F-92D8-49A9-AEE2-8C1C1E62B6FA}"/>
    <cellStyle name="40% - Ênfase5 2 3 6" xfId="8394" xr:uid="{A7F2EE0F-CB94-4518-A2EA-5FAB0279926F}"/>
    <cellStyle name="40% - Ênfase5 2 3 6 2" xfId="12176" xr:uid="{E4F49EFE-15B6-4C4B-B60F-6EE3768DBBF4}"/>
    <cellStyle name="40% - Ênfase5 2 3 6 2 2" xfId="34237" xr:uid="{64C60E2A-1B0C-4A8A-9461-7F6CF858FBB1}"/>
    <cellStyle name="40% - Ênfase5 2 3 6 2 3" xfId="23254" xr:uid="{8F6ABBD6-C4F7-4747-8D7F-51D307D37C1F}"/>
    <cellStyle name="40% - Ênfase5 2 3 6 3" xfId="30881" xr:uid="{FD50B16C-85C9-4312-9411-FAC418398AE5}"/>
    <cellStyle name="40% - Ênfase5 2 3 6 4" xfId="19898" xr:uid="{42CC14B4-9994-48D0-BE30-C753CED9DC41}"/>
    <cellStyle name="40% - Ênfase5 2 3 7" xfId="11038" xr:uid="{F70C9AE0-80DB-44E7-9589-1531EDD2EF64}"/>
    <cellStyle name="40% - Ênfase5 2 3 7 2" xfId="33102" xr:uid="{F3F38827-28E4-436E-83A0-5AF9F6B8224A}"/>
    <cellStyle name="40% - Ênfase5 2 3 7 3" xfId="22119" xr:uid="{72BA0A4C-45D8-42DD-840D-8AE127077FB2}"/>
    <cellStyle name="40% - Ênfase5 2 3 8" xfId="10001" xr:uid="{3D7567D6-842E-4F9D-8B06-D3583177663B}"/>
    <cellStyle name="40% - Ênfase5 2 3 8 2" xfId="32188" xr:uid="{06A94608-66C7-4647-9698-AD4188D76243}"/>
    <cellStyle name="40% - Ênfase5 2 3 8 3" xfId="21205" xr:uid="{A8A43E2B-3424-49A6-8043-EACBE4499CDA}"/>
    <cellStyle name="40% - Ênfase5 2 3 9" xfId="14154" xr:uid="{EAECA7F7-876D-482A-97A8-4AE2B4267F5F}"/>
    <cellStyle name="40% - Ênfase5 2 3 9 2" xfId="36018" xr:uid="{3691A2E1-09CB-4C63-91CF-E154B4E59753}"/>
    <cellStyle name="40% - Ênfase5 2 3 9 3" xfId="25035" xr:uid="{E795F027-C2B0-4703-A273-F19469381E21}"/>
    <cellStyle name="40% - Ênfase5 2 4" xfId="5551" xr:uid="{CAC2B294-4A12-45AC-AABF-7A33C41FDA24}"/>
    <cellStyle name="40% - Ênfase5 2 5" xfId="5552" xr:uid="{3DC49F07-E752-4A09-84DA-0A71CE67E1EA}"/>
    <cellStyle name="40% - Ênfase5 2 5 10" xfId="39922" xr:uid="{EBDF1ECF-9FAA-41C9-9E61-F64F2236D906}"/>
    <cellStyle name="40% - Ênfase5 2 5 11" xfId="41869" xr:uid="{1BF73F6E-7D71-4789-B8B9-FE22368527A2}"/>
    <cellStyle name="40% - Ênfase5 2 5 12" xfId="43829" xr:uid="{E0D8D98B-CE48-4A1D-8EF8-79BB6B91B3AC}"/>
    <cellStyle name="40% - Ênfase5 2 5 13" xfId="17955" xr:uid="{97379642-3935-402F-B7A3-B7F1C2970EA6}"/>
    <cellStyle name="40% - Ênfase5 2 5 2" xfId="5553" xr:uid="{BA7434F0-E6B6-4049-B010-DD8E99174CB2}"/>
    <cellStyle name="40% - Ênfase5 2 5 2 10" xfId="43830" xr:uid="{C91F3FF9-CC0A-4FE2-AA15-BEBF3E789B42}"/>
    <cellStyle name="40% - Ênfase5 2 5 2 11" xfId="17956" xr:uid="{1668904E-D5D6-47C9-AC8C-D30CEF286ACD}"/>
    <cellStyle name="40% - Ênfase5 2 5 2 2" xfId="7146" xr:uid="{BFB2B510-A609-43C8-BB24-70F26849D8DC}"/>
    <cellStyle name="40% - Ênfase5 2 5 2 2 10" xfId="18688" xr:uid="{90D95290-55A7-41DA-8570-750CB45B29BE}"/>
    <cellStyle name="40% - Ênfase5 2 5 2 2 2" xfId="9133" xr:uid="{B46B6066-5B0D-4FD1-89B3-4F6B5D729F24}"/>
    <cellStyle name="40% - Ênfase5 2 5 2 2 2 2" xfId="31620" xr:uid="{78D4A1BD-8750-4121-BDC0-D51A3BA49E38}"/>
    <cellStyle name="40% - Ênfase5 2 5 2 2 2 3" xfId="20637" xr:uid="{1F1DC5B5-CDE9-4372-BD81-3B43B7FF0D35}"/>
    <cellStyle name="40% - Ênfase5 2 5 2 2 3" xfId="12528" xr:uid="{A36C9EED-A28D-4B0C-8BE8-3D50CB532241}"/>
    <cellStyle name="40% - Ênfase5 2 5 2 2 3 2" xfId="34589" xr:uid="{054A7227-F170-45C9-9A30-CDDEFC164250}"/>
    <cellStyle name="40% - Ênfase5 2 5 2 2 3 3" xfId="23606" xr:uid="{F60EFDFF-80EC-4E5E-A4A7-BCC828CBC3D4}"/>
    <cellStyle name="40% - Ênfase5 2 5 2 2 4" xfId="14974" xr:uid="{17DD3903-73AF-4DE4-AB00-D86972942E46}"/>
    <cellStyle name="40% - Ênfase5 2 5 2 2 4 2" xfId="36756" xr:uid="{2B42AC26-D6BD-4627-B472-1888170942D2}"/>
    <cellStyle name="40% - Ênfase5 2 5 2 2 4 3" xfId="25773" xr:uid="{1D856867-9366-41E6-A494-1837864C1D08}"/>
    <cellStyle name="40% - Ênfase5 2 5 2 2 5" xfId="27723" xr:uid="{5C0AB142-FA58-4304-9D69-57E1144D3CA1}"/>
    <cellStyle name="40% - Ênfase5 2 5 2 2 5 2" xfId="38706" xr:uid="{F4DF5584-5105-4296-A6FE-5D7422EA35E2}"/>
    <cellStyle name="40% - Ênfase5 2 5 2 2 6" xfId="29671" xr:uid="{859A0529-9B01-4FD2-A0A5-93FD96E7C47E}"/>
    <cellStyle name="40% - Ênfase5 2 5 2 2 7" xfId="40654" xr:uid="{9B83F53B-175A-499A-BE36-3E23A818081E}"/>
    <cellStyle name="40% - Ênfase5 2 5 2 2 8" xfId="42601" xr:uid="{70796117-84F5-4E81-B34E-60F8D1E7DDDA}"/>
    <cellStyle name="40% - Ênfase5 2 5 2 2 9" xfId="44561" xr:uid="{928B196D-79DE-48E5-A470-E8ECEBE36F47}"/>
    <cellStyle name="40% - Ênfase5 2 5 2 3" xfId="8401" xr:uid="{A6944207-2A84-4861-A77D-2DA2D31E3933}"/>
    <cellStyle name="40% - Ênfase5 2 5 2 3 2" xfId="11391" xr:uid="{61A60188-8FA1-40B0-B205-6813D69B9FF4}"/>
    <cellStyle name="40% - Ênfase5 2 5 2 3 2 2" xfId="33454" xr:uid="{303BA0C1-6032-4411-B8BD-9F2095FCAE43}"/>
    <cellStyle name="40% - Ênfase5 2 5 2 3 2 3" xfId="22471" xr:uid="{E8E5FBC1-85AB-4CE2-B7E7-A2B404BC4E40}"/>
    <cellStyle name="40% - Ênfase5 2 5 2 3 3" xfId="30888" xr:uid="{D943B2BB-2B53-4F6C-ABEB-6C8B6B31F7CC}"/>
    <cellStyle name="40% - Ênfase5 2 5 2 3 4" xfId="19905" xr:uid="{043842CE-5A88-40C7-8D0E-DC1F77C4125C}"/>
    <cellStyle name="40% - Ênfase5 2 5 2 4" xfId="10399" xr:uid="{0524BAB1-EF9E-4C7A-A26E-B7ED69723700}"/>
    <cellStyle name="40% - Ênfase5 2 5 2 4 2" xfId="32526" xr:uid="{03F56A54-90A5-4799-957D-23BAA19BF860}"/>
    <cellStyle name="40% - Ênfase5 2 5 2 4 3" xfId="21543" xr:uid="{6685279E-0F97-4315-A0CB-5EF42AD1E190}"/>
    <cellStyle name="40% - Ênfase5 2 5 2 5" xfId="14161" xr:uid="{F91927D4-F04B-43A5-9EFB-014A3F569659}"/>
    <cellStyle name="40% - Ênfase5 2 5 2 5 2" xfId="36025" xr:uid="{54EB08DE-4680-47C7-9046-0B33EB96042B}"/>
    <cellStyle name="40% - Ênfase5 2 5 2 5 3" xfId="25042" xr:uid="{2B03920B-1AA3-408A-A2C4-0BCB2632EE6E}"/>
    <cellStyle name="40% - Ênfase5 2 5 2 6" xfId="26992" xr:uid="{DF0163F9-B30D-4AA0-9565-40FFAF6382E1}"/>
    <cellStyle name="40% - Ênfase5 2 5 2 6 2" xfId="37975" xr:uid="{BDBE1F39-A8F3-491A-8E32-787BDFC6F5C4}"/>
    <cellStyle name="40% - Ênfase5 2 5 2 7" xfId="28940" xr:uid="{CF024486-B121-44E8-ACA4-F5B5E4D81E89}"/>
    <cellStyle name="40% - Ênfase5 2 5 2 8" xfId="39923" xr:uid="{C44430C0-727D-4038-BD77-8F3BBE6CEEE1}"/>
    <cellStyle name="40% - Ênfase5 2 5 2 9" xfId="41870" xr:uid="{9FF1D579-2C42-4217-9F3E-68DF69E66521}"/>
    <cellStyle name="40% - Ênfase5 2 5 3" xfId="5554" xr:uid="{F32A4725-A500-4D88-AE12-5B0300561BD6}"/>
    <cellStyle name="40% - Ênfase5 2 5 3 10" xfId="43831" xr:uid="{1DB3E21B-F310-4AFA-A9FD-4894635C8819}"/>
    <cellStyle name="40% - Ênfase5 2 5 3 11" xfId="17957" xr:uid="{DE0C27F1-2686-4285-9913-AD008653FD69}"/>
    <cellStyle name="40% - Ênfase5 2 5 3 2" xfId="7428" xr:uid="{65BBDFFF-81AB-4F8D-B2F3-935BB4BC8EBF}"/>
    <cellStyle name="40% - Ênfase5 2 5 3 2 10" xfId="18970" xr:uid="{53E9072F-2536-44B6-A845-57717FDDF6BA}"/>
    <cellStyle name="40% - Ênfase5 2 5 3 2 2" xfId="9415" xr:uid="{7040075C-FD56-4E1B-8984-EA57BC52E77C}"/>
    <cellStyle name="40% - Ênfase5 2 5 3 2 2 2" xfId="31902" xr:uid="{4FBC29FF-E5E4-40A0-B1CB-A953320F4A69}"/>
    <cellStyle name="40% - Ênfase5 2 5 3 2 2 3" xfId="20919" xr:uid="{30115F97-E83B-46BF-BD38-F4DDB0FC6BE0}"/>
    <cellStyle name="40% - Ênfase5 2 5 3 2 3" xfId="12814" xr:uid="{25604A5A-7FC1-4056-A650-890EAC5C4F36}"/>
    <cellStyle name="40% - Ênfase5 2 5 3 2 3 2" xfId="34875" xr:uid="{54F640ED-D2D8-4408-A9A1-BFC064A44392}"/>
    <cellStyle name="40% - Ênfase5 2 5 3 2 3 3" xfId="23892" xr:uid="{18D086D1-C93B-4EF3-87AA-0B82C44C7D9A}"/>
    <cellStyle name="40% - Ênfase5 2 5 3 2 4" xfId="15256" xr:uid="{1754636F-BF4C-42A3-80C0-773A3CA5C18F}"/>
    <cellStyle name="40% - Ênfase5 2 5 3 2 4 2" xfId="37038" xr:uid="{6788113E-A56C-4612-ADC5-DCEF0245ED06}"/>
    <cellStyle name="40% - Ênfase5 2 5 3 2 4 3" xfId="26055" xr:uid="{DE6B75F4-692D-4AA6-BBFE-A4C5F0C7B426}"/>
    <cellStyle name="40% - Ênfase5 2 5 3 2 5" xfId="28005" xr:uid="{F9CD37D4-73D5-4E38-BD59-F2503CE9740C}"/>
    <cellStyle name="40% - Ênfase5 2 5 3 2 5 2" xfId="38988" xr:uid="{E26E5F65-CBFA-44DF-89B5-60B4DE3E905D}"/>
    <cellStyle name="40% - Ênfase5 2 5 3 2 6" xfId="29953" xr:uid="{FA52AED7-FED0-4D8D-8ECF-BA6CDB2DB5F8}"/>
    <cellStyle name="40% - Ênfase5 2 5 3 2 7" xfId="40936" xr:uid="{18810D20-5143-494A-A3F9-5C9F772369CA}"/>
    <cellStyle name="40% - Ênfase5 2 5 3 2 8" xfId="42883" xr:uid="{EF7B29CC-4E5F-4F30-AF78-5B459F6F07D7}"/>
    <cellStyle name="40% - Ênfase5 2 5 3 2 9" xfId="44843" xr:uid="{E1FC6C70-CE9C-4705-BF87-512A2A1539A9}"/>
    <cellStyle name="40% - Ênfase5 2 5 3 3" xfId="8402" xr:uid="{F3B7E14F-A9BC-43CF-A5C0-4722A1FB1F23}"/>
    <cellStyle name="40% - Ênfase5 2 5 3 3 2" xfId="11677" xr:uid="{97A45081-7FEF-4062-AB5B-1E9B65E87DAE}"/>
    <cellStyle name="40% - Ênfase5 2 5 3 3 2 2" xfId="33740" xr:uid="{F38CF8B1-F67A-4E84-BDEC-13788903E578}"/>
    <cellStyle name="40% - Ênfase5 2 5 3 3 2 3" xfId="22757" xr:uid="{F02286FA-942D-481E-9EC0-5E35E7C19EA7}"/>
    <cellStyle name="40% - Ênfase5 2 5 3 3 3" xfId="30889" xr:uid="{A0AA1D2C-BCD4-4891-BB44-E2C47725B95F}"/>
    <cellStyle name="40% - Ênfase5 2 5 3 3 4" xfId="19906" xr:uid="{40D6FD87-3D09-40E3-A157-2ACE87F1DF0C}"/>
    <cellStyle name="40% - Ênfase5 2 5 3 4" xfId="10681" xr:uid="{C8DF8C57-4640-490C-B04E-C401BE58C1E2}"/>
    <cellStyle name="40% - Ênfase5 2 5 3 4 2" xfId="32808" xr:uid="{EBE9D16B-0050-4C16-B846-07F8BD057056}"/>
    <cellStyle name="40% - Ênfase5 2 5 3 4 3" xfId="21825" xr:uid="{E11C0EC2-4D9D-40F3-9D5C-F5376CBDEA63}"/>
    <cellStyle name="40% - Ênfase5 2 5 3 5" xfId="14162" xr:uid="{3037684C-BDCF-4DE3-9E62-1160E62E8490}"/>
    <cellStyle name="40% - Ênfase5 2 5 3 5 2" xfId="36026" xr:uid="{3650B089-70A2-41DC-A24A-221D6595EA49}"/>
    <cellStyle name="40% - Ênfase5 2 5 3 5 3" xfId="25043" xr:uid="{0F7B80EE-8268-45CD-AB45-ACE95B4A34BB}"/>
    <cellStyle name="40% - Ênfase5 2 5 3 6" xfId="26993" xr:uid="{C66C7166-7E29-407F-9B23-7ECCFA526787}"/>
    <cellStyle name="40% - Ênfase5 2 5 3 6 2" xfId="37976" xr:uid="{9DF2E368-A290-4D57-9807-8B28E1CE5E0F}"/>
    <cellStyle name="40% - Ênfase5 2 5 3 7" xfId="28941" xr:uid="{56A4452B-BF29-47BF-AC6A-596462F00336}"/>
    <cellStyle name="40% - Ênfase5 2 5 3 8" xfId="39924" xr:uid="{53478C80-87CD-48F2-909C-D53326BF97C0}"/>
    <cellStyle name="40% - Ênfase5 2 5 3 9" xfId="41871" xr:uid="{0D699F22-3FAB-4902-85E2-8600D37E5A0F}"/>
    <cellStyle name="40% - Ênfase5 2 5 4" xfId="6861" xr:uid="{61F71748-578A-45B4-BF3D-EE6E2D71426D}"/>
    <cellStyle name="40% - Ênfase5 2 5 4 10" xfId="18406" xr:uid="{3F25075F-DF94-4BBB-A1E3-28460B3F1A29}"/>
    <cellStyle name="40% - Ênfase5 2 5 4 2" xfId="8851" xr:uid="{C8387CA9-2CBD-4BBA-BB17-7279FA11A59B}"/>
    <cellStyle name="40% - Ênfase5 2 5 4 2 2" xfId="31338" xr:uid="{7374AE48-C81A-4F2B-BFAC-7C7644C25A7F}"/>
    <cellStyle name="40% - Ênfase5 2 5 4 2 3" xfId="20355" xr:uid="{F2AB73E9-7599-40AF-8DCC-DD736F719B3C}"/>
    <cellStyle name="40% - Ênfase5 2 5 4 3" xfId="12232" xr:uid="{5BCF7A4A-A922-47E4-B500-91DA2E844EDF}"/>
    <cellStyle name="40% - Ênfase5 2 5 4 3 2" xfId="34293" xr:uid="{66A525AD-1826-482C-94A1-55961E90A6CC}"/>
    <cellStyle name="40% - Ênfase5 2 5 4 3 3" xfId="23310" xr:uid="{09CF0AA1-8085-40B7-87B1-ED7279CC3C14}"/>
    <cellStyle name="40% - Ênfase5 2 5 4 4" xfId="14692" xr:uid="{017C0E8E-23EF-4761-8189-C1A0AE614EC6}"/>
    <cellStyle name="40% - Ênfase5 2 5 4 4 2" xfId="36474" xr:uid="{2CAA9635-08C4-48B0-9FD9-F250F1E32B21}"/>
    <cellStyle name="40% - Ênfase5 2 5 4 4 3" xfId="25491" xr:uid="{EDC60A8D-D278-4C17-A4F2-DFC854CA4CB4}"/>
    <cellStyle name="40% - Ênfase5 2 5 4 5" xfId="27441" xr:uid="{D031F2C9-FEF4-4402-9299-BC0D09234C10}"/>
    <cellStyle name="40% - Ênfase5 2 5 4 5 2" xfId="38424" xr:uid="{B2D80B2B-0EB4-4ECF-BCD1-3B8112D93270}"/>
    <cellStyle name="40% - Ênfase5 2 5 4 6" xfId="29389" xr:uid="{14CE779E-D1AC-45FF-A294-8FD0133AE13E}"/>
    <cellStyle name="40% - Ênfase5 2 5 4 7" xfId="40372" xr:uid="{38F02328-2086-42B9-846D-E072318236CF}"/>
    <cellStyle name="40% - Ênfase5 2 5 4 8" xfId="42319" xr:uid="{1765F770-E97A-4A46-B01B-482F573031E2}"/>
    <cellStyle name="40% - Ênfase5 2 5 4 9" xfId="44279" xr:uid="{EAB46C7C-E347-49F5-AA0A-53AA5730ABC9}"/>
    <cellStyle name="40% - Ênfase5 2 5 5" xfId="8400" xr:uid="{0EAD471A-6516-4F1E-9FC6-44CF36AE07EA}"/>
    <cellStyle name="40% - Ênfase5 2 5 5 2" xfId="11094" xr:uid="{33AB8478-C241-46F9-87E4-D084B61186F2}"/>
    <cellStyle name="40% - Ênfase5 2 5 5 2 2" xfId="33158" xr:uid="{474111E9-464E-4A70-834C-03AF6377B378}"/>
    <cellStyle name="40% - Ênfase5 2 5 5 2 3" xfId="22175" xr:uid="{B5C79958-53B2-41E3-9A57-22E04F9F128E}"/>
    <cellStyle name="40% - Ênfase5 2 5 5 3" xfId="30887" xr:uid="{41AE214B-CB7A-4AF4-B4A2-D518B0D2507F}"/>
    <cellStyle name="40% - Ênfase5 2 5 5 4" xfId="19904" xr:uid="{F5193603-F4E6-40B1-AAC1-850337C61BDD}"/>
    <cellStyle name="40% - Ênfase5 2 5 6" xfId="10057" xr:uid="{035CCBC7-4138-4A01-8BC6-26758D27C621}"/>
    <cellStyle name="40% - Ênfase5 2 5 6 2" xfId="32244" xr:uid="{97AA41A5-1F41-4372-A164-E7655C71D542}"/>
    <cellStyle name="40% - Ênfase5 2 5 6 3" xfId="21261" xr:uid="{71A29390-6D0C-452E-8302-94EFEE6E4BFE}"/>
    <cellStyle name="40% - Ênfase5 2 5 7" xfId="14160" xr:uid="{07404088-2522-4DAA-89E5-68C3A29C0D8D}"/>
    <cellStyle name="40% - Ênfase5 2 5 7 2" xfId="36024" xr:uid="{B904EC6D-D96A-4F87-A855-CE18C06C147A}"/>
    <cellStyle name="40% - Ênfase5 2 5 7 3" xfId="25041" xr:uid="{3AD781E1-A063-4BA4-B166-353192D9345D}"/>
    <cellStyle name="40% - Ênfase5 2 5 8" xfId="26991" xr:uid="{BA575F32-B9C2-4E88-B99C-8BF1E8940D80}"/>
    <cellStyle name="40% - Ênfase5 2 5 8 2" xfId="37974" xr:uid="{10147163-0974-478B-853D-86627CBC150E}"/>
    <cellStyle name="40% - Ênfase5 2 5 9" xfId="28939" xr:uid="{989701AD-6A4E-49BB-9789-E6D75A847114}"/>
    <cellStyle name="40% - Ênfase5 2 6" xfId="11928" xr:uid="{B7FF7326-7063-4C63-B4B6-1498409893FC}"/>
    <cellStyle name="40% - Ênfase5 2 6 2" xfId="13114" xr:uid="{66901418-26E6-4840-A2FB-6F937F643ED0}"/>
    <cellStyle name="40% - Ênfase5 2 6 2 2" xfId="35124" xr:uid="{24FFAAA7-8807-43A7-A605-EB1DF746C783}"/>
    <cellStyle name="40% - Ênfase5 2 6 2 3" xfId="24141" xr:uid="{99EFC95E-F7C4-479F-A3CE-11DC6BEBC6F3}"/>
    <cellStyle name="40% - Ênfase5 2 6 3" xfId="33989" xr:uid="{40A465B7-D16F-4EA2-BF19-8EE39EF02524}"/>
    <cellStyle name="40% - Ênfase5 2 6 4" xfId="23006" xr:uid="{12F2EB5A-049C-4BEC-BA43-61AA0EC5814D}"/>
    <cellStyle name="40% - Ênfase5 3" xfId="5555" xr:uid="{56378756-C0E9-429A-AA51-D6E38ACF673E}"/>
    <cellStyle name="40% - Ênfase5 3 10" xfId="10996" xr:uid="{38D60E8A-EB1B-46EB-A421-633E305E1FC6}"/>
    <cellStyle name="40% - Ênfase5 3 10 2" xfId="33060" xr:uid="{9412ECE1-37CD-4725-AFE0-C2C5740396F6}"/>
    <cellStyle name="40% - Ênfase5 3 10 3" xfId="22077" xr:uid="{A05B9416-670C-40D0-BCC9-9A357F885EA9}"/>
    <cellStyle name="40% - Ênfase5 3 11" xfId="9959" xr:uid="{08B99290-CE9F-4C55-82B2-D29C255A1CE8}"/>
    <cellStyle name="40% - Ênfase5 3 11 2" xfId="32146" xr:uid="{48EAB932-16DB-451A-A39E-8B8DDC943BFC}"/>
    <cellStyle name="40% - Ênfase5 3 11 3" xfId="21163" xr:uid="{1FF5AF59-033A-4FC7-81E3-BE2CA851BF53}"/>
    <cellStyle name="40% - Ênfase5 3 12" xfId="14163" xr:uid="{87E462AE-63FD-4E59-A1A5-AF9E06BC5F76}"/>
    <cellStyle name="40% - Ênfase5 3 12 2" xfId="36027" xr:uid="{2E41EC7C-42D9-47BD-A7A1-E1FC37A69F68}"/>
    <cellStyle name="40% - Ênfase5 3 12 3" xfId="25044" xr:uid="{47E4FAA8-4455-426D-8250-3C59EBAD163D}"/>
    <cellStyle name="40% - Ênfase5 3 13" xfId="26994" xr:uid="{130DF542-4F03-47D1-9E9D-D71F5E8D3154}"/>
    <cellStyle name="40% - Ênfase5 3 13 2" xfId="37977" xr:uid="{13D735BD-264D-4797-8D2B-74F69E582394}"/>
    <cellStyle name="40% - Ênfase5 3 14" xfId="28942" xr:uid="{32312DDE-583B-4AFB-888F-F63E11A1BF67}"/>
    <cellStyle name="40% - Ênfase5 3 15" xfId="39925" xr:uid="{54DAB3C5-D2E2-4CFA-8EA5-455BF20DFDA0}"/>
    <cellStyle name="40% - Ênfase5 3 16" xfId="41872" xr:uid="{4919D0DB-543C-42D4-98EA-5456B4EE97F3}"/>
    <cellStyle name="40% - Ênfase5 3 17" xfId="43832" xr:uid="{BDEE0A17-B980-434C-A40C-B2935330EE6E}"/>
    <cellStyle name="40% - Ênfase5 3 18" xfId="17958" xr:uid="{BECF4676-10FA-440D-9F8F-52167C58A4B3}"/>
    <cellStyle name="40% - Ênfase5 3 2" xfId="5556" xr:uid="{9BD9F8CC-18E3-479C-8726-2ECCD454576B}"/>
    <cellStyle name="40% - Ênfase5 3 2 10" xfId="26995" xr:uid="{B3880F7D-FA2A-4E52-8674-9E95E4F48419}"/>
    <cellStyle name="40% - Ênfase5 3 2 10 2" xfId="37978" xr:uid="{F5274CCC-315B-4A23-B733-5E68A3396FF9}"/>
    <cellStyle name="40% - Ênfase5 3 2 11" xfId="28943" xr:uid="{1686C150-C559-434F-9139-DC9292FC7012}"/>
    <cellStyle name="40% - Ênfase5 3 2 12" xfId="39926" xr:uid="{2CEBDC8F-670B-4DAB-9154-A2E657C0E74F}"/>
    <cellStyle name="40% - Ênfase5 3 2 13" xfId="41873" xr:uid="{9252F715-0DFC-491B-ADA6-32B38C0DD975}"/>
    <cellStyle name="40% - Ênfase5 3 2 14" xfId="43833" xr:uid="{32FFF457-29F7-4BF7-A8FB-59EB722B3518}"/>
    <cellStyle name="40% - Ênfase5 3 2 15" xfId="17959" xr:uid="{C72DCF64-45A6-4456-AC74-063B279D57D5}"/>
    <cellStyle name="40% - Ênfase5 3 2 2" xfId="5557" xr:uid="{ABBD72F7-A53A-4E4D-9B7C-EAEBEDD4B9D7}"/>
    <cellStyle name="40% - Ênfase5 3 2 2 10" xfId="39927" xr:uid="{1A4065B2-2E2B-4A4F-A740-52F70023070F}"/>
    <cellStyle name="40% - Ênfase5 3 2 2 11" xfId="41874" xr:uid="{DF603250-60DE-43D8-9BDB-BAAF470F3660}"/>
    <cellStyle name="40% - Ênfase5 3 2 2 12" xfId="43834" xr:uid="{43AEA8CA-3FB7-4EF4-A302-FBA26C06518A}"/>
    <cellStyle name="40% - Ênfase5 3 2 2 13" xfId="17960" xr:uid="{4E2C370B-B24A-433C-9805-3CF9C4703999}"/>
    <cellStyle name="40% - Ênfase5 3 2 2 2" xfId="5558" xr:uid="{A6AFB4EC-AE7A-4345-B346-FDB106AC74D1}"/>
    <cellStyle name="40% - Ênfase5 3 2 2 2 10" xfId="43835" xr:uid="{55B6E459-B19D-41CF-B0D7-BDA7CA07C1EA}"/>
    <cellStyle name="40% - Ênfase5 3 2 2 2 11" xfId="17961" xr:uid="{B1300994-D775-4940-B019-6D49654D6C11}"/>
    <cellStyle name="40% - Ênfase5 3 2 2 2 2" xfId="7273" xr:uid="{2BA69A19-0930-454E-BF9B-95E847C04265}"/>
    <cellStyle name="40% - Ênfase5 3 2 2 2 2 10" xfId="18815" xr:uid="{3D6A00CA-F49C-4A61-9C78-2541B6ACB0CB}"/>
    <cellStyle name="40% - Ênfase5 3 2 2 2 2 2" xfId="9260" xr:uid="{59795776-7B1C-454F-AF94-CE790F70AAC8}"/>
    <cellStyle name="40% - Ênfase5 3 2 2 2 2 2 2" xfId="31747" xr:uid="{51AEE339-F1DE-404B-80AA-1937DC6791A1}"/>
    <cellStyle name="40% - Ênfase5 3 2 2 2 2 2 3" xfId="20764" xr:uid="{472DAEC5-4CCF-4E6B-9110-E288B62549A2}"/>
    <cellStyle name="40% - Ênfase5 3 2 2 2 2 3" xfId="12659" xr:uid="{00CF3751-2552-4230-AA92-EE84C179C261}"/>
    <cellStyle name="40% - Ênfase5 3 2 2 2 2 3 2" xfId="34720" xr:uid="{240F8F38-D24F-4291-8A45-F9F57CDBC88A}"/>
    <cellStyle name="40% - Ênfase5 3 2 2 2 2 3 3" xfId="23737" xr:uid="{CF00D3EB-4A8E-445C-AF01-C0E4FD2942E5}"/>
    <cellStyle name="40% - Ênfase5 3 2 2 2 2 4" xfId="15101" xr:uid="{363D23A6-1D75-4F72-B534-005BAF007A51}"/>
    <cellStyle name="40% - Ênfase5 3 2 2 2 2 4 2" xfId="36883" xr:uid="{4188C50F-440C-4893-B376-FF1AB583DB20}"/>
    <cellStyle name="40% - Ênfase5 3 2 2 2 2 4 3" xfId="25900" xr:uid="{87AD764B-78FF-46FA-8800-FF90AC6A0FFC}"/>
    <cellStyle name="40% - Ênfase5 3 2 2 2 2 5" xfId="27850" xr:uid="{A310CF81-3E2D-4982-891E-8DED63090479}"/>
    <cellStyle name="40% - Ênfase5 3 2 2 2 2 5 2" xfId="38833" xr:uid="{23715C7B-9669-4B1B-82B5-06EEB31B1160}"/>
    <cellStyle name="40% - Ênfase5 3 2 2 2 2 6" xfId="29798" xr:uid="{F2088823-6F4C-463B-9C6D-0BA6BFDF3D0A}"/>
    <cellStyle name="40% - Ênfase5 3 2 2 2 2 7" xfId="40781" xr:uid="{EDA02633-1E56-4866-8AB0-540AA983B107}"/>
    <cellStyle name="40% - Ênfase5 3 2 2 2 2 8" xfId="42728" xr:uid="{4C1C36B8-082C-4C87-B0A5-D2C94846E7A1}"/>
    <cellStyle name="40% - Ênfase5 3 2 2 2 2 9" xfId="44688" xr:uid="{5C50F83A-71B9-4B18-885E-2415C9664633}"/>
    <cellStyle name="40% - Ênfase5 3 2 2 2 3" xfId="8406" xr:uid="{28870AE6-983B-4D6D-A879-0F57F6D966E6}"/>
    <cellStyle name="40% - Ênfase5 3 2 2 2 3 2" xfId="11522" xr:uid="{788126FC-CAB8-4ACB-888E-76BB04C1CD14}"/>
    <cellStyle name="40% - Ênfase5 3 2 2 2 3 2 2" xfId="33585" xr:uid="{0BFAAB43-37A1-45D6-B3FF-21DF782C02D2}"/>
    <cellStyle name="40% - Ênfase5 3 2 2 2 3 2 3" xfId="22602" xr:uid="{514206D4-F691-4CCB-9EE2-136FAD414E84}"/>
    <cellStyle name="40% - Ênfase5 3 2 2 2 3 3" xfId="30893" xr:uid="{4E0D013A-B30F-4F51-B518-0FC9499121CC}"/>
    <cellStyle name="40% - Ênfase5 3 2 2 2 3 4" xfId="19910" xr:uid="{E26D77FA-A4DE-4F18-90A7-D6F23DE18016}"/>
    <cellStyle name="40% - Ênfase5 3 2 2 2 4" xfId="10526" xr:uid="{EA4CCBD5-591B-4190-BD05-D788C08396CA}"/>
    <cellStyle name="40% - Ênfase5 3 2 2 2 4 2" xfId="32653" xr:uid="{57BBB0F3-C992-4943-BD0E-15D9F1CB02D7}"/>
    <cellStyle name="40% - Ênfase5 3 2 2 2 4 3" xfId="21670" xr:uid="{DC7918BC-8A25-4EA9-9B7E-8AD36CB636DB}"/>
    <cellStyle name="40% - Ênfase5 3 2 2 2 5" xfId="14166" xr:uid="{7FE50579-994D-45EA-9D4D-8509F859CE45}"/>
    <cellStyle name="40% - Ênfase5 3 2 2 2 5 2" xfId="36030" xr:uid="{B5AB38BB-DE17-4B13-9B90-CC191C6A982F}"/>
    <cellStyle name="40% - Ênfase5 3 2 2 2 5 3" xfId="25047" xr:uid="{D8600E5B-5719-4F8F-92AB-85851D602D63}"/>
    <cellStyle name="40% - Ênfase5 3 2 2 2 6" xfId="26997" xr:uid="{780D5428-8904-41FC-A7C0-076CE77A50B5}"/>
    <cellStyle name="40% - Ênfase5 3 2 2 2 6 2" xfId="37980" xr:uid="{6A2A6631-1B96-4A28-908A-28E3E6213963}"/>
    <cellStyle name="40% - Ênfase5 3 2 2 2 7" xfId="28945" xr:uid="{F8775D69-805B-4567-BE03-1DD4C20EC9BA}"/>
    <cellStyle name="40% - Ênfase5 3 2 2 2 8" xfId="39928" xr:uid="{9D6AEF7C-7A57-4834-BFF3-8C6F834E14B4}"/>
    <cellStyle name="40% - Ênfase5 3 2 2 2 9" xfId="41875" xr:uid="{38F6C329-1414-47EC-BFFF-991254BD479B}"/>
    <cellStyle name="40% - Ênfase5 3 2 2 3" xfId="5559" xr:uid="{254AC13C-019C-4054-B685-FDB6C856D204}"/>
    <cellStyle name="40% - Ênfase5 3 2 2 3 10" xfId="43836" xr:uid="{4BC7479B-39EE-41B8-9B6A-CBA8E11D28EB}"/>
    <cellStyle name="40% - Ênfase5 3 2 2 3 11" xfId="17962" xr:uid="{7CA74250-924D-4693-8B25-CDE2BD206C18}"/>
    <cellStyle name="40% - Ênfase5 3 2 2 3 2" xfId="7555" xr:uid="{961C2DFF-99C8-4F90-9F8E-6747495AB62F}"/>
    <cellStyle name="40% - Ênfase5 3 2 2 3 2 10" xfId="19097" xr:uid="{C1727BA1-AF28-4977-9465-0AEADBC14146}"/>
    <cellStyle name="40% - Ênfase5 3 2 2 3 2 2" xfId="9542" xr:uid="{D7123C4F-3F78-447B-B88A-8E7EF3E27AEE}"/>
    <cellStyle name="40% - Ênfase5 3 2 2 3 2 2 2" xfId="32029" xr:uid="{9D1073D4-544C-4FBB-A748-E8157865BB74}"/>
    <cellStyle name="40% - Ênfase5 3 2 2 3 2 2 3" xfId="21046" xr:uid="{5471278D-4D0E-4AFE-92E4-DD73F4D291D8}"/>
    <cellStyle name="40% - Ênfase5 3 2 2 3 2 3" xfId="12941" xr:uid="{DA92124E-A1B1-4573-BC63-85077F6629DF}"/>
    <cellStyle name="40% - Ênfase5 3 2 2 3 2 3 2" xfId="35002" xr:uid="{2A5BC1C4-F93E-43C9-9F6B-89ACD52EF0D1}"/>
    <cellStyle name="40% - Ênfase5 3 2 2 3 2 3 3" xfId="24019" xr:uid="{B2C281FB-5927-4555-BECC-86B1C4FEB8A5}"/>
    <cellStyle name="40% - Ênfase5 3 2 2 3 2 4" xfId="15383" xr:uid="{353248DD-36EC-4AF7-921B-3C7E76D52067}"/>
    <cellStyle name="40% - Ênfase5 3 2 2 3 2 4 2" xfId="37165" xr:uid="{C55F3D86-5F8A-40BA-825F-2FC2E1A20AC4}"/>
    <cellStyle name="40% - Ênfase5 3 2 2 3 2 4 3" xfId="26182" xr:uid="{863A8E0C-0607-4B8E-A34E-9144BD01D915}"/>
    <cellStyle name="40% - Ênfase5 3 2 2 3 2 5" xfId="28132" xr:uid="{8E822647-2BB7-423E-A08B-0A1A9665122A}"/>
    <cellStyle name="40% - Ênfase5 3 2 2 3 2 5 2" xfId="39115" xr:uid="{AC0C5BC3-5F79-43F6-AE1C-2BEC96F76660}"/>
    <cellStyle name="40% - Ênfase5 3 2 2 3 2 6" xfId="30080" xr:uid="{09CB9570-00CB-43B3-8519-194B339450E1}"/>
    <cellStyle name="40% - Ênfase5 3 2 2 3 2 7" xfId="41063" xr:uid="{D8DAC5D5-B5CC-45D5-AF16-559B8E56991F}"/>
    <cellStyle name="40% - Ênfase5 3 2 2 3 2 8" xfId="43010" xr:uid="{F941C358-BB18-488A-A576-1EC983F9BD0B}"/>
    <cellStyle name="40% - Ênfase5 3 2 2 3 2 9" xfId="44970" xr:uid="{747D365E-4A70-4D78-A723-FD06AA9F184A}"/>
    <cellStyle name="40% - Ênfase5 3 2 2 3 3" xfId="8407" xr:uid="{24BE9415-C778-48DC-B3A7-7139C4889662}"/>
    <cellStyle name="40% - Ênfase5 3 2 2 3 3 2" xfId="11804" xr:uid="{EF998EC7-B6D6-4CA2-B5AA-1EC22DF5EA86}"/>
    <cellStyle name="40% - Ênfase5 3 2 2 3 3 2 2" xfId="33867" xr:uid="{B3F8EED3-81D7-4B01-AF53-C59A951AEBF3}"/>
    <cellStyle name="40% - Ênfase5 3 2 2 3 3 2 3" xfId="22884" xr:uid="{BF114D64-D09E-4B3F-B92A-85DC67F9139F}"/>
    <cellStyle name="40% - Ênfase5 3 2 2 3 3 3" xfId="30894" xr:uid="{1ACDB638-C9E0-4846-8932-5E8E2BE4E36C}"/>
    <cellStyle name="40% - Ênfase5 3 2 2 3 3 4" xfId="19911" xr:uid="{FBA102B2-EC3B-4735-85F4-9FD31430F82B}"/>
    <cellStyle name="40% - Ênfase5 3 2 2 3 4" xfId="10808" xr:uid="{DACD3638-1933-4A54-9DED-11FC01A2DEFF}"/>
    <cellStyle name="40% - Ênfase5 3 2 2 3 4 2" xfId="32935" xr:uid="{38E3D153-44AE-45DA-8AF7-4CC02B5F9038}"/>
    <cellStyle name="40% - Ênfase5 3 2 2 3 4 3" xfId="21952" xr:uid="{4DAA3A2D-37E8-4162-BEBF-1F7D8DAE974F}"/>
    <cellStyle name="40% - Ênfase5 3 2 2 3 5" xfId="14167" xr:uid="{9CCAB88C-E9D7-4B85-B1F7-6A049C506E24}"/>
    <cellStyle name="40% - Ênfase5 3 2 2 3 5 2" xfId="36031" xr:uid="{3C8D4F5A-9DEB-45BB-9E48-65CF7B98DE2F}"/>
    <cellStyle name="40% - Ênfase5 3 2 2 3 5 3" xfId="25048" xr:uid="{219EDB9D-83F2-4C1B-8525-E27911506B5C}"/>
    <cellStyle name="40% - Ênfase5 3 2 2 3 6" xfId="26998" xr:uid="{6CD9A0E6-2C50-4C88-82FE-136C02045DB7}"/>
    <cellStyle name="40% - Ênfase5 3 2 2 3 6 2" xfId="37981" xr:uid="{B11F5E30-DD2F-4E92-8B80-A0154E66CBBA}"/>
    <cellStyle name="40% - Ênfase5 3 2 2 3 7" xfId="28946" xr:uid="{2ACB4F10-3980-4E1E-8BBA-4BD228956D75}"/>
    <cellStyle name="40% - Ênfase5 3 2 2 3 8" xfId="39929" xr:uid="{3E0D62B8-BB35-414C-A125-7F891075A474}"/>
    <cellStyle name="40% - Ênfase5 3 2 2 3 9" xfId="41876" xr:uid="{C7214137-0030-41B9-8D91-A860C1C3DD1D}"/>
    <cellStyle name="40% - Ênfase5 3 2 2 4" xfId="6989" xr:uid="{1C7E6248-8F3E-49FC-B8BE-6F88D097F4DC}"/>
    <cellStyle name="40% - Ênfase5 3 2 2 4 10" xfId="18533" xr:uid="{1378D4F7-CED2-410B-BE54-646D840571CF}"/>
    <cellStyle name="40% - Ênfase5 3 2 2 4 2" xfId="8978" xr:uid="{B52987B3-DBB4-4739-8010-6A45A21F9752}"/>
    <cellStyle name="40% - Ênfase5 3 2 2 4 2 2" xfId="31465" xr:uid="{45AF9290-B843-4518-8751-75C40474DDAA}"/>
    <cellStyle name="40% - Ênfase5 3 2 2 4 2 3" xfId="20482" xr:uid="{62F4F26E-E671-4758-8DCD-50C34D13D4E1}"/>
    <cellStyle name="40% - Ênfase5 3 2 2 4 3" xfId="12363" xr:uid="{76BADF7E-F513-4E14-8CE7-607B1EEE183D}"/>
    <cellStyle name="40% - Ênfase5 3 2 2 4 3 2" xfId="34424" xr:uid="{71C73846-3BB0-433D-9AC7-A20208E20496}"/>
    <cellStyle name="40% - Ênfase5 3 2 2 4 3 3" xfId="23441" xr:uid="{904492C6-AAB4-4BDD-9EE6-F445E6435E52}"/>
    <cellStyle name="40% - Ênfase5 3 2 2 4 4" xfId="14819" xr:uid="{713FD909-9F6A-495F-9D1A-6C9AA172F06C}"/>
    <cellStyle name="40% - Ênfase5 3 2 2 4 4 2" xfId="36601" xr:uid="{73BB535D-5D6F-4C7C-BB4E-0751497E38DB}"/>
    <cellStyle name="40% - Ênfase5 3 2 2 4 4 3" xfId="25618" xr:uid="{59BEC829-B51D-4D2B-A79D-8173059C1C71}"/>
    <cellStyle name="40% - Ênfase5 3 2 2 4 5" xfId="27568" xr:uid="{966FD680-07F5-41C8-942D-6655DB6BDF83}"/>
    <cellStyle name="40% - Ênfase5 3 2 2 4 5 2" xfId="38551" xr:uid="{A013A648-139E-4093-B301-35D547A51DA6}"/>
    <cellStyle name="40% - Ênfase5 3 2 2 4 6" xfId="29516" xr:uid="{29D1E57D-7D96-47C8-9D80-61FC93CE0686}"/>
    <cellStyle name="40% - Ênfase5 3 2 2 4 7" xfId="40499" xr:uid="{2137136E-1AAC-41BB-8167-05A6BF68C90E}"/>
    <cellStyle name="40% - Ênfase5 3 2 2 4 8" xfId="42446" xr:uid="{C45ECC32-9A98-47D1-B652-3A360C38E95B}"/>
    <cellStyle name="40% - Ênfase5 3 2 2 4 9" xfId="44406" xr:uid="{DF27EF85-41C6-4DCB-BDA5-DFD16EFCBE58}"/>
    <cellStyle name="40% - Ênfase5 3 2 2 5" xfId="8405" xr:uid="{FC97448C-3CB8-4289-8C65-1963C746F6D9}"/>
    <cellStyle name="40% - Ênfase5 3 2 2 5 2" xfId="11226" xr:uid="{420085F6-77D6-4303-95EB-184B5ADE31F3}"/>
    <cellStyle name="40% - Ênfase5 3 2 2 5 2 2" xfId="33289" xr:uid="{6025C0C0-24D8-4824-839C-0A5A262AF476}"/>
    <cellStyle name="40% - Ênfase5 3 2 2 5 2 3" xfId="22306" xr:uid="{F03D1F8D-A4B2-4244-89EF-A00683AD18C9}"/>
    <cellStyle name="40% - Ênfase5 3 2 2 5 3" xfId="30892" xr:uid="{EDCCEA5F-ECD7-496B-903B-85AED5825CE5}"/>
    <cellStyle name="40% - Ênfase5 3 2 2 5 4" xfId="19909" xr:uid="{2DC6CCCA-F15E-4C9E-9079-ED67A70DCF80}"/>
    <cellStyle name="40% - Ênfase5 3 2 2 6" xfId="10244" xr:uid="{B13B3300-ECDE-4B04-A4A2-81BBBE3D8B08}"/>
    <cellStyle name="40% - Ênfase5 3 2 2 6 2" xfId="32371" xr:uid="{3C808E97-23EF-483C-A316-BEC374275F07}"/>
    <cellStyle name="40% - Ênfase5 3 2 2 6 3" xfId="21388" xr:uid="{88AE11E4-0EC4-4767-9683-5530F92DDB94}"/>
    <cellStyle name="40% - Ênfase5 3 2 2 7" xfId="14165" xr:uid="{9A678CE3-8888-4478-AEC6-23C511DEB0A5}"/>
    <cellStyle name="40% - Ênfase5 3 2 2 7 2" xfId="36029" xr:uid="{E5BA7E6A-9B66-4EAB-9EC4-C12348681CEB}"/>
    <cellStyle name="40% - Ênfase5 3 2 2 7 3" xfId="25046" xr:uid="{07F3E721-6E80-49AC-8EBE-F5E36E065D4A}"/>
    <cellStyle name="40% - Ênfase5 3 2 2 8" xfId="26996" xr:uid="{CA5BAEB3-7339-4F36-A95A-D657BED12FA8}"/>
    <cellStyle name="40% - Ênfase5 3 2 2 8 2" xfId="37979" xr:uid="{FA08E1BA-4BC4-46EA-9A39-7302178AD73E}"/>
    <cellStyle name="40% - Ênfase5 3 2 2 9" xfId="28944" xr:uid="{3A4F2412-1757-488E-9120-95CB82704C7C}"/>
    <cellStyle name="40% - Ênfase5 3 2 3" xfId="5560" xr:uid="{75968470-BEDA-454A-A22E-A8C9894B713B}"/>
    <cellStyle name="40% - Ênfase5 3 2 3 10" xfId="43837" xr:uid="{DA4B1C26-9194-42D1-9ED0-74267CFE69B0}"/>
    <cellStyle name="40% - Ênfase5 3 2 3 11" xfId="17963" xr:uid="{D41BFC04-0FB5-4B61-937D-0B4EA850E548}"/>
    <cellStyle name="40% - Ênfase5 3 2 3 2" xfId="7104" xr:uid="{0A85B4AE-A20A-4BA2-93BC-152515495A05}"/>
    <cellStyle name="40% - Ênfase5 3 2 3 2 10" xfId="18646" xr:uid="{AFC99735-2199-4583-BD21-C88514302BC8}"/>
    <cellStyle name="40% - Ênfase5 3 2 3 2 2" xfId="9091" xr:uid="{3D735414-5686-4AC3-8ECA-E5779AF3C6A1}"/>
    <cellStyle name="40% - Ênfase5 3 2 3 2 2 2" xfId="31578" xr:uid="{57B4BB64-D0D9-4F22-BAA0-F4194339CB6C}"/>
    <cellStyle name="40% - Ênfase5 3 2 3 2 2 3" xfId="20595" xr:uid="{1C597222-2314-4D47-8BD2-6B3E9CC2D87C}"/>
    <cellStyle name="40% - Ênfase5 3 2 3 2 3" xfId="12486" xr:uid="{ADA58D82-BCBC-42CD-893D-B8FFCAEA403F}"/>
    <cellStyle name="40% - Ênfase5 3 2 3 2 3 2" xfId="34547" xr:uid="{28872C54-7175-41AE-B2DE-A579657AD872}"/>
    <cellStyle name="40% - Ênfase5 3 2 3 2 3 3" xfId="23564" xr:uid="{F28EB13C-DD40-47DE-AC38-D04DCBFA4E21}"/>
    <cellStyle name="40% - Ênfase5 3 2 3 2 4" xfId="14932" xr:uid="{26D978E2-CCF6-4F2A-9AC0-3D15E1E7CB75}"/>
    <cellStyle name="40% - Ênfase5 3 2 3 2 4 2" xfId="36714" xr:uid="{A0A2F1EF-77C5-4102-8EF1-4460B53059D3}"/>
    <cellStyle name="40% - Ênfase5 3 2 3 2 4 3" xfId="25731" xr:uid="{BFF546B7-4EA4-49B0-8994-95AF3B8B7C00}"/>
    <cellStyle name="40% - Ênfase5 3 2 3 2 5" xfId="27681" xr:uid="{371C9809-C3B6-442C-B441-C4B078C1675B}"/>
    <cellStyle name="40% - Ênfase5 3 2 3 2 5 2" xfId="38664" xr:uid="{8AF31D17-1342-4F06-820B-6B3C812296D5}"/>
    <cellStyle name="40% - Ênfase5 3 2 3 2 6" xfId="29629" xr:uid="{FFC725CA-67C1-4D6A-8FB5-DE209DBB1EA3}"/>
    <cellStyle name="40% - Ênfase5 3 2 3 2 7" xfId="40612" xr:uid="{63981FE2-5F40-444B-A335-2A910AD40EBB}"/>
    <cellStyle name="40% - Ênfase5 3 2 3 2 8" xfId="42559" xr:uid="{4F2BE7FD-E174-4B08-8FB1-E8F8DFE245C3}"/>
    <cellStyle name="40% - Ênfase5 3 2 3 2 9" xfId="44519" xr:uid="{607916A0-2FC5-4D6D-93E2-C49F4D634AE0}"/>
    <cellStyle name="40% - Ênfase5 3 2 3 3" xfId="8408" xr:uid="{00E677B6-959A-4F86-8FB0-B83D001E18A3}"/>
    <cellStyle name="40% - Ênfase5 3 2 3 3 2" xfId="11349" xr:uid="{251D0A52-D10A-48E3-A9D4-FE68CE4A4D75}"/>
    <cellStyle name="40% - Ênfase5 3 2 3 3 2 2" xfId="33412" xr:uid="{586F1608-341F-4A3A-93D2-C31819CEFAB1}"/>
    <cellStyle name="40% - Ênfase5 3 2 3 3 2 3" xfId="22429" xr:uid="{7E5B46D8-B89D-4ADB-8D99-A1576C327F8A}"/>
    <cellStyle name="40% - Ênfase5 3 2 3 3 3" xfId="30895" xr:uid="{514EB4F1-BD85-4A79-B07D-4213C5E193E9}"/>
    <cellStyle name="40% - Ênfase5 3 2 3 3 4" xfId="19912" xr:uid="{3D5B81FA-4D7F-4BED-9EEA-4C8B95C37851}"/>
    <cellStyle name="40% - Ênfase5 3 2 3 4" xfId="10357" xr:uid="{0B9AE3A2-7AC2-4259-937C-B8DB921E0DF2}"/>
    <cellStyle name="40% - Ênfase5 3 2 3 4 2" xfId="32484" xr:uid="{663FD0C5-199B-40AE-BDE5-BF1862F338D9}"/>
    <cellStyle name="40% - Ênfase5 3 2 3 4 3" xfId="21501" xr:uid="{931530DD-26EA-430B-8B06-406527B80B62}"/>
    <cellStyle name="40% - Ênfase5 3 2 3 5" xfId="14168" xr:uid="{B31E0F56-7008-487E-832F-38970F71A56A}"/>
    <cellStyle name="40% - Ênfase5 3 2 3 5 2" xfId="36032" xr:uid="{66D1FDB0-AFAF-4AA8-8903-C8BF8689676E}"/>
    <cellStyle name="40% - Ênfase5 3 2 3 5 3" xfId="25049" xr:uid="{95105B3A-4F2B-4517-B8B0-B85361A86329}"/>
    <cellStyle name="40% - Ênfase5 3 2 3 6" xfId="26999" xr:uid="{8F5F3349-8246-486C-97DF-C924804A3EF7}"/>
    <cellStyle name="40% - Ênfase5 3 2 3 6 2" xfId="37982" xr:uid="{7369C13C-43FB-48AB-BB25-3E6B45FD6120}"/>
    <cellStyle name="40% - Ênfase5 3 2 3 7" xfId="28947" xr:uid="{40E816C8-09E1-49C5-8BD4-D559D9AF2A38}"/>
    <cellStyle name="40% - Ênfase5 3 2 3 8" xfId="39930" xr:uid="{0BB9C50E-575B-4381-91DD-1123411E19C4}"/>
    <cellStyle name="40% - Ênfase5 3 2 3 9" xfId="41877" xr:uid="{F1649ABA-A0A7-4DF3-8E1C-83C4C9F7868B}"/>
    <cellStyle name="40% - Ênfase5 3 2 4" xfId="5561" xr:uid="{EF98BDD9-A812-47EA-A876-91BB523048F1}"/>
    <cellStyle name="40% - Ênfase5 3 2 4 10" xfId="43838" xr:uid="{C3061123-F56C-4CA6-B151-D8D4004E59BB}"/>
    <cellStyle name="40% - Ênfase5 3 2 4 11" xfId="17964" xr:uid="{FF34C027-9AE9-4CE3-BEF2-CAEE4B76764A}"/>
    <cellStyle name="40% - Ênfase5 3 2 4 2" xfId="7386" xr:uid="{103BAE1D-7CCA-439C-8EE0-67CE7DFC6381}"/>
    <cellStyle name="40% - Ênfase5 3 2 4 2 10" xfId="18928" xr:uid="{E2C3CCF2-E4D4-4323-8741-F47B19B4959F}"/>
    <cellStyle name="40% - Ênfase5 3 2 4 2 2" xfId="9373" xr:uid="{4299B557-4240-473E-8AF4-013558368A9E}"/>
    <cellStyle name="40% - Ênfase5 3 2 4 2 2 2" xfId="31860" xr:uid="{13C7E2EB-0989-4930-A03B-98B947FBBDE6}"/>
    <cellStyle name="40% - Ênfase5 3 2 4 2 2 3" xfId="20877" xr:uid="{AAD77B8A-02E4-41F5-AE68-B2001EB628F5}"/>
    <cellStyle name="40% - Ênfase5 3 2 4 2 3" xfId="12772" xr:uid="{4F4F3FC6-7A25-42C1-A6D6-5A507543FF7C}"/>
    <cellStyle name="40% - Ênfase5 3 2 4 2 3 2" xfId="34833" xr:uid="{B88C3432-6581-42A6-8019-39BEB291242E}"/>
    <cellStyle name="40% - Ênfase5 3 2 4 2 3 3" xfId="23850" xr:uid="{DF9F92FC-5E4C-492C-B95C-E875D92F6C89}"/>
    <cellStyle name="40% - Ênfase5 3 2 4 2 4" xfId="15214" xr:uid="{0A5F85E0-887E-4268-A849-7A40748CD9E7}"/>
    <cellStyle name="40% - Ênfase5 3 2 4 2 4 2" xfId="36996" xr:uid="{D0084A9D-7907-437C-9393-8B948045A405}"/>
    <cellStyle name="40% - Ênfase5 3 2 4 2 4 3" xfId="26013" xr:uid="{8E6CEA21-1104-4111-B828-B0E8AAB60638}"/>
    <cellStyle name="40% - Ênfase5 3 2 4 2 5" xfId="27963" xr:uid="{E9DDF302-D4B4-4A5B-9B03-8D6633098B40}"/>
    <cellStyle name="40% - Ênfase5 3 2 4 2 5 2" xfId="38946" xr:uid="{EADFB93E-2C9A-4F2D-8A86-EC449CA6C4C2}"/>
    <cellStyle name="40% - Ênfase5 3 2 4 2 6" xfId="29911" xr:uid="{0EB31253-7308-4212-8E00-A6D95B7F4424}"/>
    <cellStyle name="40% - Ênfase5 3 2 4 2 7" xfId="40894" xr:uid="{AD53CDDE-5E2D-47D0-86A1-37EB0F8A9AE9}"/>
    <cellStyle name="40% - Ênfase5 3 2 4 2 8" xfId="42841" xr:uid="{36485AEE-D1E0-4FFD-AC59-24900081F89C}"/>
    <cellStyle name="40% - Ênfase5 3 2 4 2 9" xfId="44801" xr:uid="{CC25C157-3F4A-4C8C-BEAE-9596F5995662}"/>
    <cellStyle name="40% - Ênfase5 3 2 4 3" xfId="8409" xr:uid="{1A9FCFD1-D2A1-4FED-810E-C97E9B370EB9}"/>
    <cellStyle name="40% - Ênfase5 3 2 4 3 2" xfId="11635" xr:uid="{ADC7DDF9-2A2C-48BA-9945-2CF7C79863BA}"/>
    <cellStyle name="40% - Ênfase5 3 2 4 3 2 2" xfId="33698" xr:uid="{81C3E590-6C4B-4874-90D8-11823142950E}"/>
    <cellStyle name="40% - Ênfase5 3 2 4 3 2 3" xfId="22715" xr:uid="{A03A09FC-4B72-4E7A-9C09-596B42A006A5}"/>
    <cellStyle name="40% - Ênfase5 3 2 4 3 3" xfId="30896" xr:uid="{C7B2D9B4-ED07-4213-872B-B58E6BF40354}"/>
    <cellStyle name="40% - Ênfase5 3 2 4 3 4" xfId="19913" xr:uid="{BBD161A9-F5B4-4B96-8FE7-FC5D3AA6F082}"/>
    <cellStyle name="40% - Ênfase5 3 2 4 4" xfId="10639" xr:uid="{53600D21-B714-46CF-A2EB-661AD2A67DD9}"/>
    <cellStyle name="40% - Ênfase5 3 2 4 4 2" xfId="32766" xr:uid="{06865274-D9D2-4147-B73D-AD10E9BB45D2}"/>
    <cellStyle name="40% - Ênfase5 3 2 4 4 3" xfId="21783" xr:uid="{2F736ECA-F4BC-465D-A95E-3D5C47676D53}"/>
    <cellStyle name="40% - Ênfase5 3 2 4 5" xfId="14169" xr:uid="{D9ECF5DF-741F-41F1-906A-795ACC0FC4B1}"/>
    <cellStyle name="40% - Ênfase5 3 2 4 5 2" xfId="36033" xr:uid="{287A71CC-221E-4B57-B960-BB09A3A9AF6B}"/>
    <cellStyle name="40% - Ênfase5 3 2 4 5 3" xfId="25050" xr:uid="{72E41DF4-3104-478B-8BB4-4350ADA06279}"/>
    <cellStyle name="40% - Ênfase5 3 2 4 6" xfId="27000" xr:uid="{17A762EF-47C4-4110-92A6-54C7B849D7AD}"/>
    <cellStyle name="40% - Ênfase5 3 2 4 6 2" xfId="37983" xr:uid="{E614FF98-3320-465F-8E6C-9FEE3D315463}"/>
    <cellStyle name="40% - Ênfase5 3 2 4 7" xfId="28948" xr:uid="{B136B109-99E9-4BE8-8C99-EEE785539A1D}"/>
    <cellStyle name="40% - Ênfase5 3 2 4 8" xfId="39931" xr:uid="{B1A6C92E-6C45-4B80-AEB4-781CA3C6A511}"/>
    <cellStyle name="40% - Ênfase5 3 2 4 9" xfId="41878" xr:uid="{C4520679-6C04-4034-B96F-EFFDBA357B48}"/>
    <cellStyle name="40% - Ênfase5 3 2 5" xfId="6819" xr:uid="{AD57BFE9-1A43-4F9A-8DE5-A7B964ACA029}"/>
    <cellStyle name="40% - Ênfase5 3 2 5 10" xfId="18364" xr:uid="{3DF4B9C7-4B22-4501-88B7-D86A44C05387}"/>
    <cellStyle name="40% - Ênfase5 3 2 5 2" xfId="8809" xr:uid="{13F9F5CE-4C36-4763-8914-65533BD4398B}"/>
    <cellStyle name="40% - Ênfase5 3 2 5 2 2" xfId="13253" xr:uid="{AE778AAC-46AB-4B13-9304-1782177CC474}"/>
    <cellStyle name="40% - Ênfase5 3 2 5 2 2 2" xfId="35262" xr:uid="{F65602F4-D1ED-456E-A80C-0108B080016B}"/>
    <cellStyle name="40% - Ênfase5 3 2 5 2 2 3" xfId="24279" xr:uid="{824D697D-913D-4CEA-8BF0-A61242227C98}"/>
    <cellStyle name="40% - Ênfase5 3 2 5 2 3" xfId="31296" xr:uid="{642BA954-2D60-4BA6-8C64-4D1FDDE0F2F0}"/>
    <cellStyle name="40% - Ênfase5 3 2 5 2 4" xfId="20313" xr:uid="{7D3DD47A-A5FC-418B-B35F-050C796E9F30}"/>
    <cellStyle name="40% - Ênfase5 3 2 5 3" xfId="12066" xr:uid="{1C0AEEE2-DEF1-4BB2-B9F2-FD4B35E36D4F}"/>
    <cellStyle name="40% - Ênfase5 3 2 5 3 2" xfId="34127" xr:uid="{76ED125C-6A94-4B03-9912-06D625D1B24F}"/>
    <cellStyle name="40% - Ênfase5 3 2 5 3 3" xfId="23144" xr:uid="{24FF0B4F-A22C-4BE6-B61D-CE0EC9FDA28D}"/>
    <cellStyle name="40% - Ênfase5 3 2 5 4" xfId="14650" xr:uid="{933ECB65-480A-4EAE-ABFC-29A9B5D2F85F}"/>
    <cellStyle name="40% - Ênfase5 3 2 5 4 2" xfId="36432" xr:uid="{EB42226E-A629-4411-A7ED-3B686CF7A7A5}"/>
    <cellStyle name="40% - Ênfase5 3 2 5 4 3" xfId="25449" xr:uid="{32C6C934-E622-49AD-8FF2-38F01EBCC6EF}"/>
    <cellStyle name="40% - Ênfase5 3 2 5 5" xfId="27399" xr:uid="{38C63A62-8CFE-443E-9653-1E32CDAB1317}"/>
    <cellStyle name="40% - Ênfase5 3 2 5 5 2" xfId="38382" xr:uid="{89B3D901-704C-4460-9D54-C563BB29C1E0}"/>
    <cellStyle name="40% - Ênfase5 3 2 5 6" xfId="29347" xr:uid="{8F068079-1652-486E-847F-01F680AC0654}"/>
    <cellStyle name="40% - Ênfase5 3 2 5 7" xfId="40330" xr:uid="{A6304997-69AF-4133-B3A0-D86B32B4C17E}"/>
    <cellStyle name="40% - Ênfase5 3 2 5 8" xfId="42277" xr:uid="{B5FBB464-35B5-4492-87B6-1139D0739963}"/>
    <cellStyle name="40% - Ênfase5 3 2 5 9" xfId="44237" xr:uid="{B5C9BD0C-BA38-4638-837E-A8A84D35B82E}"/>
    <cellStyle name="40% - Ênfase5 3 2 6" xfId="8404" xr:uid="{5E1726C3-DFFA-4E8F-A6EE-B631872BE161}"/>
    <cellStyle name="40% - Ênfase5 3 2 6 2" xfId="12190" xr:uid="{DC6127A3-2A96-4403-BAA4-576EC14FC7B8}"/>
    <cellStyle name="40% - Ênfase5 3 2 6 2 2" xfId="34251" xr:uid="{2EA2E945-4846-419A-83F1-ADE72CAFA8DA}"/>
    <cellStyle name="40% - Ênfase5 3 2 6 2 3" xfId="23268" xr:uid="{E4D8881D-A138-4499-8422-A77C70A3F99C}"/>
    <cellStyle name="40% - Ênfase5 3 2 6 3" xfId="30891" xr:uid="{654D00ED-1052-4532-857A-4A9EC05DD016}"/>
    <cellStyle name="40% - Ênfase5 3 2 6 4" xfId="19908" xr:uid="{B29EFE44-4004-4C10-BA09-C3CD9EB1A8A7}"/>
    <cellStyle name="40% - Ênfase5 3 2 7" xfId="11052" xr:uid="{6EEBEE5B-7BC6-494A-A62D-17A404282DD5}"/>
    <cellStyle name="40% - Ênfase5 3 2 7 2" xfId="33116" xr:uid="{F9E927E8-8C86-4A85-9AE9-86FB95AB3B8F}"/>
    <cellStyle name="40% - Ênfase5 3 2 7 3" xfId="22133" xr:uid="{F3A278A5-B8EE-4ABF-A930-068C6A9CB120}"/>
    <cellStyle name="40% - Ênfase5 3 2 8" xfId="10015" xr:uid="{995E982F-B05D-4B17-A365-44EAB712BAF8}"/>
    <cellStyle name="40% - Ênfase5 3 2 8 2" xfId="32202" xr:uid="{29694201-5521-48F3-BE3A-03F7B2093E60}"/>
    <cellStyle name="40% - Ênfase5 3 2 8 3" xfId="21219" xr:uid="{D0B8F099-70A1-4B0A-A25F-EBFE4D7BEE6B}"/>
    <cellStyle name="40% - Ênfase5 3 2 9" xfId="14164" xr:uid="{1EABC95B-DF25-4DF6-88B3-6DB757B55577}"/>
    <cellStyle name="40% - Ênfase5 3 2 9 2" xfId="36028" xr:uid="{A1ACCB1E-55B0-43A7-B5DA-F33969E9A8A1}"/>
    <cellStyle name="40% - Ênfase5 3 2 9 3" xfId="25045" xr:uid="{CED3A19C-7DCB-4BBB-9983-5B04CABCA202}"/>
    <cellStyle name="40% - Ênfase5 3 3" xfId="5562" xr:uid="{22A894E2-C26A-4477-8ADF-E7178F6F70B4}"/>
    <cellStyle name="40% - Ênfase5 3 3 10" xfId="28949" xr:uid="{3378953B-E52A-4973-B8AA-FE71CB297E85}"/>
    <cellStyle name="40% - Ênfase5 3 3 11" xfId="39932" xr:uid="{B90A48EF-0CEE-471E-9999-FD3C4D629B5F}"/>
    <cellStyle name="40% - Ênfase5 3 3 12" xfId="41879" xr:uid="{B2BD8B49-58FF-4865-884A-948521D5C9EF}"/>
    <cellStyle name="40% - Ênfase5 3 3 13" xfId="43839" xr:uid="{ECD56673-A9A1-4338-A734-D62DCC346FFD}"/>
    <cellStyle name="40% - Ênfase5 3 3 14" xfId="17965" xr:uid="{5F53693D-FC5F-4E6F-81CE-339CB1538DA2}"/>
    <cellStyle name="40% - Ênfase5 3 3 2" xfId="5563" xr:uid="{4FA6A85A-EE4E-496B-8307-126F43CF1EAF}"/>
    <cellStyle name="40% - Ênfase5 3 3 2 10" xfId="43840" xr:uid="{01AF544B-024A-46C9-B787-A9DE735A3D44}"/>
    <cellStyle name="40% - Ênfase5 3 3 2 11" xfId="17966" xr:uid="{0A450AB2-90FE-45F0-B9D0-4290FF469FBB}"/>
    <cellStyle name="40% - Ênfase5 3 3 2 2" xfId="7217" xr:uid="{039CD73D-A13A-478F-A529-D2562AF325F1}"/>
    <cellStyle name="40% - Ênfase5 3 3 2 2 10" xfId="18759" xr:uid="{E879FEA5-F757-4BB7-B6BF-6AFB5B6BEB11}"/>
    <cellStyle name="40% - Ênfase5 3 3 2 2 2" xfId="9204" xr:uid="{F9692EBB-8979-49A2-AEEE-B9E0E00F0C33}"/>
    <cellStyle name="40% - Ênfase5 3 3 2 2 2 2" xfId="31691" xr:uid="{D000E693-071E-4CF2-9F66-B9EC927C8D2F}"/>
    <cellStyle name="40% - Ênfase5 3 3 2 2 2 3" xfId="20708" xr:uid="{7C7CDBD7-2A5A-4C3A-9A14-A30FF264C3B4}"/>
    <cellStyle name="40% - Ênfase5 3 3 2 2 3" xfId="12603" xr:uid="{23EDEE83-8330-46DB-9C7A-5223580FBFC0}"/>
    <cellStyle name="40% - Ênfase5 3 3 2 2 3 2" xfId="34664" xr:uid="{ECCC7C0D-EE10-4E3E-8AEA-F145A4129FD8}"/>
    <cellStyle name="40% - Ênfase5 3 3 2 2 3 3" xfId="23681" xr:uid="{78436DEC-E03F-471F-8756-AD5BECFEDE2E}"/>
    <cellStyle name="40% - Ênfase5 3 3 2 2 4" xfId="15045" xr:uid="{8334B39E-267A-4BDB-9911-9A33BFB36F92}"/>
    <cellStyle name="40% - Ênfase5 3 3 2 2 4 2" xfId="36827" xr:uid="{44875CA0-A8EB-49C0-B4B3-B3292C971455}"/>
    <cellStyle name="40% - Ênfase5 3 3 2 2 4 3" xfId="25844" xr:uid="{2701140D-8E6A-4B1D-8C41-5001B9CCB3E2}"/>
    <cellStyle name="40% - Ênfase5 3 3 2 2 5" xfId="27794" xr:uid="{EADEC977-CD01-41F5-B73F-A78B201691A8}"/>
    <cellStyle name="40% - Ênfase5 3 3 2 2 5 2" xfId="38777" xr:uid="{3165854C-DFAC-42F0-8952-EAFD09395D91}"/>
    <cellStyle name="40% - Ênfase5 3 3 2 2 6" xfId="29742" xr:uid="{F48EA180-EB3B-4F63-86BF-C94888D7A3A9}"/>
    <cellStyle name="40% - Ênfase5 3 3 2 2 7" xfId="40725" xr:uid="{DCAFA125-209C-4961-9CA7-F5224199F609}"/>
    <cellStyle name="40% - Ênfase5 3 3 2 2 8" xfId="42672" xr:uid="{1B7F6FB6-8D0B-4E4E-A346-0A4587451F77}"/>
    <cellStyle name="40% - Ênfase5 3 3 2 2 9" xfId="44632" xr:uid="{8B1D3F6B-0F58-44EE-A6D7-9B8FFF8C86B2}"/>
    <cellStyle name="40% - Ênfase5 3 3 2 3" xfId="8411" xr:uid="{93DA2847-F270-40B0-9F99-40C6D16AC736}"/>
    <cellStyle name="40% - Ênfase5 3 3 2 3 2" xfId="11466" xr:uid="{D9D0FBDA-B846-4ECB-AA32-E2D80C78C96D}"/>
    <cellStyle name="40% - Ênfase5 3 3 2 3 2 2" xfId="33529" xr:uid="{133A5694-3EBE-44BA-B9D3-7376731005AA}"/>
    <cellStyle name="40% - Ênfase5 3 3 2 3 2 3" xfId="22546" xr:uid="{14872D16-056D-46B8-81BD-2882F586FC29}"/>
    <cellStyle name="40% - Ênfase5 3 3 2 3 3" xfId="30898" xr:uid="{CE298898-A748-446E-AACF-B018E505DD17}"/>
    <cellStyle name="40% - Ênfase5 3 3 2 3 4" xfId="19915" xr:uid="{E2D11BA5-4327-439A-9E48-24420BC40817}"/>
    <cellStyle name="40% - Ênfase5 3 3 2 4" xfId="10470" xr:uid="{12072BB8-299B-4973-B744-2F56B003CF43}"/>
    <cellStyle name="40% - Ênfase5 3 3 2 4 2" xfId="32597" xr:uid="{37FB7B24-381A-4BAB-8F61-E1A9F46C1C34}"/>
    <cellStyle name="40% - Ênfase5 3 3 2 4 3" xfId="21614" xr:uid="{8583E78A-6E6E-48B3-9D71-A250BACF25AD}"/>
    <cellStyle name="40% - Ênfase5 3 3 2 5" xfId="14171" xr:uid="{AFA6A1D5-DEB1-44B7-9114-8F88FE7FCF5E}"/>
    <cellStyle name="40% - Ênfase5 3 3 2 5 2" xfId="36035" xr:uid="{34077D6C-3787-4F26-8E1A-08CD2B04BC18}"/>
    <cellStyle name="40% - Ênfase5 3 3 2 5 3" xfId="25052" xr:uid="{EE4F4692-8C6C-4E1C-8C57-93D576BDD072}"/>
    <cellStyle name="40% - Ênfase5 3 3 2 6" xfId="27002" xr:uid="{85FA7EB3-61DD-47AF-AA69-E87BE0EDC346}"/>
    <cellStyle name="40% - Ênfase5 3 3 2 6 2" xfId="37985" xr:uid="{171EE05E-2544-4AA3-BEAF-3621EE675FBE}"/>
    <cellStyle name="40% - Ênfase5 3 3 2 7" xfId="28950" xr:uid="{37341279-ED4A-4792-A20E-23F0CF1CAFD9}"/>
    <cellStyle name="40% - Ênfase5 3 3 2 8" xfId="39933" xr:uid="{38806A72-0C10-4655-BC36-9E616F4E8561}"/>
    <cellStyle name="40% - Ênfase5 3 3 2 9" xfId="41880" xr:uid="{CA12D0A6-D7CD-42F8-A4E7-AAFBE23CFE3E}"/>
    <cellStyle name="40% - Ênfase5 3 3 3" xfId="5564" xr:uid="{B4EC6A25-7425-4979-8A01-D05554390007}"/>
    <cellStyle name="40% - Ênfase5 3 3 3 10" xfId="43841" xr:uid="{34E56029-D1AF-4F5D-A60A-6EAE5956DA3B}"/>
    <cellStyle name="40% - Ênfase5 3 3 3 11" xfId="17967" xr:uid="{3F814B07-E556-426F-A7E9-E7A848191906}"/>
    <cellStyle name="40% - Ênfase5 3 3 3 2" xfId="7499" xr:uid="{D45F2D06-DCE7-4FEA-AF4D-0FB2D720BFC3}"/>
    <cellStyle name="40% - Ênfase5 3 3 3 2 10" xfId="19041" xr:uid="{A5461717-EA70-4606-938A-CB43EFF5AE94}"/>
    <cellStyle name="40% - Ênfase5 3 3 3 2 2" xfId="9486" xr:uid="{6FDE6B8F-9123-4658-AB3A-19F41C566CEE}"/>
    <cellStyle name="40% - Ênfase5 3 3 3 2 2 2" xfId="31973" xr:uid="{D0A77B57-2E32-4A97-9672-1757F91DA1AC}"/>
    <cellStyle name="40% - Ênfase5 3 3 3 2 2 3" xfId="20990" xr:uid="{C9C2447D-2195-45D6-98E4-408245C04B2A}"/>
    <cellStyle name="40% - Ênfase5 3 3 3 2 3" xfId="12885" xr:uid="{35D8AAE8-C038-425D-9096-F332AE29EF27}"/>
    <cellStyle name="40% - Ênfase5 3 3 3 2 3 2" xfId="34946" xr:uid="{6E583B45-D984-4EB5-902A-01AAB545DBFD}"/>
    <cellStyle name="40% - Ênfase5 3 3 3 2 3 3" xfId="23963" xr:uid="{D951E410-6AE6-46D9-A36F-CCC848B62CEC}"/>
    <cellStyle name="40% - Ênfase5 3 3 3 2 4" xfId="15327" xr:uid="{B29E65FB-5585-48A1-B7CD-F2E9E475FA0C}"/>
    <cellStyle name="40% - Ênfase5 3 3 3 2 4 2" xfId="37109" xr:uid="{3F47ABE3-1A0F-469E-9D28-8CC42574B0CB}"/>
    <cellStyle name="40% - Ênfase5 3 3 3 2 4 3" xfId="26126" xr:uid="{C5045ECE-9E84-4AB5-978D-6B37E76F8B15}"/>
    <cellStyle name="40% - Ênfase5 3 3 3 2 5" xfId="28076" xr:uid="{33C6BFC7-B197-416E-87C1-464DAEC17DD8}"/>
    <cellStyle name="40% - Ênfase5 3 3 3 2 5 2" xfId="39059" xr:uid="{EBD98BE1-4404-4DF9-8DBC-E0506DBCF280}"/>
    <cellStyle name="40% - Ênfase5 3 3 3 2 6" xfId="30024" xr:uid="{C1C67AD7-4FF3-40FE-9A6B-4073E7529F74}"/>
    <cellStyle name="40% - Ênfase5 3 3 3 2 7" xfId="41007" xr:uid="{66446E74-CDF7-4F72-9696-5A3D5847ED53}"/>
    <cellStyle name="40% - Ênfase5 3 3 3 2 8" xfId="42954" xr:uid="{B2CA05A7-B1A6-42B6-A56D-B14C07B50AD8}"/>
    <cellStyle name="40% - Ênfase5 3 3 3 2 9" xfId="44914" xr:uid="{45E33922-B842-4902-800C-4038C2B81263}"/>
    <cellStyle name="40% - Ênfase5 3 3 3 3" xfId="8412" xr:uid="{EAC83DE4-3145-422F-A470-6BD524362311}"/>
    <cellStyle name="40% - Ênfase5 3 3 3 3 2" xfId="11748" xr:uid="{D6DE95D9-DCC8-49D6-9D98-AA6BC208BFF2}"/>
    <cellStyle name="40% - Ênfase5 3 3 3 3 2 2" xfId="33811" xr:uid="{7150F5F7-E0FB-41BA-88FC-BFEDADA24E7A}"/>
    <cellStyle name="40% - Ênfase5 3 3 3 3 2 3" xfId="22828" xr:uid="{DB4E5296-85E1-436B-A071-0DF5E41D7DAA}"/>
    <cellStyle name="40% - Ênfase5 3 3 3 3 3" xfId="30899" xr:uid="{B35C2927-DB6B-4C8B-9802-930AD9888806}"/>
    <cellStyle name="40% - Ênfase5 3 3 3 3 4" xfId="19916" xr:uid="{2608B4E6-9326-45BD-AC86-78CE6492300D}"/>
    <cellStyle name="40% - Ênfase5 3 3 3 4" xfId="10752" xr:uid="{573D56F0-8612-42EC-A35B-2123365935E5}"/>
    <cellStyle name="40% - Ênfase5 3 3 3 4 2" xfId="32879" xr:uid="{6D777838-4AB1-4600-9A5B-06CE665A9A24}"/>
    <cellStyle name="40% - Ênfase5 3 3 3 4 3" xfId="21896" xr:uid="{68113E88-6C85-4133-B41B-88912881F220}"/>
    <cellStyle name="40% - Ênfase5 3 3 3 5" xfId="14172" xr:uid="{FA9E1424-95B8-4FF7-9F8D-1B2ACEC9D29C}"/>
    <cellStyle name="40% - Ênfase5 3 3 3 5 2" xfId="36036" xr:uid="{E120794C-4E62-4793-A01A-7C265D1DD487}"/>
    <cellStyle name="40% - Ênfase5 3 3 3 5 3" xfId="25053" xr:uid="{8696E61C-69D6-4C7A-B46E-7C299B6B2C4F}"/>
    <cellStyle name="40% - Ênfase5 3 3 3 6" xfId="27003" xr:uid="{66883AAF-79CB-45AA-9CA1-5AA6AB728BBE}"/>
    <cellStyle name="40% - Ênfase5 3 3 3 6 2" xfId="37986" xr:uid="{750BF285-3667-423F-996C-F9AC1DB6775A}"/>
    <cellStyle name="40% - Ênfase5 3 3 3 7" xfId="28951" xr:uid="{39016079-73F3-4AB0-8809-F245FE2B2827}"/>
    <cellStyle name="40% - Ênfase5 3 3 3 8" xfId="39934" xr:uid="{2FA119B1-1B70-45B8-89CE-DB27990134F9}"/>
    <cellStyle name="40% - Ênfase5 3 3 3 9" xfId="41881" xr:uid="{A85717F4-CDD0-4623-BA38-F805AB5F6106}"/>
    <cellStyle name="40% - Ênfase5 3 3 4" xfId="6933" xr:uid="{31FA45F4-338D-40CB-BD3D-3FF497278B37}"/>
    <cellStyle name="40% - Ênfase5 3 3 4 10" xfId="18477" xr:uid="{AC110798-A321-44F1-A5A6-17B8A7A4A02F}"/>
    <cellStyle name="40% - Ênfase5 3 3 4 2" xfId="8922" xr:uid="{5570F9B2-2F9C-43AE-9167-722E479A64E8}"/>
    <cellStyle name="40% - Ênfase5 3 3 4 2 2" xfId="13197" xr:uid="{5575EFF6-013E-49F3-832F-81C0524A8360}"/>
    <cellStyle name="40% - Ênfase5 3 3 4 2 2 2" xfId="35206" xr:uid="{3747586C-EDA5-45A7-8876-BF9410E2B6F5}"/>
    <cellStyle name="40% - Ênfase5 3 3 4 2 2 3" xfId="24223" xr:uid="{04151D46-FEE1-431E-9ABF-F7D57678B755}"/>
    <cellStyle name="40% - Ênfase5 3 3 4 2 3" xfId="31409" xr:uid="{8186132F-6731-45BF-B903-E95CBE56B601}"/>
    <cellStyle name="40% - Ênfase5 3 3 4 2 4" xfId="20426" xr:uid="{10C87241-5E5D-4C5B-9C8E-D9BA7E10C350}"/>
    <cellStyle name="40% - Ênfase5 3 3 4 3" xfId="12010" xr:uid="{0ECC71EE-6F75-411A-A771-296C52A7AE93}"/>
    <cellStyle name="40% - Ênfase5 3 3 4 3 2" xfId="34071" xr:uid="{D03DCC6A-968C-4D23-B6E0-0B1FB8828FE4}"/>
    <cellStyle name="40% - Ênfase5 3 3 4 3 3" xfId="23088" xr:uid="{83C6A8A2-66D6-4F96-9C0D-03760842BF7E}"/>
    <cellStyle name="40% - Ênfase5 3 3 4 4" xfId="14763" xr:uid="{F609E985-8372-4D38-ADA8-4BFC06697D22}"/>
    <cellStyle name="40% - Ênfase5 3 3 4 4 2" xfId="36545" xr:uid="{644005A7-494D-410B-80A3-6AB78F8086A8}"/>
    <cellStyle name="40% - Ênfase5 3 3 4 4 3" xfId="25562" xr:uid="{2215602F-55B8-470D-8886-7937F04ED5FB}"/>
    <cellStyle name="40% - Ênfase5 3 3 4 5" xfId="27512" xr:uid="{96CCC5C2-F247-4AA4-B74E-6EBF180DB17B}"/>
    <cellStyle name="40% - Ênfase5 3 3 4 5 2" xfId="38495" xr:uid="{CCBD7430-8AA2-440A-9D9F-B5A5DDE6C27B}"/>
    <cellStyle name="40% - Ênfase5 3 3 4 6" xfId="29460" xr:uid="{35FA9DFF-2AF2-4C56-A934-344E016CE3C6}"/>
    <cellStyle name="40% - Ênfase5 3 3 4 7" xfId="40443" xr:uid="{5A4E6692-6C05-44A4-A5F8-9F4AEE34364D}"/>
    <cellStyle name="40% - Ênfase5 3 3 4 8" xfId="42390" xr:uid="{E134B7AA-2D2E-4AEF-806A-2070584C3D08}"/>
    <cellStyle name="40% - Ênfase5 3 3 4 9" xfId="44350" xr:uid="{5486B7E6-5772-467E-9C8E-A471DE044B05}"/>
    <cellStyle name="40% - Ênfase5 3 3 5" xfId="8410" xr:uid="{5B896CB3-A52C-4F11-8494-796BC15CCFCD}"/>
    <cellStyle name="40% - Ênfase5 3 3 5 2" xfId="12307" xr:uid="{F82876B3-6216-4454-89C6-67F2E585B8A1}"/>
    <cellStyle name="40% - Ênfase5 3 3 5 2 2" xfId="34368" xr:uid="{2A62ED76-A5B0-4DDF-91D6-E405A9B62EF2}"/>
    <cellStyle name="40% - Ênfase5 3 3 5 2 3" xfId="23385" xr:uid="{E6BAE7F6-497B-4997-B9D1-365BF678EDEE}"/>
    <cellStyle name="40% - Ênfase5 3 3 5 3" xfId="30897" xr:uid="{09D59239-AC51-490E-B875-3ED2D6CA1E5B}"/>
    <cellStyle name="40% - Ênfase5 3 3 5 4" xfId="19914" xr:uid="{2139EB6B-D27F-41BB-868B-FDEFF66B7F91}"/>
    <cellStyle name="40% - Ênfase5 3 3 6" xfId="11170" xr:uid="{F44FA923-91B9-4ECC-8115-D2979CB3947B}"/>
    <cellStyle name="40% - Ênfase5 3 3 6 2" xfId="33233" xr:uid="{36E3BD2C-075F-4815-B982-C4C808DB3422}"/>
    <cellStyle name="40% - Ênfase5 3 3 6 3" xfId="22250" xr:uid="{97CF59AF-455C-488C-AAF9-0A58E691C65A}"/>
    <cellStyle name="40% - Ênfase5 3 3 7" xfId="10188" xr:uid="{EE80B715-F28F-480C-B105-6F0C69E82139}"/>
    <cellStyle name="40% - Ênfase5 3 3 7 2" xfId="32315" xr:uid="{950060D2-6193-4933-B5C8-0BCA2108F2F8}"/>
    <cellStyle name="40% - Ênfase5 3 3 7 3" xfId="21332" xr:uid="{8A1D4CD7-0FC5-4ED6-844C-87DEA689279D}"/>
    <cellStyle name="40% - Ênfase5 3 3 8" xfId="14170" xr:uid="{737CAE4D-E01B-4059-B206-40C10000035D}"/>
    <cellStyle name="40% - Ênfase5 3 3 8 2" xfId="36034" xr:uid="{30BADD1D-E0C4-4421-9FC1-8E4B31B903AB}"/>
    <cellStyle name="40% - Ênfase5 3 3 8 3" xfId="25051" xr:uid="{9E0113D9-8F50-4AED-B9AA-A6ABBFD4395F}"/>
    <cellStyle name="40% - Ênfase5 3 3 9" xfId="27001" xr:uid="{A8ED8803-DC84-4964-872B-5FD201BA9020}"/>
    <cellStyle name="40% - Ênfase5 3 3 9 2" xfId="37984" xr:uid="{3789D0C3-7AA3-4913-932D-7498CF368DA6}"/>
    <cellStyle name="40% - Ênfase5 3 4" xfId="5565" xr:uid="{E74D49FA-177C-408C-AE58-1C8CDD63A51E}"/>
    <cellStyle name="40% - Ênfase5 3 4 10" xfId="39935" xr:uid="{91AF2D89-DBDC-4B7B-832A-C5FAC0D1D217}"/>
    <cellStyle name="40% - Ênfase5 3 4 11" xfId="41882" xr:uid="{7D057722-7E87-4298-81C4-BB7A56B80475}"/>
    <cellStyle name="40% - Ênfase5 3 4 12" xfId="43842" xr:uid="{19AA0310-5367-4E47-B9E2-37AF9CD2A9DE}"/>
    <cellStyle name="40% - Ênfase5 3 4 13" xfId="17968" xr:uid="{273E170F-98D7-422E-B80F-2A11E5652368}"/>
    <cellStyle name="40% - Ênfase5 3 4 2" xfId="5566" xr:uid="{6720FD18-44FA-4628-8EF7-B4086F580D67}"/>
    <cellStyle name="40% - Ênfase5 3 4 2 10" xfId="43843" xr:uid="{3C18AE41-6BB8-4F44-8ED9-3157C2FB92E0}"/>
    <cellStyle name="40% - Ênfase5 3 4 2 11" xfId="17969" xr:uid="{2A8200B6-8B7D-428B-9C90-DB0E833AD747}"/>
    <cellStyle name="40% - Ênfase5 3 4 2 2" xfId="7160" xr:uid="{17F871D8-C43D-46EC-A710-2ABEC39F2664}"/>
    <cellStyle name="40% - Ênfase5 3 4 2 2 10" xfId="18702" xr:uid="{D03D205B-B020-4FE2-95B9-2691264D3FF5}"/>
    <cellStyle name="40% - Ênfase5 3 4 2 2 2" xfId="9147" xr:uid="{E4BF5916-FF0F-46D0-AE95-05F4E37F1D5A}"/>
    <cellStyle name="40% - Ênfase5 3 4 2 2 2 2" xfId="31634" xr:uid="{1F705CA6-867C-48DA-BF17-514C125F6805}"/>
    <cellStyle name="40% - Ênfase5 3 4 2 2 2 3" xfId="20651" xr:uid="{260F48B0-B163-44B4-854B-DCE7827D3BEA}"/>
    <cellStyle name="40% - Ênfase5 3 4 2 2 3" xfId="12542" xr:uid="{13AFC8E1-CBC3-4106-8D07-236352B1AA44}"/>
    <cellStyle name="40% - Ênfase5 3 4 2 2 3 2" xfId="34603" xr:uid="{3BBD032E-D487-4C26-9B5B-E6B1AEFFB0F1}"/>
    <cellStyle name="40% - Ênfase5 3 4 2 2 3 3" xfId="23620" xr:uid="{3FA3B369-9573-45AE-A7C6-E3B65F0E291B}"/>
    <cellStyle name="40% - Ênfase5 3 4 2 2 4" xfId="14988" xr:uid="{CEA0CF40-58CF-44B7-A789-59BF8F609E92}"/>
    <cellStyle name="40% - Ênfase5 3 4 2 2 4 2" xfId="36770" xr:uid="{FA89B982-234C-4049-A9B3-5FCD39E478C6}"/>
    <cellStyle name="40% - Ênfase5 3 4 2 2 4 3" xfId="25787" xr:uid="{AFB2C86E-EF44-40F1-80F2-CA72E2BC5504}"/>
    <cellStyle name="40% - Ênfase5 3 4 2 2 5" xfId="27737" xr:uid="{9E07FD42-AE62-49CF-83EC-3D05D6A94432}"/>
    <cellStyle name="40% - Ênfase5 3 4 2 2 5 2" xfId="38720" xr:uid="{C5B0D3FA-F066-4B65-80A8-B7E3098D20A3}"/>
    <cellStyle name="40% - Ênfase5 3 4 2 2 6" xfId="29685" xr:uid="{E13604F3-75D7-45D7-8878-2F48C7BB9B77}"/>
    <cellStyle name="40% - Ênfase5 3 4 2 2 7" xfId="40668" xr:uid="{EC1E8CF1-5904-44DD-B6C9-03F0C0A222CC}"/>
    <cellStyle name="40% - Ênfase5 3 4 2 2 8" xfId="42615" xr:uid="{208996F0-6BD6-4043-A14E-543DBAAD4358}"/>
    <cellStyle name="40% - Ênfase5 3 4 2 2 9" xfId="44575" xr:uid="{D6234A48-17F9-4A66-855F-08FFAD99A989}"/>
    <cellStyle name="40% - Ênfase5 3 4 2 3" xfId="8414" xr:uid="{9EB220B3-00EE-44C2-9991-0C395AE83F61}"/>
    <cellStyle name="40% - Ênfase5 3 4 2 3 2" xfId="11405" xr:uid="{86D89A70-6723-4D2A-9B1E-417EDB228C9E}"/>
    <cellStyle name="40% - Ênfase5 3 4 2 3 2 2" xfId="33468" xr:uid="{B8114BE7-EE4D-4C50-B498-D2EEEE9C49C6}"/>
    <cellStyle name="40% - Ênfase5 3 4 2 3 2 3" xfId="22485" xr:uid="{247F6950-FEA9-4F31-A7CB-68644A05B0F5}"/>
    <cellStyle name="40% - Ênfase5 3 4 2 3 3" xfId="30901" xr:uid="{6E5F0D76-8AB2-4701-A0B9-CA0A93E74FE0}"/>
    <cellStyle name="40% - Ênfase5 3 4 2 3 4" xfId="19918" xr:uid="{C0F04E72-28B5-4EF5-8FB7-1A2BECF0483D}"/>
    <cellStyle name="40% - Ênfase5 3 4 2 4" xfId="10413" xr:uid="{C36514C0-178D-47A3-9228-9FAAF05C4FA9}"/>
    <cellStyle name="40% - Ênfase5 3 4 2 4 2" xfId="32540" xr:uid="{486F583A-096A-4A7D-8B03-86DFDF8F3E4A}"/>
    <cellStyle name="40% - Ênfase5 3 4 2 4 3" xfId="21557" xr:uid="{95219411-7F9A-4A33-BD6E-201F1678946B}"/>
    <cellStyle name="40% - Ênfase5 3 4 2 5" xfId="14174" xr:uid="{ABADDFE2-6B9A-4640-AA1B-D1CDFF348865}"/>
    <cellStyle name="40% - Ênfase5 3 4 2 5 2" xfId="36038" xr:uid="{679AB53E-8D4F-421F-8D65-1FFFC6DDF59D}"/>
    <cellStyle name="40% - Ênfase5 3 4 2 5 3" xfId="25055" xr:uid="{27942691-3CE2-4181-B841-CA3793CD9C64}"/>
    <cellStyle name="40% - Ênfase5 3 4 2 6" xfId="27005" xr:uid="{5B6E2FBC-E0DA-420D-9D1F-CD20E4063624}"/>
    <cellStyle name="40% - Ênfase5 3 4 2 6 2" xfId="37988" xr:uid="{77864135-BF28-442B-946E-AF69BBA3073F}"/>
    <cellStyle name="40% - Ênfase5 3 4 2 7" xfId="28953" xr:uid="{B61F03B4-46B0-48B7-910C-C0DB0F3513C5}"/>
    <cellStyle name="40% - Ênfase5 3 4 2 8" xfId="39936" xr:uid="{BDD3DC52-2208-43EF-BE61-0090D50550F1}"/>
    <cellStyle name="40% - Ênfase5 3 4 2 9" xfId="41883" xr:uid="{9A647FC0-A2B0-46D9-A2FF-76AC483A5AEB}"/>
    <cellStyle name="40% - Ênfase5 3 4 3" xfId="5567" xr:uid="{ACB602ED-665D-4D33-890E-BA3E9D4F2209}"/>
    <cellStyle name="40% - Ênfase5 3 4 3 10" xfId="43844" xr:uid="{6091B91D-28C4-4659-84C9-090ED33FBD2E}"/>
    <cellStyle name="40% - Ênfase5 3 4 3 11" xfId="17970" xr:uid="{9A8EFB8E-212E-4487-B153-22C2F9B03902}"/>
    <cellStyle name="40% - Ênfase5 3 4 3 2" xfId="7442" xr:uid="{78963540-D8FD-4B6A-AD36-C6EF2803D946}"/>
    <cellStyle name="40% - Ênfase5 3 4 3 2 10" xfId="18984" xr:uid="{AA63ED4B-1B2D-4EC8-83BF-E8C6AF87C340}"/>
    <cellStyle name="40% - Ênfase5 3 4 3 2 2" xfId="9429" xr:uid="{E53A19C6-B39A-4DAA-A37C-845B0AB5E1EC}"/>
    <cellStyle name="40% - Ênfase5 3 4 3 2 2 2" xfId="31916" xr:uid="{316B847A-9056-44FD-AD6E-78CC9D61AD08}"/>
    <cellStyle name="40% - Ênfase5 3 4 3 2 2 3" xfId="20933" xr:uid="{8F77C774-3DC2-4C21-AC07-A0F7DAEB947A}"/>
    <cellStyle name="40% - Ênfase5 3 4 3 2 3" xfId="12828" xr:uid="{597A7F39-7AB7-455B-B3B3-3249BFD6D52A}"/>
    <cellStyle name="40% - Ênfase5 3 4 3 2 3 2" xfId="34889" xr:uid="{9152C362-8DEE-4054-8119-A246DF88A7BE}"/>
    <cellStyle name="40% - Ênfase5 3 4 3 2 3 3" xfId="23906" xr:uid="{3B3ABD90-32FA-4DD3-85A9-9B24EB50ECEF}"/>
    <cellStyle name="40% - Ênfase5 3 4 3 2 4" xfId="15270" xr:uid="{162F9497-B047-42D8-A05B-8D9E206927C0}"/>
    <cellStyle name="40% - Ênfase5 3 4 3 2 4 2" xfId="37052" xr:uid="{B6443CBE-6E4C-4746-93E5-5B385B6EA941}"/>
    <cellStyle name="40% - Ênfase5 3 4 3 2 4 3" xfId="26069" xr:uid="{6EF5D44D-3C5C-437A-B386-B684BE221C8D}"/>
    <cellStyle name="40% - Ênfase5 3 4 3 2 5" xfId="28019" xr:uid="{045E7688-31AE-44E3-B3E8-1C1CB8237ADB}"/>
    <cellStyle name="40% - Ênfase5 3 4 3 2 5 2" xfId="39002" xr:uid="{99F0FD3E-3F2E-4F0B-958A-097DDD4A3C31}"/>
    <cellStyle name="40% - Ênfase5 3 4 3 2 6" xfId="29967" xr:uid="{A77B39B9-2C43-451C-AA9C-DAB6C0F3E2D2}"/>
    <cellStyle name="40% - Ênfase5 3 4 3 2 7" xfId="40950" xr:uid="{644793F3-5B11-46A6-9083-BDA6AD2CF1B1}"/>
    <cellStyle name="40% - Ênfase5 3 4 3 2 8" xfId="42897" xr:uid="{8F52BCAE-5744-448F-8AA4-A74E19BCE38A}"/>
    <cellStyle name="40% - Ênfase5 3 4 3 2 9" xfId="44857" xr:uid="{C2F3B741-193C-42AF-B6C0-1793126DEC57}"/>
    <cellStyle name="40% - Ênfase5 3 4 3 3" xfId="8415" xr:uid="{CE6088BF-0453-4416-95C7-688F96382C66}"/>
    <cellStyle name="40% - Ênfase5 3 4 3 3 2" xfId="11691" xr:uid="{C5B19333-C821-4480-8AE3-77B098F8291F}"/>
    <cellStyle name="40% - Ênfase5 3 4 3 3 2 2" xfId="33754" xr:uid="{9FCFE6ED-75C8-4B30-905C-C2058C2A3C33}"/>
    <cellStyle name="40% - Ênfase5 3 4 3 3 2 3" xfId="22771" xr:uid="{2CD2B4A3-1A4C-48BE-8C9B-88837C128CF6}"/>
    <cellStyle name="40% - Ênfase5 3 4 3 3 3" xfId="30902" xr:uid="{AECA6686-F4E1-4D4D-9232-1FDF65AD36EE}"/>
    <cellStyle name="40% - Ênfase5 3 4 3 3 4" xfId="19919" xr:uid="{46143440-AC06-4EF6-9CEA-12CEFBBE54B7}"/>
    <cellStyle name="40% - Ênfase5 3 4 3 4" xfId="10695" xr:uid="{EEC59478-9EA3-45F4-94FD-919DC3B82DE6}"/>
    <cellStyle name="40% - Ênfase5 3 4 3 4 2" xfId="32822" xr:uid="{0962ECE4-FF97-4084-9963-E0C549C5EDEE}"/>
    <cellStyle name="40% - Ênfase5 3 4 3 4 3" xfId="21839" xr:uid="{E63EA42A-2CFD-4DC9-AE19-3FCDD0FEDF87}"/>
    <cellStyle name="40% - Ênfase5 3 4 3 5" xfId="14175" xr:uid="{A21A38AF-5FBA-44DA-BB7C-B361F2B8CA70}"/>
    <cellStyle name="40% - Ênfase5 3 4 3 5 2" xfId="36039" xr:uid="{CC1D087A-9E99-41DB-A98C-EFCB5C97F64D}"/>
    <cellStyle name="40% - Ênfase5 3 4 3 5 3" xfId="25056" xr:uid="{7A1C0A67-9ED3-4D92-98E7-6DD92A04DC6F}"/>
    <cellStyle name="40% - Ênfase5 3 4 3 6" xfId="27006" xr:uid="{A376D171-4FD6-411E-91DE-A35267AAE931}"/>
    <cellStyle name="40% - Ênfase5 3 4 3 6 2" xfId="37989" xr:uid="{F5501B73-F084-4FCE-BE95-D26716B7F701}"/>
    <cellStyle name="40% - Ênfase5 3 4 3 7" xfId="28954" xr:uid="{8956F755-F226-46B2-9026-E607054157BF}"/>
    <cellStyle name="40% - Ênfase5 3 4 3 8" xfId="39937" xr:uid="{1919EE61-C91A-49F0-AC66-ED8010A4E54D}"/>
    <cellStyle name="40% - Ênfase5 3 4 3 9" xfId="41884" xr:uid="{DBF012D4-BC66-424D-9542-0E65921277DA}"/>
    <cellStyle name="40% - Ênfase5 3 4 4" xfId="6875" xr:uid="{51D3FEC5-205E-4F62-8C91-257850E56D78}"/>
    <cellStyle name="40% - Ênfase5 3 4 4 10" xfId="18420" xr:uid="{74462BB0-1350-484B-B7C1-55A66F264A05}"/>
    <cellStyle name="40% - Ênfase5 3 4 4 2" xfId="8865" xr:uid="{2C965E73-09C4-4DA9-A07B-F3D23E6444C4}"/>
    <cellStyle name="40% - Ênfase5 3 4 4 2 2" xfId="31352" xr:uid="{0CAE75CD-403E-41B7-BD55-0CAC7CEFC7F7}"/>
    <cellStyle name="40% - Ênfase5 3 4 4 2 3" xfId="20369" xr:uid="{E5CD5E43-3360-4230-8C57-89AF20747E34}"/>
    <cellStyle name="40% - Ênfase5 3 4 4 3" xfId="12246" xr:uid="{FCADD7A7-CF07-4AF6-AB83-434576E50DB4}"/>
    <cellStyle name="40% - Ênfase5 3 4 4 3 2" xfId="34307" xr:uid="{15E09E8D-5597-4E41-8834-DB6990975416}"/>
    <cellStyle name="40% - Ênfase5 3 4 4 3 3" xfId="23324" xr:uid="{8D9CF605-75FD-4783-99CC-F2CC6F9BB6F4}"/>
    <cellStyle name="40% - Ênfase5 3 4 4 4" xfId="14706" xr:uid="{64156311-B4EF-4E11-86D5-AC51E4A46465}"/>
    <cellStyle name="40% - Ênfase5 3 4 4 4 2" xfId="36488" xr:uid="{D0A39D0C-A97C-42C2-B2AA-63D0818FFCDC}"/>
    <cellStyle name="40% - Ênfase5 3 4 4 4 3" xfId="25505" xr:uid="{6EEBAA24-8D58-484E-BBA4-A6CE8264F22B}"/>
    <cellStyle name="40% - Ênfase5 3 4 4 5" xfId="27455" xr:uid="{C74D1A4D-332E-4041-8117-04336726AE78}"/>
    <cellStyle name="40% - Ênfase5 3 4 4 5 2" xfId="38438" xr:uid="{A75F9565-423F-42D4-AA22-0ED82C0B2066}"/>
    <cellStyle name="40% - Ênfase5 3 4 4 6" xfId="29403" xr:uid="{B656DAC4-29A8-49C5-A4A0-0B0D3E6CD17A}"/>
    <cellStyle name="40% - Ênfase5 3 4 4 7" xfId="40386" xr:uid="{2839BD86-EADD-4764-8838-638C8870FF38}"/>
    <cellStyle name="40% - Ênfase5 3 4 4 8" xfId="42333" xr:uid="{A980F368-636A-4988-881B-59F510582A7D}"/>
    <cellStyle name="40% - Ênfase5 3 4 4 9" xfId="44293" xr:uid="{7AA1EF6B-90ED-4E57-BEC1-7ED188C87D1D}"/>
    <cellStyle name="40% - Ênfase5 3 4 5" xfId="8413" xr:uid="{D71CAF6D-9F66-406F-B06B-3D65AED17F0B}"/>
    <cellStyle name="40% - Ênfase5 3 4 5 2" xfId="11108" xr:uid="{A7C19A92-C6AA-4E5E-937A-B15E5D4C4F45}"/>
    <cellStyle name="40% - Ênfase5 3 4 5 2 2" xfId="33172" xr:uid="{C3C96B56-680D-427A-AB28-7EA06EBBAF0F}"/>
    <cellStyle name="40% - Ênfase5 3 4 5 2 3" xfId="22189" xr:uid="{DAA379BE-6152-495F-A773-DF05B974A458}"/>
    <cellStyle name="40% - Ênfase5 3 4 5 3" xfId="30900" xr:uid="{A6E7FB8D-8E86-457B-B266-28353568BFFB}"/>
    <cellStyle name="40% - Ênfase5 3 4 5 4" xfId="19917" xr:uid="{4AF51DAD-01E4-4286-B095-91E30EE0F686}"/>
    <cellStyle name="40% - Ênfase5 3 4 6" xfId="10071" xr:uid="{2D28DD4B-73B5-4E6A-8199-6B5D181E8DA8}"/>
    <cellStyle name="40% - Ênfase5 3 4 6 2" xfId="32258" xr:uid="{8C638F74-5A63-4DE1-ABF7-5A94A9C05EBD}"/>
    <cellStyle name="40% - Ênfase5 3 4 6 3" xfId="21275" xr:uid="{BF085A5C-5290-4938-9ECA-60EBC2F04D79}"/>
    <cellStyle name="40% - Ênfase5 3 4 7" xfId="14173" xr:uid="{874746E7-600A-4645-ADFD-0B2790902CA2}"/>
    <cellStyle name="40% - Ênfase5 3 4 7 2" xfId="36037" xr:uid="{D29222C3-3FFD-413C-BBCB-9236F427C640}"/>
    <cellStyle name="40% - Ênfase5 3 4 7 3" xfId="25054" xr:uid="{C998A5A2-2628-4948-8F64-146D9D477BCC}"/>
    <cellStyle name="40% - Ênfase5 3 4 8" xfId="27004" xr:uid="{8F6227E5-2062-4756-B41D-56937C3D70A2}"/>
    <cellStyle name="40% - Ênfase5 3 4 8 2" xfId="37987" xr:uid="{357BCEC7-4E82-4494-A19B-3EE8EAC5B70F}"/>
    <cellStyle name="40% - Ênfase5 3 4 9" xfId="28952" xr:uid="{F9EC0A50-7356-41A7-8A93-58F600D6F7EB}"/>
    <cellStyle name="40% - Ênfase5 3 5" xfId="5568" xr:uid="{0B181AF6-E8D5-4C88-B9D0-18BFE6A8E5FE}"/>
    <cellStyle name="40% - Ênfase5 3 5 10" xfId="43845" xr:uid="{C15F254F-4132-4601-8781-0727E361AF6E}"/>
    <cellStyle name="40% - Ênfase5 3 5 11" xfId="17971" xr:uid="{1E84F2D0-40A7-4939-BFD7-DF1BC4B68366}"/>
    <cellStyle name="40% - Ênfase5 3 5 2" xfId="7048" xr:uid="{1A8C9C4C-F8FE-4AED-9188-7505C16D5839}"/>
    <cellStyle name="40% - Ênfase5 3 5 2 10" xfId="18590" xr:uid="{5938BE85-6216-4572-B66B-E2BE9AB74847}"/>
    <cellStyle name="40% - Ênfase5 3 5 2 2" xfId="9035" xr:uid="{7984B8D3-F72B-444A-8337-86E0B247573C}"/>
    <cellStyle name="40% - Ênfase5 3 5 2 2 2" xfId="31522" xr:uid="{F4D7FC5D-C56D-443B-949A-7359CBF64A7A}"/>
    <cellStyle name="40% - Ênfase5 3 5 2 2 3" xfId="20539" xr:uid="{C4C453E8-B030-4440-8849-E9F77AD6D7F2}"/>
    <cellStyle name="40% - Ênfase5 3 5 2 3" xfId="12430" xr:uid="{ECD00F3F-2F21-422C-9F3F-867B3AD15934}"/>
    <cellStyle name="40% - Ênfase5 3 5 2 3 2" xfId="34491" xr:uid="{32C47BD2-8ED0-4732-A606-7A630B98EEF3}"/>
    <cellStyle name="40% - Ênfase5 3 5 2 3 3" xfId="23508" xr:uid="{71692ACF-3CFE-4D2A-9EFE-BC99DC5A7380}"/>
    <cellStyle name="40% - Ênfase5 3 5 2 4" xfId="14876" xr:uid="{D6B369BC-790F-4571-BC4F-91A6F19845A8}"/>
    <cellStyle name="40% - Ênfase5 3 5 2 4 2" xfId="36658" xr:uid="{096A6146-A61E-4343-8CAF-F7CD0B6BA6B2}"/>
    <cellStyle name="40% - Ênfase5 3 5 2 4 3" xfId="25675" xr:uid="{5EB14418-EDFA-4534-94B6-B0A2D4A0A277}"/>
    <cellStyle name="40% - Ênfase5 3 5 2 5" xfId="27625" xr:uid="{D9D84A82-2ECD-4510-8255-8619062802A4}"/>
    <cellStyle name="40% - Ênfase5 3 5 2 5 2" xfId="38608" xr:uid="{32B7F7E0-FA86-4A87-A6F3-3CE7D653D0B6}"/>
    <cellStyle name="40% - Ênfase5 3 5 2 6" xfId="29573" xr:uid="{CA949031-F511-4697-8D79-2631DFC8E3A0}"/>
    <cellStyle name="40% - Ênfase5 3 5 2 7" xfId="40556" xr:uid="{DE5E5F34-B876-445E-8F9F-393398B555E3}"/>
    <cellStyle name="40% - Ênfase5 3 5 2 8" xfId="42503" xr:uid="{2661772E-393C-40E3-8A12-0268B89465E6}"/>
    <cellStyle name="40% - Ênfase5 3 5 2 9" xfId="44463" xr:uid="{38487DEF-95CA-468E-B183-02820E1D13E9}"/>
    <cellStyle name="40% - Ênfase5 3 5 3" xfId="8416" xr:uid="{39CAF5BA-D553-45FD-93C9-5900C9FA16B6}"/>
    <cellStyle name="40% - Ênfase5 3 5 3 2" xfId="11293" xr:uid="{A144E9AA-8D21-4A6A-A3F0-56040A17E3B2}"/>
    <cellStyle name="40% - Ênfase5 3 5 3 2 2" xfId="33356" xr:uid="{D045E9F7-DF36-430D-91FA-AC617B06345F}"/>
    <cellStyle name="40% - Ênfase5 3 5 3 2 3" xfId="22373" xr:uid="{D4D2F060-F8F8-4000-BDB1-35991176DE0D}"/>
    <cellStyle name="40% - Ênfase5 3 5 3 3" xfId="30903" xr:uid="{5DC6F49E-BD22-4AEF-8366-6B12BFA591FE}"/>
    <cellStyle name="40% - Ênfase5 3 5 3 4" xfId="19920" xr:uid="{66BAFA6D-F16F-4055-96A7-749B966731C0}"/>
    <cellStyle name="40% - Ênfase5 3 5 4" xfId="10301" xr:uid="{FA6291C6-ED90-4113-8A2A-83C506C22EE9}"/>
    <cellStyle name="40% - Ênfase5 3 5 4 2" xfId="32428" xr:uid="{47FC28CE-5ADB-4FC8-B0FD-D27D0548AD80}"/>
    <cellStyle name="40% - Ênfase5 3 5 4 3" xfId="21445" xr:uid="{C508A045-F86C-412A-97F6-342280E8AC86}"/>
    <cellStyle name="40% - Ênfase5 3 5 5" xfId="14176" xr:uid="{3810C553-688F-4FCA-91A3-0C63F41D159C}"/>
    <cellStyle name="40% - Ênfase5 3 5 5 2" xfId="36040" xr:uid="{79203EED-973E-4E56-BF89-CC02766AB011}"/>
    <cellStyle name="40% - Ênfase5 3 5 5 3" xfId="25057" xr:uid="{A62D7B19-FEF5-43C5-B36A-1C24BA96870E}"/>
    <cellStyle name="40% - Ênfase5 3 5 6" xfId="27007" xr:uid="{CCA027C0-4FED-4B15-AB9D-C61FCB154380}"/>
    <cellStyle name="40% - Ênfase5 3 5 6 2" xfId="37990" xr:uid="{856290EA-1914-4FF8-B7F5-FD1D8FA3CBAA}"/>
    <cellStyle name="40% - Ênfase5 3 5 7" xfId="28955" xr:uid="{65766617-9640-4DF7-8EDB-BB2808D13ED8}"/>
    <cellStyle name="40% - Ênfase5 3 5 8" xfId="39938" xr:uid="{F224A24F-B120-4A81-AB25-8E60D93A44EB}"/>
    <cellStyle name="40% - Ênfase5 3 5 9" xfId="41885" xr:uid="{DAC5F83D-BFEE-4FEA-9CE5-A6F56E1945BD}"/>
    <cellStyle name="40% - Ênfase5 3 6" xfId="5569" xr:uid="{359DF94B-2FBA-4A35-A352-D9B0F8BA1819}"/>
    <cellStyle name="40% - Ênfase5 3 6 10" xfId="43846" xr:uid="{DDD7D451-2BEE-4B5F-9D93-D7207764E357}"/>
    <cellStyle name="40% - Ênfase5 3 6 11" xfId="17972" xr:uid="{C42C0B42-F630-46F1-84F0-50591FB6B629}"/>
    <cellStyle name="40% - Ênfase5 3 6 2" xfId="7330" xr:uid="{C57AE11C-B31F-4777-BB7C-00451E48E565}"/>
    <cellStyle name="40% - Ênfase5 3 6 2 10" xfId="18872" xr:uid="{61375600-A24E-4F77-8500-E202D5C1DD62}"/>
    <cellStyle name="40% - Ênfase5 3 6 2 2" xfId="9317" xr:uid="{D68F1160-B2B4-4698-8C13-4C637E60E520}"/>
    <cellStyle name="40% - Ênfase5 3 6 2 2 2" xfId="31804" xr:uid="{80578FAF-D806-4671-85BC-D2A663E19136}"/>
    <cellStyle name="40% - Ênfase5 3 6 2 2 3" xfId="20821" xr:uid="{4A2242A7-F941-4041-9AC1-05EFEC1C854C}"/>
    <cellStyle name="40% - Ênfase5 3 6 2 3" xfId="12716" xr:uid="{4FD318E4-0067-4ECF-A770-DF7C7B3336AB}"/>
    <cellStyle name="40% - Ênfase5 3 6 2 3 2" xfId="34777" xr:uid="{846E8E20-FC8E-49EC-8A94-0583DCDFCA19}"/>
    <cellStyle name="40% - Ênfase5 3 6 2 3 3" xfId="23794" xr:uid="{9C0C90B5-BDEF-41FC-AA9E-7F0D19D0201B}"/>
    <cellStyle name="40% - Ênfase5 3 6 2 4" xfId="15158" xr:uid="{36F022A3-899D-4CE6-9378-DF8E331A9BC7}"/>
    <cellStyle name="40% - Ênfase5 3 6 2 4 2" xfId="36940" xr:uid="{08A36A2C-348E-40CC-A00B-84A98FC8D7FA}"/>
    <cellStyle name="40% - Ênfase5 3 6 2 4 3" xfId="25957" xr:uid="{8E859526-641C-4FF0-A732-03E675D102E3}"/>
    <cellStyle name="40% - Ênfase5 3 6 2 5" xfId="27907" xr:uid="{FC08A9A3-FBD5-4597-8A46-CE868B8BD81B}"/>
    <cellStyle name="40% - Ênfase5 3 6 2 5 2" xfId="38890" xr:uid="{5EFA41DA-61F0-47FD-81BD-6A013D2B792B}"/>
    <cellStyle name="40% - Ênfase5 3 6 2 6" xfId="29855" xr:uid="{90ED10DE-16A3-4723-BDF1-1180995FD522}"/>
    <cellStyle name="40% - Ênfase5 3 6 2 7" xfId="40838" xr:uid="{C2178ECC-6C3B-442A-8B95-B74C4737E7E0}"/>
    <cellStyle name="40% - Ênfase5 3 6 2 8" xfId="42785" xr:uid="{FFCD50ED-FFB3-4355-BAEB-3ADE90860FC5}"/>
    <cellStyle name="40% - Ênfase5 3 6 2 9" xfId="44745" xr:uid="{A11D090F-DEEC-4002-9E83-1CF234959B95}"/>
    <cellStyle name="40% - Ênfase5 3 6 3" xfId="8417" xr:uid="{93BCCE09-707F-4D19-8669-CB76BAADDF6F}"/>
    <cellStyle name="40% - Ênfase5 3 6 3 2" xfId="11579" xr:uid="{EC9E74EF-2BEE-474B-9605-0A30AF322899}"/>
    <cellStyle name="40% - Ênfase5 3 6 3 2 2" xfId="33642" xr:uid="{4DFF6418-FE8E-4886-A06C-64C00CAC2181}"/>
    <cellStyle name="40% - Ênfase5 3 6 3 2 3" xfId="22659" xr:uid="{6100E550-21C4-4143-BADB-D001A8BDC495}"/>
    <cellStyle name="40% - Ênfase5 3 6 3 3" xfId="30904" xr:uid="{909001BF-9C1C-4864-9F4F-E9700F34F607}"/>
    <cellStyle name="40% - Ênfase5 3 6 3 4" xfId="19921" xr:uid="{09F5A1D9-8868-4A1F-A4F2-A32DB31C3802}"/>
    <cellStyle name="40% - Ênfase5 3 6 4" xfId="10583" xr:uid="{46B587D2-3C35-422B-8C27-5E7AAF2E032E}"/>
    <cellStyle name="40% - Ênfase5 3 6 4 2" xfId="32710" xr:uid="{F56D5812-8C79-40F2-9A6B-AFDA518979B7}"/>
    <cellStyle name="40% - Ênfase5 3 6 4 3" xfId="21727" xr:uid="{3C21E7C1-3CB2-45DA-A7ED-AA5FD5F61743}"/>
    <cellStyle name="40% - Ênfase5 3 6 5" xfId="14177" xr:uid="{C19EF947-47E9-4EBD-AE4B-C840634CC476}"/>
    <cellStyle name="40% - Ênfase5 3 6 5 2" xfId="36041" xr:uid="{F479B66C-7AC8-439E-A646-2B0DEEEDB91C}"/>
    <cellStyle name="40% - Ênfase5 3 6 5 3" xfId="25058" xr:uid="{C546D3AB-820B-43D2-92F1-1A9DE888B319}"/>
    <cellStyle name="40% - Ênfase5 3 6 6" xfId="27008" xr:uid="{9362DF0A-E115-49B9-90E0-25BBB0D4E3FE}"/>
    <cellStyle name="40% - Ênfase5 3 6 6 2" xfId="37991" xr:uid="{6EFDD9EE-7BE2-44E3-8121-70C95E5DDF71}"/>
    <cellStyle name="40% - Ênfase5 3 6 7" xfId="28956" xr:uid="{FDEA6822-CCFC-4B68-AD95-AB89DC7EFDF5}"/>
    <cellStyle name="40% - Ênfase5 3 6 8" xfId="39939" xr:uid="{129BA90A-E10C-492C-9C55-BC93DE8C4285}"/>
    <cellStyle name="40% - Ênfase5 3 6 9" xfId="41886" xr:uid="{7DC8882C-4082-4C11-867D-27F39E15D325}"/>
    <cellStyle name="40% - Ênfase5 3 7" xfId="5570" xr:uid="{CE44A9C1-F2E6-4038-BB33-32671D97E8D5}"/>
    <cellStyle name="40% - Ênfase5 3 7 10" xfId="43847" xr:uid="{E1B27E09-1019-4350-A4B7-3C7456FD1B62}"/>
    <cellStyle name="40% - Ênfase5 3 7 11" xfId="17973" xr:uid="{D5C9E8FB-A062-498E-AA96-CB06503076A9}"/>
    <cellStyle name="40% - Ênfase5 3 7 2" xfId="7612" xr:uid="{7CE6036A-5D7F-4511-9AA9-A3617A7DCEDB}"/>
    <cellStyle name="40% - Ênfase5 3 7 2 10" xfId="19154" xr:uid="{0AFBD35D-7731-4DE2-A8BA-EE0C9D1847F8}"/>
    <cellStyle name="40% - Ênfase5 3 7 2 2" xfId="9599" xr:uid="{786DA8CA-126C-495C-86C5-9CB6484CCB3F}"/>
    <cellStyle name="40% - Ênfase5 3 7 2 2 2" xfId="32086" xr:uid="{D72761AC-1C95-4001-8D28-DE7FD0343429}"/>
    <cellStyle name="40% - Ênfase5 3 7 2 2 3" xfId="21103" xr:uid="{23DAD0E9-4F22-4C9B-9D61-49B8750CD6A3}"/>
    <cellStyle name="40% - Ênfase5 3 7 2 3" xfId="12998" xr:uid="{4C4C1586-ADBC-4707-8311-F8B705BEDED5}"/>
    <cellStyle name="40% - Ênfase5 3 7 2 3 2" xfId="35059" xr:uid="{87A794FC-C623-403C-940B-1E2055FE1C75}"/>
    <cellStyle name="40% - Ênfase5 3 7 2 3 3" xfId="24076" xr:uid="{3071772E-6298-48CC-B003-D6DEB216036C}"/>
    <cellStyle name="40% - Ênfase5 3 7 2 4" xfId="15440" xr:uid="{72334883-E985-491D-880C-03E6CEFC89A2}"/>
    <cellStyle name="40% - Ênfase5 3 7 2 4 2" xfId="37222" xr:uid="{146F32BD-D806-4522-9183-742C3E563830}"/>
    <cellStyle name="40% - Ênfase5 3 7 2 4 3" xfId="26239" xr:uid="{A4118497-94F4-4805-9E01-3CBA41CAF996}"/>
    <cellStyle name="40% - Ênfase5 3 7 2 5" xfId="28189" xr:uid="{4FE3C74C-3B6E-442F-AEE1-F83B9B6C4C15}"/>
    <cellStyle name="40% - Ênfase5 3 7 2 5 2" xfId="39172" xr:uid="{E9777F89-D09B-471D-A8DF-C9023B270C31}"/>
    <cellStyle name="40% - Ênfase5 3 7 2 6" xfId="30137" xr:uid="{308274AB-09A8-4780-A31C-066F370ED1E5}"/>
    <cellStyle name="40% - Ênfase5 3 7 2 7" xfId="41120" xr:uid="{8A0C6A9D-93AC-4D09-BED2-18DDC18A53DC}"/>
    <cellStyle name="40% - Ênfase5 3 7 2 8" xfId="43067" xr:uid="{A53B1008-2CB3-412D-B16E-1D637A416E32}"/>
    <cellStyle name="40% - Ênfase5 3 7 2 9" xfId="45027" xr:uid="{41A4E0B4-BE37-4CAA-B336-AF2C2A077E62}"/>
    <cellStyle name="40% - Ênfase5 3 7 3" xfId="8418" xr:uid="{91CA3258-9F0A-4245-91D9-97FC43D1E221}"/>
    <cellStyle name="40% - Ênfase5 3 7 3 2" xfId="11861" xr:uid="{CEA5DC2B-2825-4B21-94BC-ACDA9F160F62}"/>
    <cellStyle name="40% - Ênfase5 3 7 3 2 2" xfId="33924" xr:uid="{F167DF6C-244A-4889-8DC5-95EF6E8B6277}"/>
    <cellStyle name="40% - Ênfase5 3 7 3 2 3" xfId="22941" xr:uid="{1A6A10C5-0262-4E96-B010-B277867D0239}"/>
    <cellStyle name="40% - Ênfase5 3 7 3 3" xfId="30905" xr:uid="{721E4A64-FA1F-4F21-8428-8F12D5F59F0C}"/>
    <cellStyle name="40% - Ênfase5 3 7 3 4" xfId="19922" xr:uid="{F6AE6A18-F826-450B-991C-F71C00219B89}"/>
    <cellStyle name="40% - Ênfase5 3 7 4" xfId="10865" xr:uid="{1A2A8157-9A60-4760-8310-5BB71490F697}"/>
    <cellStyle name="40% - Ênfase5 3 7 4 2" xfId="32992" xr:uid="{29D82B0A-C3B7-4619-BCB3-1B72BF79B8DF}"/>
    <cellStyle name="40% - Ênfase5 3 7 4 3" xfId="22009" xr:uid="{8AE2DE30-563A-4A9A-82DC-FC2F2BFE7B9E}"/>
    <cellStyle name="40% - Ênfase5 3 7 5" xfId="14178" xr:uid="{43DE205A-CD5B-442C-B2C4-B1756A67BF63}"/>
    <cellStyle name="40% - Ênfase5 3 7 5 2" xfId="36042" xr:uid="{A4842044-3439-46CE-8085-F33043B9EF0A}"/>
    <cellStyle name="40% - Ênfase5 3 7 5 3" xfId="25059" xr:uid="{A62C691F-98C8-4059-8BD4-2D8AB830C40D}"/>
    <cellStyle name="40% - Ênfase5 3 7 6" xfId="27009" xr:uid="{5D9C0E2D-21A3-4271-871E-475F4FA50498}"/>
    <cellStyle name="40% - Ênfase5 3 7 6 2" xfId="37992" xr:uid="{F47E7B5D-46AF-4C01-BE29-A84BA7271089}"/>
    <cellStyle name="40% - Ênfase5 3 7 7" xfId="28957" xr:uid="{ABE53D0D-C248-467D-BFC5-7EAB57589225}"/>
    <cellStyle name="40% - Ênfase5 3 7 8" xfId="39940" xr:uid="{4CB60FA5-F4B6-49F7-9C94-02F5B5C64103}"/>
    <cellStyle name="40% - Ênfase5 3 7 9" xfId="41887" xr:uid="{A007AB85-72FF-4858-B935-37982B8A7F32}"/>
    <cellStyle name="40% - Ênfase5 3 8" xfId="6763" xr:uid="{309E3023-C773-4FA5-AE55-392A215989F9}"/>
    <cellStyle name="40% - Ênfase5 3 8 10" xfId="18308" xr:uid="{3682099C-DB96-40EC-9E24-F9FE4C4554D2}"/>
    <cellStyle name="40% - Ênfase5 3 8 2" xfId="8753" xr:uid="{A953E3A6-7E2D-425D-AEE6-C3328CBDB598}"/>
    <cellStyle name="40% - Ênfase5 3 8 2 2" xfId="13129" xr:uid="{5D223BC5-3979-4862-90FB-0E90F28AC497}"/>
    <cellStyle name="40% - Ênfase5 3 8 2 2 2" xfId="35139" xr:uid="{CB11B2DD-5197-4B68-96E1-77947BE061AF}"/>
    <cellStyle name="40% - Ênfase5 3 8 2 2 3" xfId="24156" xr:uid="{4E7EFBD1-55CA-400A-A440-D64F14C6A37D}"/>
    <cellStyle name="40% - Ênfase5 3 8 2 3" xfId="31240" xr:uid="{66EC264E-1E7D-4733-89FA-C6A1C83B0CB6}"/>
    <cellStyle name="40% - Ênfase5 3 8 2 4" xfId="20257" xr:uid="{57FE4A0B-EA8B-424E-8EA9-181E5EF80E4C}"/>
    <cellStyle name="40% - Ênfase5 3 8 3" xfId="11943" xr:uid="{D59F9ED1-9F13-483C-91C8-6F05307F4D50}"/>
    <cellStyle name="40% - Ênfase5 3 8 3 2" xfId="34004" xr:uid="{7599F785-770C-45ED-9447-517AD621C5B7}"/>
    <cellStyle name="40% - Ênfase5 3 8 3 3" xfId="23021" xr:uid="{E52DEFDC-BAB7-4724-827B-CB34E2A49AC4}"/>
    <cellStyle name="40% - Ênfase5 3 8 4" xfId="14594" xr:uid="{4FF26D6D-00DB-44BF-A67D-2425022984B5}"/>
    <cellStyle name="40% - Ênfase5 3 8 4 2" xfId="36376" xr:uid="{485502C9-5E1D-468F-83B4-672862E6FBE8}"/>
    <cellStyle name="40% - Ênfase5 3 8 4 3" xfId="25393" xr:uid="{522C6368-3D1E-4B89-A9FB-1F218531E741}"/>
    <cellStyle name="40% - Ênfase5 3 8 5" xfId="27343" xr:uid="{DFD4E527-BD82-4DFF-A119-FCE6490C917F}"/>
    <cellStyle name="40% - Ênfase5 3 8 5 2" xfId="38326" xr:uid="{3F85D035-CB9C-4314-89AB-D41B431E9150}"/>
    <cellStyle name="40% - Ênfase5 3 8 6" xfId="29291" xr:uid="{D12963BA-A170-4957-AC31-C666585384FF}"/>
    <cellStyle name="40% - Ênfase5 3 8 7" xfId="40274" xr:uid="{11EB658A-426A-42FB-ADE2-B2C6D57CEF61}"/>
    <cellStyle name="40% - Ênfase5 3 8 8" xfId="42221" xr:uid="{A7D3DCFF-729E-43E8-9F5B-A09D7E74CF23}"/>
    <cellStyle name="40% - Ênfase5 3 8 9" xfId="44181" xr:uid="{1BE7EB52-C4DE-492C-ABC5-EAA4F1393B0F}"/>
    <cellStyle name="40% - Ênfase5 3 9" xfId="8403" xr:uid="{5B330BF6-FBFF-4F50-AB52-D4AE0086A028}"/>
    <cellStyle name="40% - Ênfase5 3 9 2" xfId="12134" xr:uid="{25E6EF15-E4BF-4456-9A2E-C01D8CEAA81A}"/>
    <cellStyle name="40% - Ênfase5 3 9 2 2" xfId="34195" xr:uid="{F79B95C8-E363-4858-AE2E-341308A292FF}"/>
    <cellStyle name="40% - Ênfase5 3 9 2 3" xfId="23212" xr:uid="{65BC6BCE-F65F-4D73-A200-B7ED208A40FA}"/>
    <cellStyle name="40% - Ênfase5 3 9 3" xfId="30890" xr:uid="{6C662E76-432E-497A-9222-90B36DA85D8A}"/>
    <cellStyle name="40% - Ênfase5 3 9 4" xfId="19907" xr:uid="{35B4295E-E3A4-4F0B-A6B5-06594EDE61A2}"/>
    <cellStyle name="40% - Ênfase5 4" xfId="5571" xr:uid="{121A971E-15EE-40A6-9C79-4A5815A1BF28}"/>
    <cellStyle name="40% - Ênfase5 4 10" xfId="11010" xr:uid="{8AA0E20D-9647-478E-8EAB-A3460587807F}"/>
    <cellStyle name="40% - Ênfase5 4 10 2" xfId="33074" xr:uid="{C95D26D5-6D80-433F-A670-E471EC5180EB}"/>
    <cellStyle name="40% - Ênfase5 4 10 3" xfId="22091" xr:uid="{8EF4298A-1C90-4D03-81D4-77E7DCC41598}"/>
    <cellStyle name="40% - Ênfase5 4 11" xfId="9973" xr:uid="{44128EDC-EC0F-46B6-BCAA-9FE2872A1910}"/>
    <cellStyle name="40% - Ênfase5 4 11 2" xfId="32160" xr:uid="{658F24C5-D209-42E6-8ED8-DE6B0FEFC0CC}"/>
    <cellStyle name="40% - Ênfase5 4 11 3" xfId="21177" xr:uid="{D605D797-BB11-4CFD-AC8C-4456569CFFBE}"/>
    <cellStyle name="40% - Ênfase5 4 12" xfId="14179" xr:uid="{252A2379-F908-4237-88ED-8C6FD7293F9E}"/>
    <cellStyle name="40% - Ênfase5 4 12 2" xfId="36043" xr:uid="{F97482F1-09EA-4C0A-A317-1DFB67564A83}"/>
    <cellStyle name="40% - Ênfase5 4 12 3" xfId="25060" xr:uid="{68E11FA8-9A15-4CFA-BFD0-0FCB830BC12C}"/>
    <cellStyle name="40% - Ênfase5 4 13" xfId="27010" xr:uid="{C59FBB95-39AB-4876-8737-F16D89106865}"/>
    <cellStyle name="40% - Ênfase5 4 13 2" xfId="37993" xr:uid="{F0AF5A4E-0E7F-4BA3-AC96-5BDE85E7C412}"/>
    <cellStyle name="40% - Ênfase5 4 14" xfId="28958" xr:uid="{0E50A482-C95C-4536-B29E-72BDC26482D9}"/>
    <cellStyle name="40% - Ênfase5 4 15" xfId="39941" xr:uid="{47140A76-D7BC-42EE-9D6E-FC8AB56F327C}"/>
    <cellStyle name="40% - Ênfase5 4 16" xfId="41888" xr:uid="{72FE7003-5E6F-43FF-87EF-7F4C0DC11289}"/>
    <cellStyle name="40% - Ênfase5 4 17" xfId="43848" xr:uid="{0D10DB0B-252F-404A-B102-D4A073C8DB46}"/>
    <cellStyle name="40% - Ênfase5 4 18" xfId="17974" xr:uid="{1C8781A7-6C27-4195-88B9-81778EEE3E80}"/>
    <cellStyle name="40% - Ênfase5 4 2" xfId="5572" xr:uid="{FD89BB9A-1F18-4869-B096-36523593E6A7}"/>
    <cellStyle name="40% - Ênfase5 4 2 10" xfId="27011" xr:uid="{34626CA4-86EA-4E2B-8320-B606C60DFBC3}"/>
    <cellStyle name="40% - Ênfase5 4 2 10 2" xfId="37994" xr:uid="{1C19A746-67DF-41D6-94EC-610DFB567E1C}"/>
    <cellStyle name="40% - Ênfase5 4 2 11" xfId="28959" xr:uid="{E8B20FBA-275B-489F-839A-B51B27418FB4}"/>
    <cellStyle name="40% - Ênfase5 4 2 12" xfId="39942" xr:uid="{02A4FB3B-DF45-4096-B62A-45B45C2A6BE4}"/>
    <cellStyle name="40% - Ênfase5 4 2 13" xfId="41889" xr:uid="{7CD45088-9556-4F6B-AE23-CA0E207E3829}"/>
    <cellStyle name="40% - Ênfase5 4 2 14" xfId="43849" xr:uid="{6A3E438F-34BD-4149-82BA-F70FDC40429A}"/>
    <cellStyle name="40% - Ênfase5 4 2 15" xfId="17975" xr:uid="{41A1078F-49B0-4074-8000-1D70245E0C86}"/>
    <cellStyle name="40% - Ênfase5 4 2 2" xfId="5573" xr:uid="{6B6B3B03-A38A-4522-8741-B83149D44981}"/>
    <cellStyle name="40% - Ênfase5 4 2 2 10" xfId="39943" xr:uid="{B37B8F94-590D-4F02-A51E-5782E72365E7}"/>
    <cellStyle name="40% - Ênfase5 4 2 2 11" xfId="41890" xr:uid="{3676E2D6-1666-44DF-86F9-AB8D38FFBC70}"/>
    <cellStyle name="40% - Ênfase5 4 2 2 12" xfId="43850" xr:uid="{990E0269-EF06-48F0-BAB5-FAC92476B580}"/>
    <cellStyle name="40% - Ênfase5 4 2 2 13" xfId="17976" xr:uid="{5A6FF4AF-35CD-4FE8-8054-43F449879E2B}"/>
    <cellStyle name="40% - Ênfase5 4 2 2 2" xfId="5574" xr:uid="{9481E815-C7F4-4B63-8070-AC899ED1B713}"/>
    <cellStyle name="40% - Ênfase5 4 2 2 2 10" xfId="43851" xr:uid="{8112D345-48A6-49A8-A8D3-A920373DAFF8}"/>
    <cellStyle name="40% - Ênfase5 4 2 2 2 11" xfId="17977" xr:uid="{DBFF25B1-04B8-48D3-B94D-77117D4F2986}"/>
    <cellStyle name="40% - Ênfase5 4 2 2 2 2" xfId="7287" xr:uid="{019F9814-A956-40F4-8889-DC02B0748603}"/>
    <cellStyle name="40% - Ênfase5 4 2 2 2 2 10" xfId="18829" xr:uid="{F1C76683-E525-4324-BD47-04943890E27C}"/>
    <cellStyle name="40% - Ênfase5 4 2 2 2 2 2" xfId="9274" xr:uid="{196E050F-DC55-4614-BA10-7EF16E06A1A0}"/>
    <cellStyle name="40% - Ênfase5 4 2 2 2 2 2 2" xfId="31761" xr:uid="{9D4EF361-905B-4147-999E-7797DE39457B}"/>
    <cellStyle name="40% - Ênfase5 4 2 2 2 2 2 3" xfId="20778" xr:uid="{0EBB2AC2-ED6D-4B8E-869D-013C35B24295}"/>
    <cellStyle name="40% - Ênfase5 4 2 2 2 2 3" xfId="12673" xr:uid="{E1EB1474-737E-47D7-814A-E46EE74301A8}"/>
    <cellStyle name="40% - Ênfase5 4 2 2 2 2 3 2" xfId="34734" xr:uid="{8CB7437C-2169-4989-8C6C-F3A0A0DE79C2}"/>
    <cellStyle name="40% - Ênfase5 4 2 2 2 2 3 3" xfId="23751" xr:uid="{27448672-AE3C-40A2-8F54-73AB88999F87}"/>
    <cellStyle name="40% - Ênfase5 4 2 2 2 2 4" xfId="15115" xr:uid="{6C8945E4-2FB0-4DE2-B696-7F10E632168F}"/>
    <cellStyle name="40% - Ênfase5 4 2 2 2 2 4 2" xfId="36897" xr:uid="{E32F3B98-9AE4-463A-8DA7-759093AFB574}"/>
    <cellStyle name="40% - Ênfase5 4 2 2 2 2 4 3" xfId="25914" xr:uid="{D580730F-7E44-4F72-9879-BD1D9C0ED546}"/>
    <cellStyle name="40% - Ênfase5 4 2 2 2 2 5" xfId="27864" xr:uid="{D773CBAF-E375-4475-A05F-33C4C33B5803}"/>
    <cellStyle name="40% - Ênfase5 4 2 2 2 2 5 2" xfId="38847" xr:uid="{1F453B32-B714-40CE-95D0-0938DD53FD23}"/>
    <cellStyle name="40% - Ênfase5 4 2 2 2 2 6" xfId="29812" xr:uid="{875EC0A9-0759-456C-8307-4AF21A806DC3}"/>
    <cellStyle name="40% - Ênfase5 4 2 2 2 2 7" xfId="40795" xr:uid="{75A1696A-829F-4571-ADE1-D6EF1B549D2C}"/>
    <cellStyle name="40% - Ênfase5 4 2 2 2 2 8" xfId="42742" xr:uid="{D74BDE9F-05D7-48EB-B134-8DDCBFC38186}"/>
    <cellStyle name="40% - Ênfase5 4 2 2 2 2 9" xfId="44702" xr:uid="{5C3C94BC-4002-46A7-89BF-CF004C43F900}"/>
    <cellStyle name="40% - Ênfase5 4 2 2 2 3" xfId="8422" xr:uid="{070B8456-44DF-4F37-BBCC-4690D91BBED9}"/>
    <cellStyle name="40% - Ênfase5 4 2 2 2 3 2" xfId="11536" xr:uid="{E2C2B131-B901-41CD-B415-E75952B64F48}"/>
    <cellStyle name="40% - Ênfase5 4 2 2 2 3 2 2" xfId="33599" xr:uid="{42FC994C-7F59-4A04-A12F-C912EFE46EE4}"/>
    <cellStyle name="40% - Ênfase5 4 2 2 2 3 2 3" xfId="22616" xr:uid="{6FEFAACE-E5BA-4618-A833-269364DFDE09}"/>
    <cellStyle name="40% - Ênfase5 4 2 2 2 3 3" xfId="30909" xr:uid="{5343E6F9-ACD4-455A-A337-87BFFCCEC951}"/>
    <cellStyle name="40% - Ênfase5 4 2 2 2 3 4" xfId="19926" xr:uid="{2317C92F-A13A-459A-BCA5-F1A02CC421B4}"/>
    <cellStyle name="40% - Ênfase5 4 2 2 2 4" xfId="10540" xr:uid="{31783312-8942-4A60-B65E-F00DD111F186}"/>
    <cellStyle name="40% - Ênfase5 4 2 2 2 4 2" xfId="32667" xr:uid="{6F9D9B68-4425-414D-A836-3A6061AAF11D}"/>
    <cellStyle name="40% - Ênfase5 4 2 2 2 4 3" xfId="21684" xr:uid="{4BB276A7-189B-4588-8F37-C2A53C8CD277}"/>
    <cellStyle name="40% - Ênfase5 4 2 2 2 5" xfId="14182" xr:uid="{164D3422-9145-4F94-A246-0F037D2E332D}"/>
    <cellStyle name="40% - Ênfase5 4 2 2 2 5 2" xfId="36046" xr:uid="{359CCA4D-2317-48D2-8FB1-89C73DF8E5B0}"/>
    <cellStyle name="40% - Ênfase5 4 2 2 2 5 3" xfId="25063" xr:uid="{0C54AE7E-C343-4B6B-ADB2-4609ACDE0CF0}"/>
    <cellStyle name="40% - Ênfase5 4 2 2 2 6" xfId="27013" xr:uid="{071DA61F-0206-455D-88B4-26505C0FA948}"/>
    <cellStyle name="40% - Ênfase5 4 2 2 2 6 2" xfId="37996" xr:uid="{E72F577A-1A87-43B6-A224-6A5A02CD8068}"/>
    <cellStyle name="40% - Ênfase5 4 2 2 2 7" xfId="28961" xr:uid="{EF4A74DC-788B-461D-A63B-CC7D8BC39355}"/>
    <cellStyle name="40% - Ênfase5 4 2 2 2 8" xfId="39944" xr:uid="{2DC05660-5F26-40E1-9059-6CFA3346DBA1}"/>
    <cellStyle name="40% - Ênfase5 4 2 2 2 9" xfId="41891" xr:uid="{CBBCAA64-5534-4112-9F18-E723708CBD0F}"/>
    <cellStyle name="40% - Ênfase5 4 2 2 3" xfId="5575" xr:uid="{8D5666FC-99E0-4940-B87C-D1EECDE617DC}"/>
    <cellStyle name="40% - Ênfase5 4 2 2 3 10" xfId="43852" xr:uid="{3B41E7B6-56D9-4C17-90DC-43281B22A1E7}"/>
    <cellStyle name="40% - Ênfase5 4 2 2 3 11" xfId="17978" xr:uid="{5435C16C-5835-406A-B985-49739377BD40}"/>
    <cellStyle name="40% - Ênfase5 4 2 2 3 2" xfId="7569" xr:uid="{4EAC6238-197D-4654-A016-39C704FF6DF5}"/>
    <cellStyle name="40% - Ênfase5 4 2 2 3 2 10" xfId="19111" xr:uid="{659D17C5-8B79-4E9C-81F6-887B3B46D79C}"/>
    <cellStyle name="40% - Ênfase5 4 2 2 3 2 2" xfId="9556" xr:uid="{9541124D-E481-44C2-A374-96B3293AB294}"/>
    <cellStyle name="40% - Ênfase5 4 2 2 3 2 2 2" xfId="32043" xr:uid="{E5FFA862-1D8E-480F-8F2D-39F62D3E63FB}"/>
    <cellStyle name="40% - Ênfase5 4 2 2 3 2 2 3" xfId="21060" xr:uid="{3145F055-DA61-4749-A10F-2587A5AC4CE2}"/>
    <cellStyle name="40% - Ênfase5 4 2 2 3 2 3" xfId="12955" xr:uid="{037867E1-01BA-44FC-A1D1-789F55ED931E}"/>
    <cellStyle name="40% - Ênfase5 4 2 2 3 2 3 2" xfId="35016" xr:uid="{DEF82CB8-17F0-42C1-B662-CD8E839F5846}"/>
    <cellStyle name="40% - Ênfase5 4 2 2 3 2 3 3" xfId="24033" xr:uid="{76A773DA-9C58-4C4D-8F0B-3B91BE1D2ACA}"/>
    <cellStyle name="40% - Ênfase5 4 2 2 3 2 4" xfId="15397" xr:uid="{E9DB8B60-DD2C-4CBE-9653-C0A207AF512A}"/>
    <cellStyle name="40% - Ênfase5 4 2 2 3 2 4 2" xfId="37179" xr:uid="{E3B7C879-945D-4D29-8DF4-9937D8B0C779}"/>
    <cellStyle name="40% - Ênfase5 4 2 2 3 2 4 3" xfId="26196" xr:uid="{9AA4BB04-C679-4AA2-A07F-44ED68DA628F}"/>
    <cellStyle name="40% - Ênfase5 4 2 2 3 2 5" xfId="28146" xr:uid="{FAD442DE-FAE9-4843-9039-DA2D2082DBC0}"/>
    <cellStyle name="40% - Ênfase5 4 2 2 3 2 5 2" xfId="39129" xr:uid="{CBCD6E82-7309-4DDD-AC8D-02E265D98723}"/>
    <cellStyle name="40% - Ênfase5 4 2 2 3 2 6" xfId="30094" xr:uid="{5EC66B0B-240F-4B17-8773-57DA73C35849}"/>
    <cellStyle name="40% - Ênfase5 4 2 2 3 2 7" xfId="41077" xr:uid="{6ED158EF-ECA7-487E-BE7C-CB17E24D92A3}"/>
    <cellStyle name="40% - Ênfase5 4 2 2 3 2 8" xfId="43024" xr:uid="{D0670663-C670-4483-93B4-7A67C3A1C1CB}"/>
    <cellStyle name="40% - Ênfase5 4 2 2 3 2 9" xfId="44984" xr:uid="{522A1C2D-DD58-45FB-80D8-2ABC45AC642A}"/>
    <cellStyle name="40% - Ênfase5 4 2 2 3 3" xfId="8423" xr:uid="{F3BE9ACB-DB97-4BBF-84E0-F191E327368E}"/>
    <cellStyle name="40% - Ênfase5 4 2 2 3 3 2" xfId="11818" xr:uid="{13C0AD73-8A51-46D5-877C-7191B8B51CC6}"/>
    <cellStyle name="40% - Ênfase5 4 2 2 3 3 2 2" xfId="33881" xr:uid="{B4142DF3-1A76-4A76-980B-21DF7EB469D2}"/>
    <cellStyle name="40% - Ênfase5 4 2 2 3 3 2 3" xfId="22898" xr:uid="{8AE0881E-0C4C-4307-88FA-9AC32B2423FC}"/>
    <cellStyle name="40% - Ênfase5 4 2 2 3 3 3" xfId="30910" xr:uid="{FF8E406C-C001-4E96-AB8C-719392B9EF15}"/>
    <cellStyle name="40% - Ênfase5 4 2 2 3 3 4" xfId="19927" xr:uid="{3765486E-9103-41BE-9AF3-3D7F367178AC}"/>
    <cellStyle name="40% - Ênfase5 4 2 2 3 4" xfId="10822" xr:uid="{DF68FDB8-B44A-4491-9C6A-B17993151249}"/>
    <cellStyle name="40% - Ênfase5 4 2 2 3 4 2" xfId="32949" xr:uid="{2E40DBF5-A93F-46FD-AE16-84DE47C72B88}"/>
    <cellStyle name="40% - Ênfase5 4 2 2 3 4 3" xfId="21966" xr:uid="{2E54389A-1898-416D-93B3-8577D182FE25}"/>
    <cellStyle name="40% - Ênfase5 4 2 2 3 5" xfId="14183" xr:uid="{14D316D3-8FFC-46B1-A2B4-08A3D930B4A6}"/>
    <cellStyle name="40% - Ênfase5 4 2 2 3 5 2" xfId="36047" xr:uid="{3A53B616-FC8B-4C08-AE78-EBE279CED54C}"/>
    <cellStyle name="40% - Ênfase5 4 2 2 3 5 3" xfId="25064" xr:uid="{C3C9790E-5752-4B47-A2C1-2B1443D1B565}"/>
    <cellStyle name="40% - Ênfase5 4 2 2 3 6" xfId="27014" xr:uid="{36DC7660-86E8-474A-85E8-7FAD6F4D6227}"/>
    <cellStyle name="40% - Ênfase5 4 2 2 3 6 2" xfId="37997" xr:uid="{358D3A81-3192-49F7-9564-670103B48CEE}"/>
    <cellStyle name="40% - Ênfase5 4 2 2 3 7" xfId="28962" xr:uid="{24F830C2-2847-4084-A88E-F63797E04FF6}"/>
    <cellStyle name="40% - Ênfase5 4 2 2 3 8" xfId="39945" xr:uid="{7B53C309-DE3B-46B8-A55F-310D7A80FAD2}"/>
    <cellStyle name="40% - Ênfase5 4 2 2 3 9" xfId="41892" xr:uid="{3D88DD2B-A185-490E-93B2-7F9BF2FCAE4E}"/>
    <cellStyle name="40% - Ênfase5 4 2 2 4" xfId="7003" xr:uid="{D9F12D21-475C-47FB-B0CA-0D7814D04B6C}"/>
    <cellStyle name="40% - Ênfase5 4 2 2 4 10" xfId="18547" xr:uid="{AF998345-A905-4F7C-82A1-175A79D1A93D}"/>
    <cellStyle name="40% - Ênfase5 4 2 2 4 2" xfId="8992" xr:uid="{36F036C7-95F4-4A77-9861-8A0283827E03}"/>
    <cellStyle name="40% - Ênfase5 4 2 2 4 2 2" xfId="31479" xr:uid="{DAA8BB54-17FF-4FE1-B6DA-DFAC708C9509}"/>
    <cellStyle name="40% - Ênfase5 4 2 2 4 2 3" xfId="20496" xr:uid="{D916485D-551D-4510-BC7C-A5BD73504E00}"/>
    <cellStyle name="40% - Ênfase5 4 2 2 4 3" xfId="12377" xr:uid="{8F0C4930-5419-4418-BA2D-71EF74DD4042}"/>
    <cellStyle name="40% - Ênfase5 4 2 2 4 3 2" xfId="34438" xr:uid="{8029411C-4EF2-4853-B7DB-9E347CD1BB0B}"/>
    <cellStyle name="40% - Ênfase5 4 2 2 4 3 3" xfId="23455" xr:uid="{D830E4B8-74BF-4913-AD5E-040BF194FFCE}"/>
    <cellStyle name="40% - Ênfase5 4 2 2 4 4" xfId="14833" xr:uid="{33C9A151-014E-44A2-BFCA-C1A5C12548E9}"/>
    <cellStyle name="40% - Ênfase5 4 2 2 4 4 2" xfId="36615" xr:uid="{15CB5C69-8549-4BFA-9EB5-3C1586369D6A}"/>
    <cellStyle name="40% - Ênfase5 4 2 2 4 4 3" xfId="25632" xr:uid="{47F25893-5476-4D18-9879-742F09FB6305}"/>
    <cellStyle name="40% - Ênfase5 4 2 2 4 5" xfId="27582" xr:uid="{4B119DF1-3A81-4E4B-BAC1-39FC6843FE85}"/>
    <cellStyle name="40% - Ênfase5 4 2 2 4 5 2" xfId="38565" xr:uid="{1659B74E-0624-4145-A668-3525CCB9AC57}"/>
    <cellStyle name="40% - Ênfase5 4 2 2 4 6" xfId="29530" xr:uid="{5E3F34DB-D729-457F-8CAA-E5D876B7B51B}"/>
    <cellStyle name="40% - Ênfase5 4 2 2 4 7" xfId="40513" xr:uid="{90569486-598F-4BCB-B73B-E2EBB3DEDB49}"/>
    <cellStyle name="40% - Ênfase5 4 2 2 4 8" xfId="42460" xr:uid="{845023E1-0923-41B2-AEB8-8CE418D7776D}"/>
    <cellStyle name="40% - Ênfase5 4 2 2 4 9" xfId="44420" xr:uid="{113156B4-CFB1-4C3E-9F9B-707C0D88DC6D}"/>
    <cellStyle name="40% - Ênfase5 4 2 2 5" xfId="8421" xr:uid="{AA4C16CF-6DD1-4D29-A029-C985530E43B6}"/>
    <cellStyle name="40% - Ênfase5 4 2 2 5 2" xfId="11240" xr:uid="{A0818A87-49BC-49BE-8CA9-3309E2E572AE}"/>
    <cellStyle name="40% - Ênfase5 4 2 2 5 2 2" xfId="33303" xr:uid="{815786BA-ED30-4900-B83D-22F302E48AB5}"/>
    <cellStyle name="40% - Ênfase5 4 2 2 5 2 3" xfId="22320" xr:uid="{CD0A658B-558E-4108-A65D-D6AAD526604E}"/>
    <cellStyle name="40% - Ênfase5 4 2 2 5 3" xfId="30908" xr:uid="{D9A0DC1B-D2E6-4B78-BF63-9086AA5DF8E9}"/>
    <cellStyle name="40% - Ênfase5 4 2 2 5 4" xfId="19925" xr:uid="{95CC6FAD-A77D-4160-A624-315F262E75A4}"/>
    <cellStyle name="40% - Ênfase5 4 2 2 6" xfId="10258" xr:uid="{4B05D58D-3934-4706-A8D8-28C996FAF1FC}"/>
    <cellStyle name="40% - Ênfase5 4 2 2 6 2" xfId="32385" xr:uid="{36B6AED8-9992-4DCD-AE21-963065573553}"/>
    <cellStyle name="40% - Ênfase5 4 2 2 6 3" xfId="21402" xr:uid="{D0ACD881-B2F1-4A25-A6CB-8D7CBFE8E92F}"/>
    <cellStyle name="40% - Ênfase5 4 2 2 7" xfId="14181" xr:uid="{AEE45C28-B47B-46DB-8DD0-BA7D2B8D8265}"/>
    <cellStyle name="40% - Ênfase5 4 2 2 7 2" xfId="36045" xr:uid="{E3B70A69-EE43-4D3A-B05C-55B8188091CB}"/>
    <cellStyle name="40% - Ênfase5 4 2 2 7 3" xfId="25062" xr:uid="{233537A8-9E20-4291-AC4A-C26D0A35A217}"/>
    <cellStyle name="40% - Ênfase5 4 2 2 8" xfId="27012" xr:uid="{2EAC40B9-EDAC-4E51-9F28-5E33B2B299E7}"/>
    <cellStyle name="40% - Ênfase5 4 2 2 8 2" xfId="37995" xr:uid="{84B5534F-31EC-4247-83C6-E367EF5FB4EB}"/>
    <cellStyle name="40% - Ênfase5 4 2 2 9" xfId="28960" xr:uid="{6BFAD1CE-D6CC-44DC-941C-F0960DB07B1F}"/>
    <cellStyle name="40% - Ênfase5 4 2 3" xfId="5576" xr:uid="{8972510D-22BB-4CEC-84DE-91351C58043B}"/>
    <cellStyle name="40% - Ênfase5 4 2 3 10" xfId="43853" xr:uid="{1FCD8EBD-7D3F-4457-9CBF-8B3720D9CD07}"/>
    <cellStyle name="40% - Ênfase5 4 2 3 11" xfId="17979" xr:uid="{8C9ECFFF-FBC4-40E9-9A67-CA0F8C5825D4}"/>
    <cellStyle name="40% - Ênfase5 4 2 3 2" xfId="7118" xr:uid="{B5C6019A-B257-4E81-8666-15732FC6B977}"/>
    <cellStyle name="40% - Ênfase5 4 2 3 2 10" xfId="18660" xr:uid="{36B7A4BB-0B7A-473C-88ED-1A08BBFEC2CC}"/>
    <cellStyle name="40% - Ênfase5 4 2 3 2 2" xfId="9105" xr:uid="{70C0A504-F4B8-41DE-8EE5-4B14D2F3FDD9}"/>
    <cellStyle name="40% - Ênfase5 4 2 3 2 2 2" xfId="31592" xr:uid="{9D6CC1E6-DD0E-414E-9369-F85CD6F413A8}"/>
    <cellStyle name="40% - Ênfase5 4 2 3 2 2 3" xfId="20609" xr:uid="{BB0AF247-25A3-4599-8721-D196E32250B3}"/>
    <cellStyle name="40% - Ênfase5 4 2 3 2 3" xfId="12500" xr:uid="{B7D698FF-B11C-450A-8AAE-3C45E9CECC8E}"/>
    <cellStyle name="40% - Ênfase5 4 2 3 2 3 2" xfId="34561" xr:uid="{9BF2A447-9F50-435C-8D24-9FF1004D45FF}"/>
    <cellStyle name="40% - Ênfase5 4 2 3 2 3 3" xfId="23578" xr:uid="{7ADE3305-9FAE-4A42-AD0F-F432EBDF7DD0}"/>
    <cellStyle name="40% - Ênfase5 4 2 3 2 4" xfId="14946" xr:uid="{A453A74E-325B-417D-98A1-EE7660BC74E8}"/>
    <cellStyle name="40% - Ênfase5 4 2 3 2 4 2" xfId="36728" xr:uid="{83C062EF-7CA0-4F9A-BF04-F356C004F6D9}"/>
    <cellStyle name="40% - Ênfase5 4 2 3 2 4 3" xfId="25745" xr:uid="{48344CF3-B54F-4FE6-908C-5B837C9D754E}"/>
    <cellStyle name="40% - Ênfase5 4 2 3 2 5" xfId="27695" xr:uid="{1149D13E-3F6F-48C4-A7A7-F2A32F94B559}"/>
    <cellStyle name="40% - Ênfase5 4 2 3 2 5 2" xfId="38678" xr:uid="{3E3403D5-FA4A-4808-B064-4479E86C2834}"/>
    <cellStyle name="40% - Ênfase5 4 2 3 2 6" xfId="29643" xr:uid="{483684FB-C481-470E-A6C0-D977C673D0EF}"/>
    <cellStyle name="40% - Ênfase5 4 2 3 2 7" xfId="40626" xr:uid="{78C955A4-C902-49E5-AC1D-372D5F40851C}"/>
    <cellStyle name="40% - Ênfase5 4 2 3 2 8" xfId="42573" xr:uid="{840EE2CB-89EB-46DA-9A38-70DA2C025F52}"/>
    <cellStyle name="40% - Ênfase5 4 2 3 2 9" xfId="44533" xr:uid="{22BF745A-EBAA-407E-81F2-6BA09EBE168D}"/>
    <cellStyle name="40% - Ênfase5 4 2 3 3" xfId="8424" xr:uid="{B7BD0615-0D7B-454E-8E1F-C6D0A77D5706}"/>
    <cellStyle name="40% - Ênfase5 4 2 3 3 2" xfId="11363" xr:uid="{6F26DFDB-496E-4BFA-A140-0E800A304658}"/>
    <cellStyle name="40% - Ênfase5 4 2 3 3 2 2" xfId="33426" xr:uid="{BF1CA5F4-0D12-4BA2-86AA-E6D6F2005C01}"/>
    <cellStyle name="40% - Ênfase5 4 2 3 3 2 3" xfId="22443" xr:uid="{492B1BDE-6ACB-4271-9C9D-A46650CA92F5}"/>
    <cellStyle name="40% - Ênfase5 4 2 3 3 3" xfId="30911" xr:uid="{4B7E81DA-8E4B-4D81-953E-41748C893E43}"/>
    <cellStyle name="40% - Ênfase5 4 2 3 3 4" xfId="19928" xr:uid="{B6A5C33B-E4A8-4E18-AD9D-54A8C19B56EE}"/>
    <cellStyle name="40% - Ênfase5 4 2 3 4" xfId="10371" xr:uid="{5BC0D551-165F-45E3-A359-3ED3245B6B7C}"/>
    <cellStyle name="40% - Ênfase5 4 2 3 4 2" xfId="32498" xr:uid="{0052CE96-C74F-4DA6-BB40-D4B0D3E67B10}"/>
    <cellStyle name="40% - Ênfase5 4 2 3 4 3" xfId="21515" xr:uid="{707BB3E6-FE30-4249-8A03-EDF0CB115837}"/>
    <cellStyle name="40% - Ênfase5 4 2 3 5" xfId="14184" xr:uid="{62AB821C-BA87-4E33-A8E3-D3E608855559}"/>
    <cellStyle name="40% - Ênfase5 4 2 3 5 2" xfId="36048" xr:uid="{269E79B1-344B-4F1F-BD31-93DA6CF45B7C}"/>
    <cellStyle name="40% - Ênfase5 4 2 3 5 3" xfId="25065" xr:uid="{3B58219B-E5EC-4EF6-B641-53DD73D37A55}"/>
    <cellStyle name="40% - Ênfase5 4 2 3 6" xfId="27015" xr:uid="{7E0765B2-9E11-460C-B649-CBD00CFED6BB}"/>
    <cellStyle name="40% - Ênfase5 4 2 3 6 2" xfId="37998" xr:uid="{52340756-0710-472F-B34F-E153C3E24DA3}"/>
    <cellStyle name="40% - Ênfase5 4 2 3 7" xfId="28963" xr:uid="{A4CFFF33-61BA-4C03-917F-EA7BC611F30A}"/>
    <cellStyle name="40% - Ênfase5 4 2 3 8" xfId="39946" xr:uid="{072F29C6-5C1A-4FF7-A7EE-4E017AF720C2}"/>
    <cellStyle name="40% - Ênfase5 4 2 3 9" xfId="41893" xr:uid="{74FBD28C-05E8-4589-B920-1CC6564806C3}"/>
    <cellStyle name="40% - Ênfase5 4 2 4" xfId="5577" xr:uid="{E7A342A5-B5B1-4349-8299-BA4C5DE588FB}"/>
    <cellStyle name="40% - Ênfase5 4 2 4 10" xfId="43854" xr:uid="{6F810FB8-18B3-4BB8-B54B-C66264BCBF76}"/>
    <cellStyle name="40% - Ênfase5 4 2 4 11" xfId="17980" xr:uid="{E4B43944-5094-4D0E-83CF-0BB6BE7E7842}"/>
    <cellStyle name="40% - Ênfase5 4 2 4 2" xfId="7400" xr:uid="{C41A64C1-130C-4F18-AD0B-A08426729C70}"/>
    <cellStyle name="40% - Ênfase5 4 2 4 2 10" xfId="18942" xr:uid="{D9F5FDD9-7F44-474B-9DD5-68E0FC05867C}"/>
    <cellStyle name="40% - Ênfase5 4 2 4 2 2" xfId="9387" xr:uid="{F47FA9ED-1137-48A2-92EA-DF98B65DF50B}"/>
    <cellStyle name="40% - Ênfase5 4 2 4 2 2 2" xfId="31874" xr:uid="{35F2C203-898B-4498-8409-857BBE13BE67}"/>
    <cellStyle name="40% - Ênfase5 4 2 4 2 2 3" xfId="20891" xr:uid="{1A9D706D-A525-4177-977E-49CE21CE43A4}"/>
    <cellStyle name="40% - Ênfase5 4 2 4 2 3" xfId="12786" xr:uid="{BD0C7469-B5C5-4AC9-A2EC-BF00F9360458}"/>
    <cellStyle name="40% - Ênfase5 4 2 4 2 3 2" xfId="34847" xr:uid="{423B1EB6-D963-4964-9AB3-FE8862FC9260}"/>
    <cellStyle name="40% - Ênfase5 4 2 4 2 3 3" xfId="23864" xr:uid="{3CA98B18-D319-4B91-B2CB-CF0901ED3B20}"/>
    <cellStyle name="40% - Ênfase5 4 2 4 2 4" xfId="15228" xr:uid="{0FB8965E-7725-45F9-8AD7-507430149DE2}"/>
    <cellStyle name="40% - Ênfase5 4 2 4 2 4 2" xfId="37010" xr:uid="{A5EA7837-BDBE-450D-9120-C66E35C92B09}"/>
    <cellStyle name="40% - Ênfase5 4 2 4 2 4 3" xfId="26027" xr:uid="{FBB0BFD1-7E46-48B5-BCD9-874FB5C704A1}"/>
    <cellStyle name="40% - Ênfase5 4 2 4 2 5" xfId="27977" xr:uid="{A28C8843-F187-4077-977E-D9609CCDE078}"/>
    <cellStyle name="40% - Ênfase5 4 2 4 2 5 2" xfId="38960" xr:uid="{E7638EB9-5762-471E-B6F3-A50E403C79E0}"/>
    <cellStyle name="40% - Ênfase5 4 2 4 2 6" xfId="29925" xr:uid="{69394060-9107-4F37-8A96-1BB92DBA2406}"/>
    <cellStyle name="40% - Ênfase5 4 2 4 2 7" xfId="40908" xr:uid="{0560C4BD-B8AC-4AB4-9AF7-83DB381586A1}"/>
    <cellStyle name="40% - Ênfase5 4 2 4 2 8" xfId="42855" xr:uid="{9835ABC9-59FE-4949-988C-FC8C030ADEFC}"/>
    <cellStyle name="40% - Ênfase5 4 2 4 2 9" xfId="44815" xr:uid="{05C63B36-7189-496C-B228-B9E60692C2D7}"/>
    <cellStyle name="40% - Ênfase5 4 2 4 3" xfId="8425" xr:uid="{67A3912D-F74E-4F54-927C-09CD93D722D0}"/>
    <cellStyle name="40% - Ênfase5 4 2 4 3 2" xfId="11649" xr:uid="{C87C7062-7293-46A4-A855-96BD12492499}"/>
    <cellStyle name="40% - Ênfase5 4 2 4 3 2 2" xfId="33712" xr:uid="{CC6582C4-3CE1-4D1A-BF64-141227E8B822}"/>
    <cellStyle name="40% - Ênfase5 4 2 4 3 2 3" xfId="22729" xr:uid="{B7DF2BC4-908B-4A20-8375-B5F971C309D9}"/>
    <cellStyle name="40% - Ênfase5 4 2 4 3 3" xfId="30912" xr:uid="{0572F392-2E16-4F67-8356-1B28648F0032}"/>
    <cellStyle name="40% - Ênfase5 4 2 4 3 4" xfId="19929" xr:uid="{D53390FB-7A54-435F-9537-5F41B06E781F}"/>
    <cellStyle name="40% - Ênfase5 4 2 4 4" xfId="10653" xr:uid="{3562DF72-1554-4EA1-BCDA-E67388D34A8F}"/>
    <cellStyle name="40% - Ênfase5 4 2 4 4 2" xfId="32780" xr:uid="{330897C1-4F7F-4028-8469-4863BD05D723}"/>
    <cellStyle name="40% - Ênfase5 4 2 4 4 3" xfId="21797" xr:uid="{32B997CE-663F-4BB9-B15F-AEFC0298698B}"/>
    <cellStyle name="40% - Ênfase5 4 2 4 5" xfId="14185" xr:uid="{F45C7347-95CA-4E47-AA5C-536DEC3F5871}"/>
    <cellStyle name="40% - Ênfase5 4 2 4 5 2" xfId="36049" xr:uid="{CF4FDF7B-AE77-43B0-BC8C-7078FFEAFC34}"/>
    <cellStyle name="40% - Ênfase5 4 2 4 5 3" xfId="25066" xr:uid="{AE2458A7-BB2D-470A-96F4-013F9A38CDA5}"/>
    <cellStyle name="40% - Ênfase5 4 2 4 6" xfId="27016" xr:uid="{0F72B8E6-0E46-487E-8383-5140B779DC10}"/>
    <cellStyle name="40% - Ênfase5 4 2 4 6 2" xfId="37999" xr:uid="{6BDD2DD4-AD92-4407-A6D4-67EB9807BFD4}"/>
    <cellStyle name="40% - Ênfase5 4 2 4 7" xfId="28964" xr:uid="{E60D95A2-4349-474E-8C20-0F0B98CBE853}"/>
    <cellStyle name="40% - Ênfase5 4 2 4 8" xfId="39947" xr:uid="{40EC6BD6-EF1C-4A41-AAA7-8A039E87D1B7}"/>
    <cellStyle name="40% - Ênfase5 4 2 4 9" xfId="41894" xr:uid="{47609BCC-E489-4FAA-B50B-C085FDFBFDAA}"/>
    <cellStyle name="40% - Ênfase5 4 2 5" xfId="6833" xr:uid="{1456DF70-64AD-4A7D-92FA-AE0AFB3E7A48}"/>
    <cellStyle name="40% - Ênfase5 4 2 5 10" xfId="18378" xr:uid="{B44C17B0-74A0-4727-93D8-62C2D4301604}"/>
    <cellStyle name="40% - Ênfase5 4 2 5 2" xfId="8823" xr:uid="{E23F5668-7B1C-4C2B-A8DE-AA46858757F4}"/>
    <cellStyle name="40% - Ênfase5 4 2 5 2 2" xfId="13267" xr:uid="{2E808AF8-230D-4E5D-BC27-2892EBFA4E26}"/>
    <cellStyle name="40% - Ênfase5 4 2 5 2 2 2" xfId="35276" xr:uid="{0EBB8B40-E425-4A4A-8447-0EDC5894AA39}"/>
    <cellStyle name="40% - Ênfase5 4 2 5 2 2 3" xfId="24293" xr:uid="{23CDD0D6-1546-4A4B-9005-D4C07F232E00}"/>
    <cellStyle name="40% - Ênfase5 4 2 5 2 3" xfId="31310" xr:uid="{3B1F91E5-2616-474E-AC02-B4A43BBE94F9}"/>
    <cellStyle name="40% - Ênfase5 4 2 5 2 4" xfId="20327" xr:uid="{B382D0BD-36F3-469E-9F5D-93DFBC304371}"/>
    <cellStyle name="40% - Ênfase5 4 2 5 3" xfId="12080" xr:uid="{EECD44C2-6820-44BC-B1F0-EE4D07EC6AEC}"/>
    <cellStyle name="40% - Ênfase5 4 2 5 3 2" xfId="34141" xr:uid="{FEDDB84F-FC44-48C6-B491-56C06C7E48E6}"/>
    <cellStyle name="40% - Ênfase5 4 2 5 3 3" xfId="23158" xr:uid="{9CEB079C-2374-4F16-BB0A-91E1850C9D14}"/>
    <cellStyle name="40% - Ênfase5 4 2 5 4" xfId="14664" xr:uid="{F625B5E0-E1A2-4B41-9F06-351785C97550}"/>
    <cellStyle name="40% - Ênfase5 4 2 5 4 2" xfId="36446" xr:uid="{B444B8E7-A6A3-462E-B6E3-12AFE22EB857}"/>
    <cellStyle name="40% - Ênfase5 4 2 5 4 3" xfId="25463" xr:uid="{04621EBC-9C9B-49BF-AC86-E2041B29522C}"/>
    <cellStyle name="40% - Ênfase5 4 2 5 5" xfId="27413" xr:uid="{681E1F7F-B0C6-4D52-B6FF-6568733130CC}"/>
    <cellStyle name="40% - Ênfase5 4 2 5 5 2" xfId="38396" xr:uid="{CF062810-1BC6-4050-902B-9EF55B0B8CA9}"/>
    <cellStyle name="40% - Ênfase5 4 2 5 6" xfId="29361" xr:uid="{A3A492F8-D95A-43C1-B8A6-4C9873D98DCB}"/>
    <cellStyle name="40% - Ênfase5 4 2 5 7" xfId="40344" xr:uid="{C19134CE-6DDC-4546-832E-FB322C43C42F}"/>
    <cellStyle name="40% - Ênfase5 4 2 5 8" xfId="42291" xr:uid="{4845374A-31E2-4740-9038-80FC08C3EF59}"/>
    <cellStyle name="40% - Ênfase5 4 2 5 9" xfId="44251" xr:uid="{D2820A9D-FD49-488A-872F-CD21E1943CAD}"/>
    <cellStyle name="40% - Ênfase5 4 2 6" xfId="8420" xr:uid="{1636CD7A-B281-4A6F-8284-E2F896963290}"/>
    <cellStyle name="40% - Ênfase5 4 2 6 2" xfId="12204" xr:uid="{381483B4-E995-466C-8C64-EA106CED2322}"/>
    <cellStyle name="40% - Ênfase5 4 2 6 2 2" xfId="34265" xr:uid="{08375C9A-6FEB-40E7-998A-5F5A81909860}"/>
    <cellStyle name="40% - Ênfase5 4 2 6 2 3" xfId="23282" xr:uid="{D051BF4A-5978-4322-80E8-B4EC714683D5}"/>
    <cellStyle name="40% - Ênfase5 4 2 6 3" xfId="30907" xr:uid="{799FEADB-D54C-42E4-B59A-5870BF152AF9}"/>
    <cellStyle name="40% - Ênfase5 4 2 6 4" xfId="19924" xr:uid="{1B71EAE9-1D3D-4FA2-A0CE-DD742E0A9457}"/>
    <cellStyle name="40% - Ênfase5 4 2 7" xfId="11066" xr:uid="{BBD197BE-E8EF-44DC-A36B-AE0D7FB4A659}"/>
    <cellStyle name="40% - Ênfase5 4 2 7 2" xfId="33130" xr:uid="{730F96C7-7393-4F54-AA47-543122B65690}"/>
    <cellStyle name="40% - Ênfase5 4 2 7 3" xfId="22147" xr:uid="{0D05A92A-7773-436E-AA97-22039F6C8947}"/>
    <cellStyle name="40% - Ênfase5 4 2 8" xfId="10029" xr:uid="{C18F3BF0-1C44-49BD-AFC4-DC1F2F4800A0}"/>
    <cellStyle name="40% - Ênfase5 4 2 8 2" xfId="32216" xr:uid="{DF53B994-89C8-4065-92C9-2E2BBA74DFA6}"/>
    <cellStyle name="40% - Ênfase5 4 2 8 3" xfId="21233" xr:uid="{159573C4-58FC-4737-82D3-790DE7826521}"/>
    <cellStyle name="40% - Ênfase5 4 2 9" xfId="14180" xr:uid="{A0F8C66D-B8FB-4A50-B00C-9EE8FA1479E0}"/>
    <cellStyle name="40% - Ênfase5 4 2 9 2" xfId="36044" xr:uid="{72914F7F-CE06-4ACB-A4A6-9B950D0118C8}"/>
    <cellStyle name="40% - Ênfase5 4 2 9 3" xfId="25061" xr:uid="{F5AFD834-DCA4-401B-8E38-D908979C8C73}"/>
    <cellStyle name="40% - Ênfase5 4 3" xfId="5578" xr:uid="{13636271-A57F-4194-80EE-F94E62F5DF54}"/>
    <cellStyle name="40% - Ênfase5 4 3 10" xfId="28965" xr:uid="{F1DE73C6-6C28-4ECD-A7E6-56555D44C28E}"/>
    <cellStyle name="40% - Ênfase5 4 3 11" xfId="39948" xr:uid="{9A7EA3C5-FD35-4024-8571-793D0D046111}"/>
    <cellStyle name="40% - Ênfase5 4 3 12" xfId="41895" xr:uid="{66F821A0-BAB1-4064-B613-B1BBD026E6F0}"/>
    <cellStyle name="40% - Ênfase5 4 3 13" xfId="43855" xr:uid="{D48CF0B7-DCE4-4336-9438-8160DAD5AB12}"/>
    <cellStyle name="40% - Ênfase5 4 3 14" xfId="17981" xr:uid="{B9091D63-156E-40ED-BE6F-C151D03239F2}"/>
    <cellStyle name="40% - Ênfase5 4 3 2" xfId="5579" xr:uid="{AD9CE87C-0F79-4534-8F33-1DB92F95DD80}"/>
    <cellStyle name="40% - Ênfase5 4 3 2 10" xfId="43856" xr:uid="{B47C570E-722E-4EE7-B536-73BD4109C1D6}"/>
    <cellStyle name="40% - Ênfase5 4 3 2 11" xfId="17982" xr:uid="{41FB1A58-CDD9-46C2-915D-85F92B8FB5B4}"/>
    <cellStyle name="40% - Ênfase5 4 3 2 2" xfId="7231" xr:uid="{5BDA67B4-78F8-43DA-BAA6-8EED20908072}"/>
    <cellStyle name="40% - Ênfase5 4 3 2 2 10" xfId="18773" xr:uid="{57934741-5CBC-40FD-BACA-9B4612744EEA}"/>
    <cellStyle name="40% - Ênfase5 4 3 2 2 2" xfId="9218" xr:uid="{6B324715-9B28-4AEB-AEAA-EA6519177D31}"/>
    <cellStyle name="40% - Ênfase5 4 3 2 2 2 2" xfId="31705" xr:uid="{54F997A9-3B84-44D3-9808-8DD6BDE1CDB7}"/>
    <cellStyle name="40% - Ênfase5 4 3 2 2 2 3" xfId="20722" xr:uid="{F89634FF-93E6-4741-813F-A2A7A153BCBF}"/>
    <cellStyle name="40% - Ênfase5 4 3 2 2 3" xfId="12617" xr:uid="{7FD87054-1502-4BA0-8B5E-7984CFB667AD}"/>
    <cellStyle name="40% - Ênfase5 4 3 2 2 3 2" xfId="34678" xr:uid="{F0DEC9BF-7A01-41F2-8FFB-1913A6EB77E1}"/>
    <cellStyle name="40% - Ênfase5 4 3 2 2 3 3" xfId="23695" xr:uid="{E1284CAE-569A-48C8-A55B-A3341177E387}"/>
    <cellStyle name="40% - Ênfase5 4 3 2 2 4" xfId="15059" xr:uid="{FFC2C5BE-DB9C-4546-8037-EA07688FCC98}"/>
    <cellStyle name="40% - Ênfase5 4 3 2 2 4 2" xfId="36841" xr:uid="{28667C51-15E5-4C23-A4C9-F3BE4A7B2CDF}"/>
    <cellStyle name="40% - Ênfase5 4 3 2 2 4 3" xfId="25858" xr:uid="{E5618D34-3CE0-4B99-A681-46D233BEE205}"/>
    <cellStyle name="40% - Ênfase5 4 3 2 2 5" xfId="27808" xr:uid="{F8852769-35DB-4212-B21E-AE5EBB2B09FB}"/>
    <cellStyle name="40% - Ênfase5 4 3 2 2 5 2" xfId="38791" xr:uid="{09574AE5-1B92-4802-B32C-243DBC498B85}"/>
    <cellStyle name="40% - Ênfase5 4 3 2 2 6" xfId="29756" xr:uid="{A50F4025-AF9D-4AB0-83E2-61A944834D6A}"/>
    <cellStyle name="40% - Ênfase5 4 3 2 2 7" xfId="40739" xr:uid="{6D5C14F6-F6EC-473C-9262-CE208FAD390D}"/>
    <cellStyle name="40% - Ênfase5 4 3 2 2 8" xfId="42686" xr:uid="{F60A5BB0-371A-4AF4-A47D-B3B3B8F0BCEE}"/>
    <cellStyle name="40% - Ênfase5 4 3 2 2 9" xfId="44646" xr:uid="{3F9D6CA9-F012-4451-BB99-DAED97378A26}"/>
    <cellStyle name="40% - Ênfase5 4 3 2 3" xfId="8427" xr:uid="{4BE45E6D-1B07-4493-AA6E-54B4F6D86054}"/>
    <cellStyle name="40% - Ênfase5 4 3 2 3 2" xfId="11480" xr:uid="{F32FCB1D-CC1C-4A5E-9F48-4A87FFDB40D4}"/>
    <cellStyle name="40% - Ênfase5 4 3 2 3 2 2" xfId="33543" xr:uid="{83E356D7-C0D4-4AD4-9FA9-3C3DBF1F69BE}"/>
    <cellStyle name="40% - Ênfase5 4 3 2 3 2 3" xfId="22560" xr:uid="{F127D053-EC24-48FA-893F-3E4985573CB8}"/>
    <cellStyle name="40% - Ênfase5 4 3 2 3 3" xfId="30914" xr:uid="{6C52D51D-2CE8-4F32-9F1D-97AFE001C735}"/>
    <cellStyle name="40% - Ênfase5 4 3 2 3 4" xfId="19931" xr:uid="{820413FF-7F7E-45D8-BD2D-2039716D1358}"/>
    <cellStyle name="40% - Ênfase5 4 3 2 4" xfId="10484" xr:uid="{69E7A579-6065-45A9-9F02-A5710B3C6502}"/>
    <cellStyle name="40% - Ênfase5 4 3 2 4 2" xfId="32611" xr:uid="{D75D91A6-8422-471A-A896-3CC9E70DC974}"/>
    <cellStyle name="40% - Ênfase5 4 3 2 4 3" xfId="21628" xr:uid="{37D21AEA-B500-4E85-A6D1-D28373AA3EAE}"/>
    <cellStyle name="40% - Ênfase5 4 3 2 5" xfId="14187" xr:uid="{B93C6574-9D24-4846-887F-EFD08A87CA22}"/>
    <cellStyle name="40% - Ênfase5 4 3 2 5 2" xfId="36051" xr:uid="{7E19F742-027F-4686-9807-16042B430EA9}"/>
    <cellStyle name="40% - Ênfase5 4 3 2 5 3" xfId="25068" xr:uid="{14ABD39D-7E85-4197-9C9E-B7827388CFCE}"/>
    <cellStyle name="40% - Ênfase5 4 3 2 6" xfId="27018" xr:uid="{63380CDE-A224-4B4A-8F5B-8CF40930BE50}"/>
    <cellStyle name="40% - Ênfase5 4 3 2 6 2" xfId="38001" xr:uid="{55EFE309-2616-4B37-9561-69DD7B8BA56C}"/>
    <cellStyle name="40% - Ênfase5 4 3 2 7" xfId="28966" xr:uid="{EEE4FD97-C865-4380-A762-725173B8234E}"/>
    <cellStyle name="40% - Ênfase5 4 3 2 8" xfId="39949" xr:uid="{24C450C5-981C-4CE4-9C01-497C89C31EEE}"/>
    <cellStyle name="40% - Ênfase5 4 3 2 9" xfId="41896" xr:uid="{6C5B01A4-0F8E-478B-9727-6B7163A652B5}"/>
    <cellStyle name="40% - Ênfase5 4 3 3" xfId="5580" xr:uid="{C1CE8090-E650-412B-8416-532C068A929E}"/>
    <cellStyle name="40% - Ênfase5 4 3 3 10" xfId="43857" xr:uid="{EE0B7A71-D8CA-4946-BD43-8CADEC001E5C}"/>
    <cellStyle name="40% - Ênfase5 4 3 3 11" xfId="17983" xr:uid="{A18F8C8F-D195-4366-AE60-20A88EAB6C04}"/>
    <cellStyle name="40% - Ênfase5 4 3 3 2" xfId="7513" xr:uid="{85B3211A-6BAF-48BA-B0B8-E0D1F80A359A}"/>
    <cellStyle name="40% - Ênfase5 4 3 3 2 10" xfId="19055" xr:uid="{87C41C0F-A283-4BBC-809C-1A8AB35C8176}"/>
    <cellStyle name="40% - Ênfase5 4 3 3 2 2" xfId="9500" xr:uid="{38EEAA97-BBF7-4B0D-A8F5-CF7129F65C39}"/>
    <cellStyle name="40% - Ênfase5 4 3 3 2 2 2" xfId="31987" xr:uid="{371FC102-DF6E-4E9D-B84B-2679B19D67ED}"/>
    <cellStyle name="40% - Ênfase5 4 3 3 2 2 3" xfId="21004" xr:uid="{37242CDF-31BD-459A-BB22-E91838514381}"/>
    <cellStyle name="40% - Ênfase5 4 3 3 2 3" xfId="12899" xr:uid="{9CDD95C6-9AC1-4288-9DC5-5821D57705AB}"/>
    <cellStyle name="40% - Ênfase5 4 3 3 2 3 2" xfId="34960" xr:uid="{E2099E65-FDF8-42BF-8657-D9347A703893}"/>
    <cellStyle name="40% - Ênfase5 4 3 3 2 3 3" xfId="23977" xr:uid="{424122B3-5F90-4F1E-9B5A-6BBB20CAD623}"/>
    <cellStyle name="40% - Ênfase5 4 3 3 2 4" xfId="15341" xr:uid="{D41F4677-8EA0-467B-8287-9241931E8ACC}"/>
    <cellStyle name="40% - Ênfase5 4 3 3 2 4 2" xfId="37123" xr:uid="{44F169D0-7108-412E-8BE1-5456D2C24F54}"/>
    <cellStyle name="40% - Ênfase5 4 3 3 2 4 3" xfId="26140" xr:uid="{CDA18BEC-72EF-4E1B-80A1-EFF2E625DD1A}"/>
    <cellStyle name="40% - Ênfase5 4 3 3 2 5" xfId="28090" xr:uid="{809F9867-E6EF-4EDA-B836-02FFCAFA8B65}"/>
    <cellStyle name="40% - Ênfase5 4 3 3 2 5 2" xfId="39073" xr:uid="{04D58533-1495-49BF-83B0-883A180F266D}"/>
    <cellStyle name="40% - Ênfase5 4 3 3 2 6" xfId="30038" xr:uid="{1BE84635-A7CF-4F08-8F5C-CF8697D77FC6}"/>
    <cellStyle name="40% - Ênfase5 4 3 3 2 7" xfId="41021" xr:uid="{AF64BA80-ED38-416A-9739-EC159FE7BBFE}"/>
    <cellStyle name="40% - Ênfase5 4 3 3 2 8" xfId="42968" xr:uid="{2BC262F1-59FB-4BA5-9460-0742E6D35C59}"/>
    <cellStyle name="40% - Ênfase5 4 3 3 2 9" xfId="44928" xr:uid="{14661FEB-7DD0-45F8-8F03-75E3C0353550}"/>
    <cellStyle name="40% - Ênfase5 4 3 3 3" xfId="8428" xr:uid="{0F69DA3D-A7E0-429D-8BB1-BEACEC2418CF}"/>
    <cellStyle name="40% - Ênfase5 4 3 3 3 2" xfId="11762" xr:uid="{C34E6727-07F7-48BC-B517-34A6115A3206}"/>
    <cellStyle name="40% - Ênfase5 4 3 3 3 2 2" xfId="33825" xr:uid="{A29569B0-907B-424C-821B-1C20828F2F69}"/>
    <cellStyle name="40% - Ênfase5 4 3 3 3 2 3" xfId="22842" xr:uid="{158CB92E-47FB-4425-A290-0DCD98319C9F}"/>
    <cellStyle name="40% - Ênfase5 4 3 3 3 3" xfId="30915" xr:uid="{B45CE410-0C7D-4C30-A8F9-93BDA9A848F6}"/>
    <cellStyle name="40% - Ênfase5 4 3 3 3 4" xfId="19932" xr:uid="{AC78CC20-8559-4616-934B-DEE82A3E10E8}"/>
    <cellStyle name="40% - Ênfase5 4 3 3 4" xfId="10766" xr:uid="{DFC9D852-7912-40CE-B43A-BBFBB654F9DC}"/>
    <cellStyle name="40% - Ênfase5 4 3 3 4 2" xfId="32893" xr:uid="{F13F513F-FF41-4F4E-8DB4-3AA48345A541}"/>
    <cellStyle name="40% - Ênfase5 4 3 3 4 3" xfId="21910" xr:uid="{C22C90A3-ABB5-447D-AE62-93DB6DE3780E}"/>
    <cellStyle name="40% - Ênfase5 4 3 3 5" xfId="14188" xr:uid="{E1B54DDE-16CE-4240-90F0-A0991A877307}"/>
    <cellStyle name="40% - Ênfase5 4 3 3 5 2" xfId="36052" xr:uid="{7653F123-F577-4B4E-9487-F1A80D55F422}"/>
    <cellStyle name="40% - Ênfase5 4 3 3 5 3" xfId="25069" xr:uid="{6829A4AD-B69A-4790-BBA8-2B3C6E3EA0F2}"/>
    <cellStyle name="40% - Ênfase5 4 3 3 6" xfId="27019" xr:uid="{2E515809-D389-42CB-B73A-B8274BE96987}"/>
    <cellStyle name="40% - Ênfase5 4 3 3 6 2" xfId="38002" xr:uid="{F7FFD5C9-8CFC-4F45-8B37-29A1FEF035F1}"/>
    <cellStyle name="40% - Ênfase5 4 3 3 7" xfId="28967" xr:uid="{47DB5B0B-BE03-4FE7-B7FD-97F82A9404C5}"/>
    <cellStyle name="40% - Ênfase5 4 3 3 8" xfId="39950" xr:uid="{1A806CCA-FA25-4748-A514-8C8B206A9C10}"/>
    <cellStyle name="40% - Ênfase5 4 3 3 9" xfId="41897" xr:uid="{57E8A0B7-0C81-4B25-96CE-F95511ABC92F}"/>
    <cellStyle name="40% - Ênfase5 4 3 4" xfId="6947" xr:uid="{50AC8868-6FCC-44D8-AC7E-6512102A1E9A}"/>
    <cellStyle name="40% - Ênfase5 4 3 4 10" xfId="18491" xr:uid="{BD8148F2-7685-4345-93FC-015EF0EBB9BA}"/>
    <cellStyle name="40% - Ênfase5 4 3 4 2" xfId="8936" xr:uid="{AF66D957-BF81-49B1-B0FD-8DE92C047939}"/>
    <cellStyle name="40% - Ênfase5 4 3 4 2 2" xfId="13211" xr:uid="{AD73CF28-8C80-4C83-A3E4-E345E3B62672}"/>
    <cellStyle name="40% - Ênfase5 4 3 4 2 2 2" xfId="35220" xr:uid="{73372C8B-A4BE-4986-886F-04BA82F81E09}"/>
    <cellStyle name="40% - Ênfase5 4 3 4 2 2 3" xfId="24237" xr:uid="{43D1AB59-C48C-4CBF-9496-2F07EE94773C}"/>
    <cellStyle name="40% - Ênfase5 4 3 4 2 3" xfId="31423" xr:uid="{9595F749-8500-4329-8DCC-59ACAB126E79}"/>
    <cellStyle name="40% - Ênfase5 4 3 4 2 4" xfId="20440" xr:uid="{2CD8036C-0868-44D1-A67B-8E3332EE59A7}"/>
    <cellStyle name="40% - Ênfase5 4 3 4 3" xfId="12024" xr:uid="{23221E0D-67EA-4B70-9A34-05E3D29A264C}"/>
    <cellStyle name="40% - Ênfase5 4 3 4 3 2" xfId="34085" xr:uid="{10DF17C8-8117-434E-A979-D796483B90B0}"/>
    <cellStyle name="40% - Ênfase5 4 3 4 3 3" xfId="23102" xr:uid="{48541A9A-7C3E-4888-96DD-2B312E230209}"/>
    <cellStyle name="40% - Ênfase5 4 3 4 4" xfId="14777" xr:uid="{74C2491D-1743-4C49-8BEC-FEE486153050}"/>
    <cellStyle name="40% - Ênfase5 4 3 4 4 2" xfId="36559" xr:uid="{48507B34-ADB3-4BAA-ACC2-ABA3EBEA5EC9}"/>
    <cellStyle name="40% - Ênfase5 4 3 4 4 3" xfId="25576" xr:uid="{4EA3BEFB-1F6E-4B5B-B371-06856C4525BB}"/>
    <cellStyle name="40% - Ênfase5 4 3 4 5" xfId="27526" xr:uid="{33A7EFBB-5EB1-4F76-BDA8-31EEF9D3406E}"/>
    <cellStyle name="40% - Ênfase5 4 3 4 5 2" xfId="38509" xr:uid="{BA80E0DA-27E8-46BE-BB9B-B032B3E6BBBD}"/>
    <cellStyle name="40% - Ênfase5 4 3 4 6" xfId="29474" xr:uid="{856B4D1B-9E74-4B3E-A496-A4C0FDD74CA5}"/>
    <cellStyle name="40% - Ênfase5 4 3 4 7" xfId="40457" xr:uid="{6CDB2282-4F23-4C72-BC10-11C1A053DC13}"/>
    <cellStyle name="40% - Ênfase5 4 3 4 8" xfId="42404" xr:uid="{2DFC218D-4880-4EC2-AB56-66F5949E3F22}"/>
    <cellStyle name="40% - Ênfase5 4 3 4 9" xfId="44364" xr:uid="{5C3671A1-4C43-40B8-A56A-61E028A840AE}"/>
    <cellStyle name="40% - Ênfase5 4 3 5" xfId="8426" xr:uid="{A8C45C70-CF79-4FC6-B789-10FBA6ACFBB0}"/>
    <cellStyle name="40% - Ênfase5 4 3 5 2" xfId="12321" xr:uid="{1C86F8D2-9BF1-40AC-95A0-98C1730CACA4}"/>
    <cellStyle name="40% - Ênfase5 4 3 5 2 2" xfId="34382" xr:uid="{E0920A9D-3359-47AF-924A-FD1150BF26B3}"/>
    <cellStyle name="40% - Ênfase5 4 3 5 2 3" xfId="23399" xr:uid="{382F9AEE-B0AE-4A64-82A1-CC39B1424075}"/>
    <cellStyle name="40% - Ênfase5 4 3 5 3" xfId="30913" xr:uid="{BCDDB319-C8EF-4335-B0E5-E9CFE9FD30B5}"/>
    <cellStyle name="40% - Ênfase5 4 3 5 4" xfId="19930" xr:uid="{1A56CD9D-F7A9-4C0B-ABEC-EA590182853D}"/>
    <cellStyle name="40% - Ênfase5 4 3 6" xfId="11184" xr:uid="{94BC9205-1481-478C-AECB-995054F03357}"/>
    <cellStyle name="40% - Ênfase5 4 3 6 2" xfId="33247" xr:uid="{D1CEA62E-C397-4594-BAB2-DB84DBB1CB1B}"/>
    <cellStyle name="40% - Ênfase5 4 3 6 3" xfId="22264" xr:uid="{3D90FE39-2B9B-42F0-89D7-D9E56A498A1B}"/>
    <cellStyle name="40% - Ênfase5 4 3 7" xfId="10202" xr:uid="{C7C32DD4-5A05-495E-816B-F4B5FB2EA197}"/>
    <cellStyle name="40% - Ênfase5 4 3 7 2" xfId="32329" xr:uid="{FA5FD6E5-1A77-4FFC-AF2D-27AFBBAADEEB}"/>
    <cellStyle name="40% - Ênfase5 4 3 7 3" xfId="21346" xr:uid="{CCF8300F-2481-441F-8A8C-0407C9A2D53A}"/>
    <cellStyle name="40% - Ênfase5 4 3 8" xfId="14186" xr:uid="{72368F9B-1F08-48F5-ADB2-EA993DF7FEAD}"/>
    <cellStyle name="40% - Ênfase5 4 3 8 2" xfId="36050" xr:uid="{CE49F357-6525-49DD-84D8-DFEACA7824CB}"/>
    <cellStyle name="40% - Ênfase5 4 3 8 3" xfId="25067" xr:uid="{8E077D01-5946-4E24-B8DD-66C5EDEB9CD7}"/>
    <cellStyle name="40% - Ênfase5 4 3 9" xfId="27017" xr:uid="{49D05C26-F958-46AB-B991-A1ACD378C9F7}"/>
    <cellStyle name="40% - Ênfase5 4 3 9 2" xfId="38000" xr:uid="{3F19424B-438D-474C-80DD-C7A80AA19AB8}"/>
    <cellStyle name="40% - Ênfase5 4 4" xfId="5581" xr:uid="{E0B48CF8-96E5-4087-B02B-FB9D4903336B}"/>
    <cellStyle name="40% - Ênfase5 4 4 10" xfId="39951" xr:uid="{758C7C94-465C-4E9B-9E4F-02FDDD3FC1ED}"/>
    <cellStyle name="40% - Ênfase5 4 4 11" xfId="41898" xr:uid="{EE9F0FF6-BFB3-4998-BB57-554A53BEB6DD}"/>
    <cellStyle name="40% - Ênfase5 4 4 12" xfId="43858" xr:uid="{1483D035-2B07-4485-B715-04424190385F}"/>
    <cellStyle name="40% - Ênfase5 4 4 13" xfId="17984" xr:uid="{341AE341-0808-4F17-B032-DA4637E28A65}"/>
    <cellStyle name="40% - Ênfase5 4 4 2" xfId="5582" xr:uid="{1E5105E5-997B-4423-8918-BDE8BAF3FFFC}"/>
    <cellStyle name="40% - Ênfase5 4 4 2 10" xfId="43859" xr:uid="{A5102212-42BD-4220-9B84-366249FED0DD}"/>
    <cellStyle name="40% - Ênfase5 4 4 2 11" xfId="17985" xr:uid="{D7387978-041D-45B5-8666-01930445F137}"/>
    <cellStyle name="40% - Ênfase5 4 4 2 2" xfId="7174" xr:uid="{64B7888A-8D2B-4561-A23B-D6BA75C0A62D}"/>
    <cellStyle name="40% - Ênfase5 4 4 2 2 10" xfId="18716" xr:uid="{5BEF53E4-123D-4046-AD7D-79A45F91437C}"/>
    <cellStyle name="40% - Ênfase5 4 4 2 2 2" xfId="9161" xr:uid="{C6638B05-BFCB-425D-8FB4-2050FCA09F7E}"/>
    <cellStyle name="40% - Ênfase5 4 4 2 2 2 2" xfId="31648" xr:uid="{A3AE0D52-4A7E-496A-B271-2BE1D6E46568}"/>
    <cellStyle name="40% - Ênfase5 4 4 2 2 2 3" xfId="20665" xr:uid="{096DEB0A-5783-44F1-B8E8-28BDBF7CB775}"/>
    <cellStyle name="40% - Ênfase5 4 4 2 2 3" xfId="12556" xr:uid="{F2AD6274-B8B5-466A-80CD-38FB9655D39A}"/>
    <cellStyle name="40% - Ênfase5 4 4 2 2 3 2" xfId="34617" xr:uid="{79AD16AA-66DF-4568-A805-091378AA1F2C}"/>
    <cellStyle name="40% - Ênfase5 4 4 2 2 3 3" xfId="23634" xr:uid="{7F833DF8-A4BD-47F7-B77A-CE5623AA8D0E}"/>
    <cellStyle name="40% - Ênfase5 4 4 2 2 4" xfId="15002" xr:uid="{46543A1D-D8E1-4B64-B613-1733DD4ED35D}"/>
    <cellStyle name="40% - Ênfase5 4 4 2 2 4 2" xfId="36784" xr:uid="{D79F6D1D-5199-4A86-A3F0-BE6345E12A90}"/>
    <cellStyle name="40% - Ênfase5 4 4 2 2 4 3" xfId="25801" xr:uid="{D604B847-14E3-493D-8C9F-B5C589DF580A}"/>
    <cellStyle name="40% - Ênfase5 4 4 2 2 5" xfId="27751" xr:uid="{6348FE64-9A16-4978-935F-BCA0FCCAB658}"/>
    <cellStyle name="40% - Ênfase5 4 4 2 2 5 2" xfId="38734" xr:uid="{38F3F560-1128-4A63-B3D2-721E9C55A7E3}"/>
    <cellStyle name="40% - Ênfase5 4 4 2 2 6" xfId="29699" xr:uid="{7F724927-1063-488F-998A-0F3F0F5E43E7}"/>
    <cellStyle name="40% - Ênfase5 4 4 2 2 7" xfId="40682" xr:uid="{E377A657-E2F0-4010-BF5A-633D5F95FB57}"/>
    <cellStyle name="40% - Ênfase5 4 4 2 2 8" xfId="42629" xr:uid="{F893F9C0-87E1-45C0-AAA0-FF582CC27E56}"/>
    <cellStyle name="40% - Ênfase5 4 4 2 2 9" xfId="44589" xr:uid="{0111B93D-C1F2-432D-956A-F13634946606}"/>
    <cellStyle name="40% - Ênfase5 4 4 2 3" xfId="8430" xr:uid="{970B31E1-BF29-4005-8478-68DAC6BF09E4}"/>
    <cellStyle name="40% - Ênfase5 4 4 2 3 2" xfId="11419" xr:uid="{228E8B74-1FAA-4ABD-BCC0-DC6461E4DFFB}"/>
    <cellStyle name="40% - Ênfase5 4 4 2 3 2 2" xfId="33482" xr:uid="{D9E735C2-C4ED-49F8-87F5-6A5235DB34B5}"/>
    <cellStyle name="40% - Ênfase5 4 4 2 3 2 3" xfId="22499" xr:uid="{1B0A42B3-E3F0-44B4-8BD1-D008B11A44F9}"/>
    <cellStyle name="40% - Ênfase5 4 4 2 3 3" xfId="30917" xr:uid="{49BE9103-C8C9-45F2-AEB5-9EE2E7294FC6}"/>
    <cellStyle name="40% - Ênfase5 4 4 2 3 4" xfId="19934" xr:uid="{800DA672-3CF1-4C00-A89E-6A87A2BD3F85}"/>
    <cellStyle name="40% - Ênfase5 4 4 2 4" xfId="10427" xr:uid="{55EFF779-EAC0-4253-9F46-1AB5E805F1A7}"/>
    <cellStyle name="40% - Ênfase5 4 4 2 4 2" xfId="32554" xr:uid="{D27E64B4-3A52-4030-B6B7-B3C029BDE67F}"/>
    <cellStyle name="40% - Ênfase5 4 4 2 4 3" xfId="21571" xr:uid="{09BC2AC7-D9E4-4905-A62A-C68BC05F248D}"/>
    <cellStyle name="40% - Ênfase5 4 4 2 5" xfId="14190" xr:uid="{A8961C96-DE20-4364-85A6-A5B4ACD2A124}"/>
    <cellStyle name="40% - Ênfase5 4 4 2 5 2" xfId="36054" xr:uid="{2B78EF1B-0A50-4514-9831-F9EAF3232601}"/>
    <cellStyle name="40% - Ênfase5 4 4 2 5 3" xfId="25071" xr:uid="{0E399665-8081-4299-8887-60AF46E75642}"/>
    <cellStyle name="40% - Ênfase5 4 4 2 6" xfId="27021" xr:uid="{EEDE513F-2D1E-47F6-A2C5-7190654EEA01}"/>
    <cellStyle name="40% - Ênfase5 4 4 2 6 2" xfId="38004" xr:uid="{DDA55440-0BE0-4A80-86E7-6A6C349E8341}"/>
    <cellStyle name="40% - Ênfase5 4 4 2 7" xfId="28969" xr:uid="{EFA014FE-41C6-47A9-98C7-1A7FAF8EB391}"/>
    <cellStyle name="40% - Ênfase5 4 4 2 8" xfId="39952" xr:uid="{6E8414EF-3043-4351-AE95-0F707B579014}"/>
    <cellStyle name="40% - Ênfase5 4 4 2 9" xfId="41899" xr:uid="{3C1E7682-45F7-46A0-A504-184ADDEADB56}"/>
    <cellStyle name="40% - Ênfase5 4 4 3" xfId="5583" xr:uid="{A1E07F8D-BFE7-40C4-B54C-711A21AA3E3E}"/>
    <cellStyle name="40% - Ênfase5 4 4 3 10" xfId="43860" xr:uid="{71783F95-4D0F-4F50-B60E-79BADD2A78F2}"/>
    <cellStyle name="40% - Ênfase5 4 4 3 11" xfId="17986" xr:uid="{F7584073-EA4E-43B9-B79E-5D732AE25EC0}"/>
    <cellStyle name="40% - Ênfase5 4 4 3 2" xfId="7456" xr:uid="{B1C5B837-1BB4-40D9-A361-6869994067BE}"/>
    <cellStyle name="40% - Ênfase5 4 4 3 2 10" xfId="18998" xr:uid="{20AA8AEE-4E36-48E6-8B67-AAD71F8FC0FB}"/>
    <cellStyle name="40% - Ênfase5 4 4 3 2 2" xfId="9443" xr:uid="{E36B525A-3509-428E-8AE5-3D861C565451}"/>
    <cellStyle name="40% - Ênfase5 4 4 3 2 2 2" xfId="31930" xr:uid="{ABE8DBF9-64FA-45E6-97A8-BA1DDB8BA193}"/>
    <cellStyle name="40% - Ênfase5 4 4 3 2 2 3" xfId="20947" xr:uid="{E4E0BCBB-6CFF-4F71-9162-84D0887DFB15}"/>
    <cellStyle name="40% - Ênfase5 4 4 3 2 3" xfId="12842" xr:uid="{081FFF03-4D0F-467C-8AB1-DCE19DEE618E}"/>
    <cellStyle name="40% - Ênfase5 4 4 3 2 3 2" xfId="34903" xr:uid="{5ABADF5D-A1A1-437B-A7C3-CAA8C32B2B6F}"/>
    <cellStyle name="40% - Ênfase5 4 4 3 2 3 3" xfId="23920" xr:uid="{703D3934-EFA9-4AE7-A58A-529C8A83D5FD}"/>
    <cellStyle name="40% - Ênfase5 4 4 3 2 4" xfId="15284" xr:uid="{0298EB56-DB23-4B8F-9378-2A53D9F7B1E1}"/>
    <cellStyle name="40% - Ênfase5 4 4 3 2 4 2" xfId="37066" xr:uid="{84EC4B45-5A2A-4D97-9F8F-93FD15EB6561}"/>
    <cellStyle name="40% - Ênfase5 4 4 3 2 4 3" xfId="26083" xr:uid="{814F61AE-4AE4-4FDF-9174-D0E9F072C21F}"/>
    <cellStyle name="40% - Ênfase5 4 4 3 2 5" xfId="28033" xr:uid="{EC98083D-62D0-4C9F-A54E-659F670EB754}"/>
    <cellStyle name="40% - Ênfase5 4 4 3 2 5 2" xfId="39016" xr:uid="{BAF10E44-4EFC-4C64-928D-94078969E7CD}"/>
    <cellStyle name="40% - Ênfase5 4 4 3 2 6" xfId="29981" xr:uid="{0EAC3501-A621-44CA-B9F2-DAB8D6BE4A68}"/>
    <cellStyle name="40% - Ênfase5 4 4 3 2 7" xfId="40964" xr:uid="{A50CF40A-8765-4603-B1B1-95745ED4F319}"/>
    <cellStyle name="40% - Ênfase5 4 4 3 2 8" xfId="42911" xr:uid="{1D17F68F-B143-47AA-AE79-1B7CA7F5F433}"/>
    <cellStyle name="40% - Ênfase5 4 4 3 2 9" xfId="44871" xr:uid="{1CE68B20-5ED0-4BC2-951D-88E3134E4761}"/>
    <cellStyle name="40% - Ênfase5 4 4 3 3" xfId="8431" xr:uid="{9BD35A0D-BFC9-4905-891C-0A217CA022CF}"/>
    <cellStyle name="40% - Ênfase5 4 4 3 3 2" xfId="11705" xr:uid="{CFD43EAE-DD42-45C9-BA41-6594D7C7ACF7}"/>
    <cellStyle name="40% - Ênfase5 4 4 3 3 2 2" xfId="33768" xr:uid="{80F1CCA4-EBF3-43A0-8638-8F89AC2CCD26}"/>
    <cellStyle name="40% - Ênfase5 4 4 3 3 2 3" xfId="22785" xr:uid="{EE4AD352-CA61-40E3-8D6E-9E854B29D28F}"/>
    <cellStyle name="40% - Ênfase5 4 4 3 3 3" xfId="30918" xr:uid="{1A537EF2-EDFE-46AD-9D2C-59143CFACB8C}"/>
    <cellStyle name="40% - Ênfase5 4 4 3 3 4" xfId="19935" xr:uid="{59776975-8481-4E33-91F4-584AA9DD28AF}"/>
    <cellStyle name="40% - Ênfase5 4 4 3 4" xfId="10709" xr:uid="{6D92B953-38E6-4CC0-AEEC-E0DCEC3F4431}"/>
    <cellStyle name="40% - Ênfase5 4 4 3 4 2" xfId="32836" xr:uid="{FB2C1341-9E02-41A6-B2DC-F1E93BD3A1FC}"/>
    <cellStyle name="40% - Ênfase5 4 4 3 4 3" xfId="21853" xr:uid="{035BC6CE-6286-460C-8FCF-804ED2FCD6D0}"/>
    <cellStyle name="40% - Ênfase5 4 4 3 5" xfId="14191" xr:uid="{21A745FE-E860-48A7-89B3-E03834D5540C}"/>
    <cellStyle name="40% - Ênfase5 4 4 3 5 2" xfId="36055" xr:uid="{43BF2F4F-D0B6-4181-9377-2DD6C63D94D1}"/>
    <cellStyle name="40% - Ênfase5 4 4 3 5 3" xfId="25072" xr:uid="{2AA4E536-6E7F-4A20-9A10-77B43480FAC9}"/>
    <cellStyle name="40% - Ênfase5 4 4 3 6" xfId="27022" xr:uid="{3392892A-E6CC-4353-89BE-EE100166293F}"/>
    <cellStyle name="40% - Ênfase5 4 4 3 6 2" xfId="38005" xr:uid="{4C88E3D5-CD97-476B-94E2-D935C992E6A9}"/>
    <cellStyle name="40% - Ênfase5 4 4 3 7" xfId="28970" xr:uid="{D82A0EDC-D6B5-4562-8ED7-0ACAD8710BCC}"/>
    <cellStyle name="40% - Ênfase5 4 4 3 8" xfId="39953" xr:uid="{109AF44F-9F69-4596-A1B3-E2AE267E540D}"/>
    <cellStyle name="40% - Ênfase5 4 4 3 9" xfId="41900" xr:uid="{B96E8219-AF38-4A8D-8165-34541C66C017}"/>
    <cellStyle name="40% - Ênfase5 4 4 4" xfId="6889" xr:uid="{B1C2E543-328A-4496-BB26-76FC7B600F1D}"/>
    <cellStyle name="40% - Ênfase5 4 4 4 10" xfId="18434" xr:uid="{FBC4EC1E-34B1-468D-B2C2-33875D5176F7}"/>
    <cellStyle name="40% - Ênfase5 4 4 4 2" xfId="8879" xr:uid="{126DF6F9-B64A-412E-ADEC-367C54E28734}"/>
    <cellStyle name="40% - Ênfase5 4 4 4 2 2" xfId="31366" xr:uid="{8088C5BF-011B-48DE-B99A-A488B28852BD}"/>
    <cellStyle name="40% - Ênfase5 4 4 4 2 3" xfId="20383" xr:uid="{8279FE6B-D01F-45AE-A297-8FA4F3FE1D6A}"/>
    <cellStyle name="40% - Ênfase5 4 4 4 3" xfId="12260" xr:uid="{09B4DBC8-524B-43A3-A1AD-B517598869FD}"/>
    <cellStyle name="40% - Ênfase5 4 4 4 3 2" xfId="34321" xr:uid="{1477D2DE-B780-48D0-B28D-D46C125D33C2}"/>
    <cellStyle name="40% - Ênfase5 4 4 4 3 3" xfId="23338" xr:uid="{1F282EEA-6FC0-4784-A554-2233AD59652C}"/>
    <cellStyle name="40% - Ênfase5 4 4 4 4" xfId="14720" xr:uid="{F77FF462-4814-421F-B8C5-6853ED543E12}"/>
    <cellStyle name="40% - Ênfase5 4 4 4 4 2" xfId="36502" xr:uid="{0406C231-D971-4845-A762-3EAE6A35AF60}"/>
    <cellStyle name="40% - Ênfase5 4 4 4 4 3" xfId="25519" xr:uid="{96762E1A-10BC-464A-8DE2-B0E73EBA82B3}"/>
    <cellStyle name="40% - Ênfase5 4 4 4 5" xfId="27469" xr:uid="{DD7D8241-5E80-4597-9C8D-7D6958200CFB}"/>
    <cellStyle name="40% - Ênfase5 4 4 4 5 2" xfId="38452" xr:uid="{84E2E3B5-53A6-4F8A-9221-2BC3746236C4}"/>
    <cellStyle name="40% - Ênfase5 4 4 4 6" xfId="29417" xr:uid="{B935388C-4C3C-47AD-AD12-02E1D23C4135}"/>
    <cellStyle name="40% - Ênfase5 4 4 4 7" xfId="40400" xr:uid="{CEB9A5C3-E5CE-4960-A710-7A424F3D053C}"/>
    <cellStyle name="40% - Ênfase5 4 4 4 8" xfId="42347" xr:uid="{699FC2E5-8384-408D-B155-9264B5667796}"/>
    <cellStyle name="40% - Ênfase5 4 4 4 9" xfId="44307" xr:uid="{C01BCBBA-0B0D-4CD5-BBCF-0A33A17CEDE6}"/>
    <cellStyle name="40% - Ênfase5 4 4 5" xfId="8429" xr:uid="{35E26940-706F-4B6C-BF4D-15E15DE2A662}"/>
    <cellStyle name="40% - Ênfase5 4 4 5 2" xfId="11122" xr:uid="{08D795A7-6C63-492F-B942-7A60A85B906F}"/>
    <cellStyle name="40% - Ênfase5 4 4 5 2 2" xfId="33186" xr:uid="{2D330A69-F659-4120-B83F-306A7743FF97}"/>
    <cellStyle name="40% - Ênfase5 4 4 5 2 3" xfId="22203" xr:uid="{918787B4-5BCC-48E5-BA4B-4877F9E413CA}"/>
    <cellStyle name="40% - Ênfase5 4 4 5 3" xfId="30916" xr:uid="{11F7D871-C5B0-4273-992D-BB9991BD6953}"/>
    <cellStyle name="40% - Ênfase5 4 4 5 4" xfId="19933" xr:uid="{EFAC18EB-15D4-4D1D-989C-48075F42F5BE}"/>
    <cellStyle name="40% - Ênfase5 4 4 6" xfId="10085" xr:uid="{569E68EB-D2BD-4FA8-818E-69A9E35230F8}"/>
    <cellStyle name="40% - Ênfase5 4 4 6 2" xfId="32272" xr:uid="{B5484415-101D-43B2-B11E-83395C81A330}"/>
    <cellStyle name="40% - Ênfase5 4 4 6 3" xfId="21289" xr:uid="{D0B95C18-2F1F-4A16-9062-CFCAD19E7CD9}"/>
    <cellStyle name="40% - Ênfase5 4 4 7" xfId="14189" xr:uid="{432C45DE-8F50-41DA-986C-7627280DD616}"/>
    <cellStyle name="40% - Ênfase5 4 4 7 2" xfId="36053" xr:uid="{4D27869D-A603-4C95-96A7-29048045B66A}"/>
    <cellStyle name="40% - Ênfase5 4 4 7 3" xfId="25070" xr:uid="{DDC47F4B-9920-42AD-95A5-CF3B1F6D67ED}"/>
    <cellStyle name="40% - Ênfase5 4 4 8" xfId="27020" xr:uid="{251C8C45-FD88-4186-8FB1-903413BF4A7C}"/>
    <cellStyle name="40% - Ênfase5 4 4 8 2" xfId="38003" xr:uid="{50897DD9-83F6-4F7D-ADB7-B1D7DEA3C965}"/>
    <cellStyle name="40% - Ênfase5 4 4 9" xfId="28968" xr:uid="{1B4245EC-534B-4D80-B5FB-EA4E251DB0EE}"/>
    <cellStyle name="40% - Ênfase5 4 5" xfId="5584" xr:uid="{5259EF3A-D646-499A-8D35-86601249F440}"/>
    <cellStyle name="40% - Ênfase5 4 5 10" xfId="43861" xr:uid="{21CDEB65-EDF8-46F0-942A-5C47A1A6B66D}"/>
    <cellStyle name="40% - Ênfase5 4 5 11" xfId="17987" xr:uid="{95249433-7B0E-4D8F-824D-292A2C05660F}"/>
    <cellStyle name="40% - Ênfase5 4 5 2" xfId="7062" xr:uid="{C13B33BD-2A8F-405A-AA86-ABD52710399A}"/>
    <cellStyle name="40% - Ênfase5 4 5 2 10" xfId="18604" xr:uid="{BA2A7726-6108-4470-B2D1-D3B08C2E2D48}"/>
    <cellStyle name="40% - Ênfase5 4 5 2 2" xfId="9049" xr:uid="{7E92FF3F-EBEE-46FE-934C-5F2D5D696186}"/>
    <cellStyle name="40% - Ênfase5 4 5 2 2 2" xfId="31536" xr:uid="{ADF826AC-36D5-4C0C-A3B7-BB080291388C}"/>
    <cellStyle name="40% - Ênfase5 4 5 2 2 3" xfId="20553" xr:uid="{8BD10AC3-266B-44E7-9846-53264321A8D4}"/>
    <cellStyle name="40% - Ênfase5 4 5 2 3" xfId="12444" xr:uid="{6EC65868-6B58-4F5E-9D77-42FD1E0951E2}"/>
    <cellStyle name="40% - Ênfase5 4 5 2 3 2" xfId="34505" xr:uid="{E0256FA7-BBFD-45CF-AA8A-A00805F2FA61}"/>
    <cellStyle name="40% - Ênfase5 4 5 2 3 3" xfId="23522" xr:uid="{DF1E7873-76AC-4AAC-9D3A-3D2D1C220779}"/>
    <cellStyle name="40% - Ênfase5 4 5 2 4" xfId="14890" xr:uid="{C9167483-03BB-4843-B310-B97CB1F03D13}"/>
    <cellStyle name="40% - Ênfase5 4 5 2 4 2" xfId="36672" xr:uid="{125D70D6-744D-4E0D-BFD3-7C4F84A44B55}"/>
    <cellStyle name="40% - Ênfase5 4 5 2 4 3" xfId="25689" xr:uid="{B32BC583-E24D-4F63-9E0B-35C7316F8CF9}"/>
    <cellStyle name="40% - Ênfase5 4 5 2 5" xfId="27639" xr:uid="{4637B475-91DA-41E8-A9E6-F77EAAA3F4A6}"/>
    <cellStyle name="40% - Ênfase5 4 5 2 5 2" xfId="38622" xr:uid="{1E1ECB2E-1767-4F43-A00E-4DFD42E9C994}"/>
    <cellStyle name="40% - Ênfase5 4 5 2 6" xfId="29587" xr:uid="{BF602CCB-5F95-4FC8-AA12-9EB2D3FF18C9}"/>
    <cellStyle name="40% - Ênfase5 4 5 2 7" xfId="40570" xr:uid="{4CD2EC8C-88F3-4F3A-BA2C-0444F9C5121D}"/>
    <cellStyle name="40% - Ênfase5 4 5 2 8" xfId="42517" xr:uid="{D00A1F5C-F596-49C9-8600-CD23A0980355}"/>
    <cellStyle name="40% - Ênfase5 4 5 2 9" xfId="44477" xr:uid="{9ABF019D-8291-4D0F-9125-ADBC73CC9DA7}"/>
    <cellStyle name="40% - Ênfase5 4 5 3" xfId="8432" xr:uid="{049B0DD0-A1F3-4935-B616-C0C1593DBEFB}"/>
    <cellStyle name="40% - Ênfase5 4 5 3 2" xfId="11307" xr:uid="{C3B38B37-80DB-413F-B87C-B43B96805520}"/>
    <cellStyle name="40% - Ênfase5 4 5 3 2 2" xfId="33370" xr:uid="{E20539B6-9524-4C89-ABB7-3AD2B763522F}"/>
    <cellStyle name="40% - Ênfase5 4 5 3 2 3" xfId="22387" xr:uid="{E4AFA547-CFC0-4BF9-A5DE-6DCD313AA103}"/>
    <cellStyle name="40% - Ênfase5 4 5 3 3" xfId="30919" xr:uid="{19B9E3F0-559F-45DE-AE9E-9C5869D196F2}"/>
    <cellStyle name="40% - Ênfase5 4 5 3 4" xfId="19936" xr:uid="{BD7DDAF7-0FAF-4631-A664-868E33540F63}"/>
    <cellStyle name="40% - Ênfase5 4 5 4" xfId="10315" xr:uid="{7E36B95E-D309-4D12-ABE0-C88F814BEA56}"/>
    <cellStyle name="40% - Ênfase5 4 5 4 2" xfId="32442" xr:uid="{84164605-3083-4B97-B983-B56A0640DF84}"/>
    <cellStyle name="40% - Ênfase5 4 5 4 3" xfId="21459" xr:uid="{7AE47133-7790-468A-9778-0E3379DC72AE}"/>
    <cellStyle name="40% - Ênfase5 4 5 5" xfId="14192" xr:uid="{AC4B6EFF-E161-4667-8625-80315699076F}"/>
    <cellStyle name="40% - Ênfase5 4 5 5 2" xfId="36056" xr:uid="{09C1C10B-1BA7-46D1-BE28-E8B1094BB4DD}"/>
    <cellStyle name="40% - Ênfase5 4 5 5 3" xfId="25073" xr:uid="{EA27D16B-DAB0-429E-AD56-5B2800337B48}"/>
    <cellStyle name="40% - Ênfase5 4 5 6" xfId="27023" xr:uid="{A132F952-F5A7-4176-90A4-710422D24CAE}"/>
    <cellStyle name="40% - Ênfase5 4 5 6 2" xfId="38006" xr:uid="{E1D5A2D0-6ED8-4E8D-A53C-821469A8E3F0}"/>
    <cellStyle name="40% - Ênfase5 4 5 7" xfId="28971" xr:uid="{0FEEC821-00CA-4E00-952C-DF1512B55185}"/>
    <cellStyle name="40% - Ênfase5 4 5 8" xfId="39954" xr:uid="{84C03EA4-C8E3-4CEA-9CA2-3BA39A513C6F}"/>
    <cellStyle name="40% - Ênfase5 4 5 9" xfId="41901" xr:uid="{EE114D09-5F06-4A45-A76F-49222501175A}"/>
    <cellStyle name="40% - Ênfase5 4 6" xfId="5585" xr:uid="{23C15D75-7301-479C-849D-09FB2D92BBDD}"/>
    <cellStyle name="40% - Ênfase5 4 6 10" xfId="43862" xr:uid="{8D4BCE5C-BFF7-4B7E-B36A-04AECDC1BE44}"/>
    <cellStyle name="40% - Ênfase5 4 6 11" xfId="17988" xr:uid="{125775B5-CCBD-4355-95A3-C93ADC719186}"/>
    <cellStyle name="40% - Ênfase5 4 6 2" xfId="7344" xr:uid="{69C83402-B37C-4AE5-8542-DD22E9A7704E}"/>
    <cellStyle name="40% - Ênfase5 4 6 2 10" xfId="18886" xr:uid="{05FB3141-8130-4603-9CEF-FEFE946FD85F}"/>
    <cellStyle name="40% - Ênfase5 4 6 2 2" xfId="9331" xr:uid="{1529FF07-B5AA-4B80-A5B3-28F88FC969BF}"/>
    <cellStyle name="40% - Ênfase5 4 6 2 2 2" xfId="31818" xr:uid="{8394493B-57A9-4AFA-BB10-D1192FA41412}"/>
    <cellStyle name="40% - Ênfase5 4 6 2 2 3" xfId="20835" xr:uid="{254B68C3-CFB5-48EA-8818-323326A177DD}"/>
    <cellStyle name="40% - Ênfase5 4 6 2 3" xfId="12730" xr:uid="{3A3F7EE8-6F44-43FC-84C0-977C4643E4F0}"/>
    <cellStyle name="40% - Ênfase5 4 6 2 3 2" xfId="34791" xr:uid="{9D77D234-6C95-4F3A-9FED-E22BDDFF6D1A}"/>
    <cellStyle name="40% - Ênfase5 4 6 2 3 3" xfId="23808" xr:uid="{2823FAB8-7E27-42E6-81FF-C118AFC98BEB}"/>
    <cellStyle name="40% - Ênfase5 4 6 2 4" xfId="15172" xr:uid="{7F2EAA5E-34BE-4C67-9CC8-2382DF081052}"/>
    <cellStyle name="40% - Ênfase5 4 6 2 4 2" xfId="36954" xr:uid="{3F915257-E713-40CC-B6E2-89722DAC018B}"/>
    <cellStyle name="40% - Ênfase5 4 6 2 4 3" xfId="25971" xr:uid="{58C247C8-300C-4193-BFB6-3FD6A07CC440}"/>
    <cellStyle name="40% - Ênfase5 4 6 2 5" xfId="27921" xr:uid="{8CD79F2F-9D0D-45EB-81CA-509FEB51F480}"/>
    <cellStyle name="40% - Ênfase5 4 6 2 5 2" xfId="38904" xr:uid="{FCB86BD0-8030-43A0-911D-78FC375F938F}"/>
    <cellStyle name="40% - Ênfase5 4 6 2 6" xfId="29869" xr:uid="{6B82488F-1A7A-4B34-BB94-10FFE8F89B31}"/>
    <cellStyle name="40% - Ênfase5 4 6 2 7" xfId="40852" xr:uid="{CC133093-4FB2-42DC-B121-B1A6FED70892}"/>
    <cellStyle name="40% - Ênfase5 4 6 2 8" xfId="42799" xr:uid="{90C13F81-80C6-4A14-A7D1-BC82FE886B8A}"/>
    <cellStyle name="40% - Ênfase5 4 6 2 9" xfId="44759" xr:uid="{22C9DAC6-DCBB-4EBD-BA1C-208995D713F2}"/>
    <cellStyle name="40% - Ênfase5 4 6 3" xfId="8433" xr:uid="{B7D9B7EE-B6A7-4264-8C1E-E7BE2372DE9D}"/>
    <cellStyle name="40% - Ênfase5 4 6 3 2" xfId="11593" xr:uid="{9AAB6346-B5D4-4762-B2F4-AD39DF75ABAB}"/>
    <cellStyle name="40% - Ênfase5 4 6 3 2 2" xfId="33656" xr:uid="{009CDB4B-1E99-446D-B493-4B5653A61A24}"/>
    <cellStyle name="40% - Ênfase5 4 6 3 2 3" xfId="22673" xr:uid="{C1ABF7FC-D84C-439D-9A85-7FED4978B8F7}"/>
    <cellStyle name="40% - Ênfase5 4 6 3 3" xfId="30920" xr:uid="{160E7ECA-F5A1-49C2-8CE3-79C6B6CF2A9F}"/>
    <cellStyle name="40% - Ênfase5 4 6 3 4" xfId="19937" xr:uid="{2A4A6DA5-FE13-41F2-8590-8A1F42AF2A7C}"/>
    <cellStyle name="40% - Ênfase5 4 6 4" xfId="10597" xr:uid="{94C09618-E4D2-4868-94C3-1C6F47F6772C}"/>
    <cellStyle name="40% - Ênfase5 4 6 4 2" xfId="32724" xr:uid="{CBD88DCB-6BD9-4D63-BBC5-B01AE10C559E}"/>
    <cellStyle name="40% - Ênfase5 4 6 4 3" xfId="21741" xr:uid="{B773D4E0-1E07-436A-8FEC-F7E97A6F1605}"/>
    <cellStyle name="40% - Ênfase5 4 6 5" xfId="14193" xr:uid="{825E77A3-C24E-428C-9D74-7BC73B97DE09}"/>
    <cellStyle name="40% - Ênfase5 4 6 5 2" xfId="36057" xr:uid="{1A4E0496-078F-4294-98E8-217F80E36E7A}"/>
    <cellStyle name="40% - Ênfase5 4 6 5 3" xfId="25074" xr:uid="{9B7FF680-2879-4285-88E5-93BB4DB0B1EF}"/>
    <cellStyle name="40% - Ênfase5 4 6 6" xfId="27024" xr:uid="{BD77385F-3CF0-474E-9CB5-F93BF5352271}"/>
    <cellStyle name="40% - Ênfase5 4 6 6 2" xfId="38007" xr:uid="{6117FA86-7452-4FE5-AEA6-639CFB184615}"/>
    <cellStyle name="40% - Ênfase5 4 6 7" xfId="28972" xr:uid="{88D38856-6F3E-4417-93CD-C644592DDF28}"/>
    <cellStyle name="40% - Ênfase5 4 6 8" xfId="39955" xr:uid="{73B5FCD9-95A3-40F0-BFDD-B5F979A70E6B}"/>
    <cellStyle name="40% - Ênfase5 4 6 9" xfId="41902" xr:uid="{8325F341-CEBA-4D2E-92CA-E680A17E0579}"/>
    <cellStyle name="40% - Ênfase5 4 7" xfId="5586" xr:uid="{CE94F5D8-DB12-4A33-83B2-87155573CAC9}"/>
    <cellStyle name="40% - Ênfase5 4 7 10" xfId="43863" xr:uid="{87C90DC2-6DA9-47E6-8C2C-6028BA8E13B2}"/>
    <cellStyle name="40% - Ênfase5 4 7 11" xfId="17989" xr:uid="{AA9AC4E1-00C4-44AA-BCFF-1C8ED5AEAE73}"/>
    <cellStyle name="40% - Ênfase5 4 7 2" xfId="7626" xr:uid="{48860B60-53D8-45D1-BA6F-89E3D3F5596E}"/>
    <cellStyle name="40% - Ênfase5 4 7 2 10" xfId="19168" xr:uid="{C74D3DE8-1F44-4161-9656-CAB9094BFA3C}"/>
    <cellStyle name="40% - Ênfase5 4 7 2 2" xfId="9613" xr:uid="{D71DF0C5-7273-4377-BC74-39AD66A4C455}"/>
    <cellStyle name="40% - Ênfase5 4 7 2 2 2" xfId="32100" xr:uid="{8323E245-BDBF-419D-9DCE-411E99EE046E}"/>
    <cellStyle name="40% - Ênfase5 4 7 2 2 3" xfId="21117" xr:uid="{D4AF92FE-320C-47CD-897E-0ABA21916366}"/>
    <cellStyle name="40% - Ênfase5 4 7 2 3" xfId="13012" xr:uid="{2376C7F0-98FC-41EC-9A0A-5E0338858163}"/>
    <cellStyle name="40% - Ênfase5 4 7 2 3 2" xfId="35073" xr:uid="{7A5F203B-0A48-488E-9C2F-4AA238D76228}"/>
    <cellStyle name="40% - Ênfase5 4 7 2 3 3" xfId="24090" xr:uid="{81D33ED5-4E19-4C1E-B55D-FCEEA840634F}"/>
    <cellStyle name="40% - Ênfase5 4 7 2 4" xfId="15454" xr:uid="{3B5A8B65-D0CE-4D24-A339-B6077FD1009C}"/>
    <cellStyle name="40% - Ênfase5 4 7 2 4 2" xfId="37236" xr:uid="{47700CD6-02BD-41D0-A555-3AEC3800A781}"/>
    <cellStyle name="40% - Ênfase5 4 7 2 4 3" xfId="26253" xr:uid="{05B24B7C-BDEC-4BC1-B702-6A620F69AA07}"/>
    <cellStyle name="40% - Ênfase5 4 7 2 5" xfId="28203" xr:uid="{4193A473-1646-4E39-8EBD-EB2D86EFD5D7}"/>
    <cellStyle name="40% - Ênfase5 4 7 2 5 2" xfId="39186" xr:uid="{6C443476-92F6-4FCF-9568-F9D6F6EFFE58}"/>
    <cellStyle name="40% - Ênfase5 4 7 2 6" xfId="30151" xr:uid="{297F33BB-5E95-47DC-97F0-F447CCB109A9}"/>
    <cellStyle name="40% - Ênfase5 4 7 2 7" xfId="41134" xr:uid="{3D053484-B5E1-4173-8324-BE622DA42C42}"/>
    <cellStyle name="40% - Ênfase5 4 7 2 8" xfId="43081" xr:uid="{72D823D0-7D14-4C43-9AE4-033F5427F38E}"/>
    <cellStyle name="40% - Ênfase5 4 7 2 9" xfId="45041" xr:uid="{026FB78D-AEC2-4A48-A34B-581A9ED71C38}"/>
    <cellStyle name="40% - Ênfase5 4 7 3" xfId="8434" xr:uid="{7FD7C62B-2D48-4DF5-93DE-4299DF8F8B37}"/>
    <cellStyle name="40% - Ênfase5 4 7 3 2" xfId="11875" xr:uid="{CB0A5302-E5F1-4D16-B580-FCC204FBE3A5}"/>
    <cellStyle name="40% - Ênfase5 4 7 3 2 2" xfId="33938" xr:uid="{76994770-6D43-4BE7-B63B-0D3B52205C81}"/>
    <cellStyle name="40% - Ênfase5 4 7 3 2 3" xfId="22955" xr:uid="{6C1BDB73-FA25-4610-A8DF-2A1F353B569D}"/>
    <cellStyle name="40% - Ênfase5 4 7 3 3" xfId="30921" xr:uid="{2F6A01A4-A5CF-4D09-8C57-FA4D5E166054}"/>
    <cellStyle name="40% - Ênfase5 4 7 3 4" xfId="19938" xr:uid="{9B960BC2-E81D-4DAC-AE15-747CE1C42B0B}"/>
    <cellStyle name="40% - Ênfase5 4 7 4" xfId="10879" xr:uid="{18D3D800-CA8C-43B2-A687-0B34DA3121B4}"/>
    <cellStyle name="40% - Ênfase5 4 7 4 2" xfId="33006" xr:uid="{E977DA85-8E98-4011-873D-880E4927AA1C}"/>
    <cellStyle name="40% - Ênfase5 4 7 4 3" xfId="22023" xr:uid="{DD94C45C-B827-42FB-85CE-13F7542ACFB8}"/>
    <cellStyle name="40% - Ênfase5 4 7 5" xfId="14194" xr:uid="{A6D5D587-72FC-4D69-A759-3E3D96991F45}"/>
    <cellStyle name="40% - Ênfase5 4 7 5 2" xfId="36058" xr:uid="{B1B6C8AE-AAC8-4BE8-BAB8-E316596AF8C7}"/>
    <cellStyle name="40% - Ênfase5 4 7 5 3" xfId="25075" xr:uid="{AEC409A3-0A02-4111-A1BA-2A6DFF858789}"/>
    <cellStyle name="40% - Ênfase5 4 7 6" xfId="27025" xr:uid="{3AFC5303-3AA6-4614-80B6-52C132C0BA4A}"/>
    <cellStyle name="40% - Ênfase5 4 7 6 2" xfId="38008" xr:uid="{8A07E4D8-BF17-4BE0-9D7F-C4E9A3082791}"/>
    <cellStyle name="40% - Ênfase5 4 7 7" xfId="28973" xr:uid="{732A3D6E-3716-4C11-8EA3-BFA3450F39B5}"/>
    <cellStyle name="40% - Ênfase5 4 7 8" xfId="39956" xr:uid="{84E7A16F-0AB0-4A67-B183-5BB9B21BACC2}"/>
    <cellStyle name="40% - Ênfase5 4 7 9" xfId="41903" xr:uid="{7D39B5A0-DBC1-41D6-9522-D98D08EB2681}"/>
    <cellStyle name="40% - Ênfase5 4 8" xfId="6777" xr:uid="{DBE2D4E5-39D6-46AE-B448-450228FEF1DD}"/>
    <cellStyle name="40% - Ênfase5 4 8 10" xfId="18322" xr:uid="{00E2EBF1-46DB-4C03-B0CC-CC1CF71B18C3}"/>
    <cellStyle name="40% - Ênfase5 4 8 2" xfId="8767" xr:uid="{7C228B55-CBCB-4F15-9216-D3D01A107C0A}"/>
    <cellStyle name="40% - Ênfase5 4 8 2 2" xfId="13143" xr:uid="{747BDDB7-1650-4B86-A5AA-56092BA6C0A1}"/>
    <cellStyle name="40% - Ênfase5 4 8 2 2 2" xfId="35153" xr:uid="{357E0917-DFEF-4531-A8BC-8D630A97C774}"/>
    <cellStyle name="40% - Ênfase5 4 8 2 2 3" xfId="24170" xr:uid="{893BD1FC-FA7B-4CD8-A5D5-7165895F4305}"/>
    <cellStyle name="40% - Ênfase5 4 8 2 3" xfId="31254" xr:uid="{92BA02B2-0D09-45A4-A15A-63C743F9A4C8}"/>
    <cellStyle name="40% - Ênfase5 4 8 2 4" xfId="20271" xr:uid="{C9E3F2CA-A956-48A9-B39B-57541CB33EB6}"/>
    <cellStyle name="40% - Ênfase5 4 8 3" xfId="11957" xr:uid="{B01A82B0-3625-43CC-8D81-AEAA6DB0FBE9}"/>
    <cellStyle name="40% - Ênfase5 4 8 3 2" xfId="34018" xr:uid="{560F76B4-F52E-42AB-9964-5ABCC5B46C59}"/>
    <cellStyle name="40% - Ênfase5 4 8 3 3" xfId="23035" xr:uid="{BC0F2471-ACC8-465A-A476-EC0F55D619F7}"/>
    <cellStyle name="40% - Ênfase5 4 8 4" xfId="14608" xr:uid="{4724A679-D36F-4453-8375-8D4F3DC2C357}"/>
    <cellStyle name="40% - Ênfase5 4 8 4 2" xfId="36390" xr:uid="{9C0F7977-DC38-4831-ABC1-E55713FE9BAB}"/>
    <cellStyle name="40% - Ênfase5 4 8 4 3" xfId="25407" xr:uid="{60D26F9C-B04E-4DEE-9894-1A4FF46D9103}"/>
    <cellStyle name="40% - Ênfase5 4 8 5" xfId="27357" xr:uid="{4BE1BEF0-B317-434E-9B87-649C21ECF437}"/>
    <cellStyle name="40% - Ênfase5 4 8 5 2" xfId="38340" xr:uid="{9EED1184-150D-41BA-9049-63FDD16BF317}"/>
    <cellStyle name="40% - Ênfase5 4 8 6" xfId="29305" xr:uid="{E79FDC4E-30EB-4553-A05F-512CB2F6ADF0}"/>
    <cellStyle name="40% - Ênfase5 4 8 7" xfId="40288" xr:uid="{01C7998B-724E-432B-9455-C7485D74ECC5}"/>
    <cellStyle name="40% - Ênfase5 4 8 8" xfId="42235" xr:uid="{F79C0A7B-7D73-48D5-BE0E-A3003352ACFA}"/>
    <cellStyle name="40% - Ênfase5 4 8 9" xfId="44195" xr:uid="{44663E3F-4D95-4EF0-BFCD-7291FD6C8DC8}"/>
    <cellStyle name="40% - Ênfase5 4 9" xfId="8419" xr:uid="{3DB5387A-4ABC-4F2B-923D-A07B88C9D76D}"/>
    <cellStyle name="40% - Ênfase5 4 9 2" xfId="12148" xr:uid="{4AD53DFC-18AA-4D2E-8E1E-C4832F71FD5F}"/>
    <cellStyle name="40% - Ênfase5 4 9 2 2" xfId="34209" xr:uid="{581A7DE1-4AF1-4AD9-953C-F379CE075FB0}"/>
    <cellStyle name="40% - Ênfase5 4 9 2 3" xfId="23226" xr:uid="{AE620946-4951-4FCD-9B44-70113B70B6C7}"/>
    <cellStyle name="40% - Ênfase5 4 9 3" xfId="30906" xr:uid="{4EA37426-ECFE-4CD7-91A1-4F85E4117497}"/>
    <cellStyle name="40% - Ênfase5 4 9 4" xfId="19923" xr:uid="{380B2AE0-DA88-4EB4-BB91-22818895A7A1}"/>
    <cellStyle name="40% - Ênfase5 5" xfId="5587" xr:uid="{5D41F8A1-8527-4CBE-A065-3254354D5416}"/>
    <cellStyle name="40% - Ênfase5 5 10" xfId="14195" xr:uid="{7BCE67BB-8EA7-462D-81A7-AEFF6C3D2943}"/>
    <cellStyle name="40% - Ênfase5 5 10 2" xfId="36059" xr:uid="{ADF7CD1B-E3A2-4D8B-96DD-E70CBAB01B5D}"/>
    <cellStyle name="40% - Ênfase5 5 10 3" xfId="25076" xr:uid="{CEB71752-C8E6-4A2B-9C0E-B7D0C5F3D62E}"/>
    <cellStyle name="40% - Ênfase5 5 11" xfId="27026" xr:uid="{8F42044E-FA8A-4D46-BCA5-AE534BA7E092}"/>
    <cellStyle name="40% - Ênfase5 5 11 2" xfId="38009" xr:uid="{8CD4368C-9B8C-4272-9178-E27AC964561F}"/>
    <cellStyle name="40% - Ênfase5 5 12" xfId="28974" xr:uid="{65ACAF98-1839-4556-A9A1-D84E154F61FF}"/>
    <cellStyle name="40% - Ênfase5 5 13" xfId="39957" xr:uid="{8F042B54-C1D2-412B-9106-5474492E5ECC}"/>
    <cellStyle name="40% - Ênfase5 5 14" xfId="41904" xr:uid="{342D4182-8E19-4408-8FA1-A83B474720C6}"/>
    <cellStyle name="40% - Ênfase5 5 15" xfId="43864" xr:uid="{E9D949EA-6988-4ED8-82BB-3291710E6FD4}"/>
    <cellStyle name="40% - Ênfase5 5 16" xfId="17990" xr:uid="{267CD1A3-7C73-4DAE-AF91-3980754BCA3E}"/>
    <cellStyle name="40% - Ênfase5 5 2" xfId="5588" xr:uid="{EDA3F85C-8AC7-46AC-8DC0-456644B2F8E7}"/>
    <cellStyle name="40% - Ênfase5 5 2 10" xfId="39958" xr:uid="{35AEE177-C7FD-4692-A801-AE7E23CD9114}"/>
    <cellStyle name="40% - Ênfase5 5 2 11" xfId="41905" xr:uid="{FF5E726C-53EA-4059-9103-EB3121E96A38}"/>
    <cellStyle name="40% - Ênfase5 5 2 12" xfId="43865" xr:uid="{644C3430-FC5C-4F58-BAC5-3006415E5997}"/>
    <cellStyle name="40% - Ênfase5 5 2 13" xfId="17991" xr:uid="{D82CFAE0-C784-4DB1-AFD2-2F71E6EE9927}"/>
    <cellStyle name="40% - Ênfase5 5 2 2" xfId="5589" xr:uid="{EA4DB9AB-77D9-496F-BB41-A3F945EFE489}"/>
    <cellStyle name="40% - Ênfase5 5 2 2 10" xfId="43866" xr:uid="{EFED064D-FB64-4316-A885-8BCD6489FAA5}"/>
    <cellStyle name="40% - Ênfase5 5 2 2 11" xfId="17992" xr:uid="{D33B83E3-DF1D-4CCB-A4C2-23ECC7D513BF}"/>
    <cellStyle name="40% - Ênfase5 5 2 2 2" xfId="7187" xr:uid="{A38590C9-FD99-43B1-BB0F-A7A4FA10A79A}"/>
    <cellStyle name="40% - Ênfase5 5 2 2 2 10" xfId="18729" xr:uid="{B38DA5E9-EA5B-4114-8625-2AAA8B533D03}"/>
    <cellStyle name="40% - Ênfase5 5 2 2 2 2" xfId="9174" xr:uid="{3566AB50-6B61-4E75-A1F4-30B4D3427394}"/>
    <cellStyle name="40% - Ênfase5 5 2 2 2 2 2" xfId="31661" xr:uid="{E73116C4-9B52-4EA1-B83D-901E1C8B64FF}"/>
    <cellStyle name="40% - Ênfase5 5 2 2 2 2 3" xfId="20678" xr:uid="{2C87C423-B25B-4B89-992D-E74D5D38301D}"/>
    <cellStyle name="40% - Ênfase5 5 2 2 2 3" xfId="12573" xr:uid="{83A452F4-448B-483B-9742-88DAF153D8BC}"/>
    <cellStyle name="40% - Ênfase5 5 2 2 2 3 2" xfId="34634" xr:uid="{0C1387DE-4F35-4934-8C10-AAC439281360}"/>
    <cellStyle name="40% - Ênfase5 5 2 2 2 3 3" xfId="23651" xr:uid="{E3B572B2-19D6-47C2-B3D0-EA794DC20109}"/>
    <cellStyle name="40% - Ênfase5 5 2 2 2 4" xfId="15015" xr:uid="{4AD9B1A3-C29C-4491-9EA0-EEF92EE9AEC3}"/>
    <cellStyle name="40% - Ênfase5 5 2 2 2 4 2" xfId="36797" xr:uid="{5BC6D090-487D-4812-B4A1-DB53776A870C}"/>
    <cellStyle name="40% - Ênfase5 5 2 2 2 4 3" xfId="25814" xr:uid="{0E54A341-18A0-4AE0-BBBD-EF43FEE92933}"/>
    <cellStyle name="40% - Ênfase5 5 2 2 2 5" xfId="27764" xr:uid="{FF8E3BAA-89F4-4F67-B47A-23D81D4838DF}"/>
    <cellStyle name="40% - Ênfase5 5 2 2 2 5 2" xfId="38747" xr:uid="{6407472A-D1E1-4949-BC5E-FA92FC9C724E}"/>
    <cellStyle name="40% - Ênfase5 5 2 2 2 6" xfId="29712" xr:uid="{8D5AD25C-B522-4EB2-BF0F-2149C7FFC45D}"/>
    <cellStyle name="40% - Ênfase5 5 2 2 2 7" xfId="40695" xr:uid="{62820737-8230-4F68-8ED9-65BC5EE2A230}"/>
    <cellStyle name="40% - Ênfase5 5 2 2 2 8" xfId="42642" xr:uid="{3352ED0D-9F3E-48B3-953C-AA8C2B7FC406}"/>
    <cellStyle name="40% - Ênfase5 5 2 2 2 9" xfId="44602" xr:uid="{3A51E57F-99E6-4244-B3A8-C1CD1390DCE6}"/>
    <cellStyle name="40% - Ênfase5 5 2 2 3" xfId="8437" xr:uid="{95BA1743-6891-4B78-8C7F-0C37C75C3FAF}"/>
    <cellStyle name="40% - Ênfase5 5 2 2 3 2" xfId="11436" xr:uid="{54B25F38-14DD-4F3D-ADDD-CC533D502D02}"/>
    <cellStyle name="40% - Ênfase5 5 2 2 3 2 2" xfId="33499" xr:uid="{0F98BF9F-31F7-4D95-900A-E8E6D4D00311}"/>
    <cellStyle name="40% - Ênfase5 5 2 2 3 2 3" xfId="22516" xr:uid="{0C367083-32FA-4937-AE23-3809160B17C7}"/>
    <cellStyle name="40% - Ênfase5 5 2 2 3 3" xfId="30924" xr:uid="{21BC4C21-2917-485F-BA28-BC1289EE0DAB}"/>
    <cellStyle name="40% - Ênfase5 5 2 2 3 4" xfId="19941" xr:uid="{DD875543-F0C2-40AD-B8D2-1E6825C66BF7}"/>
    <cellStyle name="40% - Ênfase5 5 2 2 4" xfId="10440" xr:uid="{FB3FB219-A754-465D-86EA-AD62F62682BF}"/>
    <cellStyle name="40% - Ênfase5 5 2 2 4 2" xfId="32567" xr:uid="{3A19261B-8D1F-4035-B704-B7EEC3B139CA}"/>
    <cellStyle name="40% - Ênfase5 5 2 2 4 3" xfId="21584" xr:uid="{010A293B-40B5-46B6-9C1D-DB223592C523}"/>
    <cellStyle name="40% - Ênfase5 5 2 2 5" xfId="14197" xr:uid="{891E5FDB-5966-483D-B8C2-2619A974817D}"/>
    <cellStyle name="40% - Ênfase5 5 2 2 5 2" xfId="36061" xr:uid="{99E9A406-F1FD-4F20-B79E-DDF0AA7E73B4}"/>
    <cellStyle name="40% - Ênfase5 5 2 2 5 3" xfId="25078" xr:uid="{792DBD0D-A7B2-4642-AC0C-D9DF999BF676}"/>
    <cellStyle name="40% - Ênfase5 5 2 2 6" xfId="27028" xr:uid="{563EDC17-D327-466D-9763-7584B46CADB7}"/>
    <cellStyle name="40% - Ênfase5 5 2 2 6 2" xfId="38011" xr:uid="{564E6C2E-B646-4B51-95A4-096731E950C9}"/>
    <cellStyle name="40% - Ênfase5 5 2 2 7" xfId="28976" xr:uid="{4FFD3B34-F4A1-4A74-9741-2702926595B2}"/>
    <cellStyle name="40% - Ênfase5 5 2 2 8" xfId="39959" xr:uid="{86607BD5-1B9D-452E-B17A-E87B0253F6B1}"/>
    <cellStyle name="40% - Ênfase5 5 2 2 9" xfId="41906" xr:uid="{09F494D1-22F7-4BB3-9521-6ED536EB9B78}"/>
    <cellStyle name="40% - Ênfase5 5 2 3" xfId="5590" xr:uid="{59D39653-C98D-4FA1-AD56-0BB2F20D61EC}"/>
    <cellStyle name="40% - Ênfase5 5 2 3 10" xfId="43867" xr:uid="{C2A6E261-AD93-4B62-AD92-F5660CFA5852}"/>
    <cellStyle name="40% - Ênfase5 5 2 3 11" xfId="17993" xr:uid="{F4729EA0-AFD4-4136-B0BC-824EB7A18A33}"/>
    <cellStyle name="40% - Ênfase5 5 2 3 2" xfId="7469" xr:uid="{5741956C-D67D-4C68-9091-5FD6A9FD9F0F}"/>
    <cellStyle name="40% - Ênfase5 5 2 3 2 10" xfId="19011" xr:uid="{48F77DB6-3AAB-43C1-94A4-F9A8B5B3CB37}"/>
    <cellStyle name="40% - Ênfase5 5 2 3 2 2" xfId="9456" xr:uid="{E89604CF-0317-4462-96AD-46228AE181CC}"/>
    <cellStyle name="40% - Ênfase5 5 2 3 2 2 2" xfId="31943" xr:uid="{4BCD84EC-D1EF-4383-85A1-26459E49240F}"/>
    <cellStyle name="40% - Ênfase5 5 2 3 2 2 3" xfId="20960" xr:uid="{E7E1570F-877D-4814-800C-F896688D3537}"/>
    <cellStyle name="40% - Ênfase5 5 2 3 2 3" xfId="12855" xr:uid="{29BE10ED-647F-43C0-A47D-8CB1959BA565}"/>
    <cellStyle name="40% - Ênfase5 5 2 3 2 3 2" xfId="34916" xr:uid="{9DE60E99-9342-48EF-AFDE-6CFD441A5F8C}"/>
    <cellStyle name="40% - Ênfase5 5 2 3 2 3 3" xfId="23933" xr:uid="{0D0545B3-3EC6-4CD8-A253-A92CCA52B2A0}"/>
    <cellStyle name="40% - Ênfase5 5 2 3 2 4" xfId="15297" xr:uid="{81293C3A-6ECE-41B8-BF93-E0804B747ABA}"/>
    <cellStyle name="40% - Ênfase5 5 2 3 2 4 2" xfId="37079" xr:uid="{25669395-685C-4372-9586-FA15CBE204D5}"/>
    <cellStyle name="40% - Ênfase5 5 2 3 2 4 3" xfId="26096" xr:uid="{EAD18EEA-D73C-43A6-87DD-9896EEB5C567}"/>
    <cellStyle name="40% - Ênfase5 5 2 3 2 5" xfId="28046" xr:uid="{D200567C-D0F2-4303-868B-A22F38D51479}"/>
    <cellStyle name="40% - Ênfase5 5 2 3 2 5 2" xfId="39029" xr:uid="{44BFCC70-17BF-499D-A82D-3F15AE057AA7}"/>
    <cellStyle name="40% - Ênfase5 5 2 3 2 6" xfId="29994" xr:uid="{3DF0EA85-3C68-4AEC-880A-D0BBEAE2B219}"/>
    <cellStyle name="40% - Ênfase5 5 2 3 2 7" xfId="40977" xr:uid="{04B7AE47-5441-4448-90C6-EC6C9C500A62}"/>
    <cellStyle name="40% - Ênfase5 5 2 3 2 8" xfId="42924" xr:uid="{58329ADE-2D7E-4639-8FED-1B34800D4047}"/>
    <cellStyle name="40% - Ênfase5 5 2 3 2 9" xfId="44884" xr:uid="{A13D94D7-AD7C-4AF3-BD09-E42A53AFCE63}"/>
    <cellStyle name="40% - Ênfase5 5 2 3 3" xfId="8438" xr:uid="{DEF0C5A8-945A-4B6A-B214-2B5D9FC110C0}"/>
    <cellStyle name="40% - Ênfase5 5 2 3 3 2" xfId="11718" xr:uid="{2F33193A-D71B-4513-9A86-9A884EEAF686}"/>
    <cellStyle name="40% - Ênfase5 5 2 3 3 2 2" xfId="33781" xr:uid="{01573BE1-8860-4164-A68A-4532E98DE4BF}"/>
    <cellStyle name="40% - Ênfase5 5 2 3 3 2 3" xfId="22798" xr:uid="{E62E171F-FBCC-4E87-A0D7-664F9DEAB221}"/>
    <cellStyle name="40% - Ênfase5 5 2 3 3 3" xfId="30925" xr:uid="{BC6FEE68-F8C6-456A-9DDE-5EEE04F43831}"/>
    <cellStyle name="40% - Ênfase5 5 2 3 3 4" xfId="19942" xr:uid="{8DE41664-02ED-4E8A-B728-0979188D47D5}"/>
    <cellStyle name="40% - Ênfase5 5 2 3 4" xfId="10722" xr:uid="{13727511-8F2B-4C21-8FD2-D221F8CDD916}"/>
    <cellStyle name="40% - Ênfase5 5 2 3 4 2" xfId="32849" xr:uid="{DB82A685-9E77-42DE-850C-34D1D956DE94}"/>
    <cellStyle name="40% - Ênfase5 5 2 3 4 3" xfId="21866" xr:uid="{F7578DF3-2D95-4553-9FE7-0728DAB23B70}"/>
    <cellStyle name="40% - Ênfase5 5 2 3 5" xfId="14198" xr:uid="{29BA011E-1C00-4EA7-B2F8-63A1781490CC}"/>
    <cellStyle name="40% - Ênfase5 5 2 3 5 2" xfId="36062" xr:uid="{35DF2B41-30D9-4ED8-A6C1-05AC7784314F}"/>
    <cellStyle name="40% - Ênfase5 5 2 3 5 3" xfId="25079" xr:uid="{27468213-33CB-4475-B436-240D79075FA7}"/>
    <cellStyle name="40% - Ênfase5 5 2 3 6" xfId="27029" xr:uid="{4D2BC861-67BF-4A37-BC17-4F3E9C2B251E}"/>
    <cellStyle name="40% - Ênfase5 5 2 3 6 2" xfId="38012" xr:uid="{5C8187EF-559B-44F9-9DEC-3A2D7D6DCD65}"/>
    <cellStyle name="40% - Ênfase5 5 2 3 7" xfId="28977" xr:uid="{98F78682-D36A-4AFD-AE87-30248386CEF9}"/>
    <cellStyle name="40% - Ênfase5 5 2 3 8" xfId="39960" xr:uid="{385EC083-FF9C-47CD-82BC-F7E4617FDEF5}"/>
    <cellStyle name="40% - Ênfase5 5 2 3 9" xfId="41907" xr:uid="{9D629CA0-EF42-405F-9975-E9E9F56FFCF6}"/>
    <cellStyle name="40% - Ênfase5 5 2 4" xfId="6903" xr:uid="{3C144CDC-0A69-44A2-A57F-D324A28204A7}"/>
    <cellStyle name="40% - Ênfase5 5 2 4 10" xfId="18447" xr:uid="{28A15E38-ADF5-4AF3-9118-8FAE0E8A6D57}"/>
    <cellStyle name="40% - Ênfase5 5 2 4 2" xfId="8892" xr:uid="{B35A962A-690D-4FDB-8C90-F3C8E3E84C2D}"/>
    <cellStyle name="40% - Ênfase5 5 2 4 2 2" xfId="31379" xr:uid="{C8EF3545-39A9-4AF5-B3BF-6C2E47F32C9A}"/>
    <cellStyle name="40% - Ênfase5 5 2 4 2 3" xfId="20396" xr:uid="{0DC67367-12E2-435C-BAC0-9E8426486820}"/>
    <cellStyle name="40% - Ênfase5 5 2 4 3" xfId="12277" xr:uid="{4D9D6367-4CA3-4223-8C41-A024AAD1E55F}"/>
    <cellStyle name="40% - Ênfase5 5 2 4 3 2" xfId="34338" xr:uid="{8B68E4FC-E4DE-481F-AE95-B62433E23A95}"/>
    <cellStyle name="40% - Ênfase5 5 2 4 3 3" xfId="23355" xr:uid="{A8A1AA36-1E2A-4A83-8431-ADBFD22FFCFB}"/>
    <cellStyle name="40% - Ênfase5 5 2 4 4" xfId="14733" xr:uid="{436EC82B-319D-4A11-BB8B-520BD1FE58C3}"/>
    <cellStyle name="40% - Ênfase5 5 2 4 4 2" xfId="36515" xr:uid="{51EF0F4A-4E1A-4551-A47D-173E29258EC6}"/>
    <cellStyle name="40% - Ênfase5 5 2 4 4 3" xfId="25532" xr:uid="{E313D2DF-1235-4148-AE01-B137AA9466F4}"/>
    <cellStyle name="40% - Ênfase5 5 2 4 5" xfId="27482" xr:uid="{D3360812-EFAE-43ED-89E5-3EB8B5F4E232}"/>
    <cellStyle name="40% - Ênfase5 5 2 4 5 2" xfId="38465" xr:uid="{151244FA-1DB1-4196-B042-C86813C684D4}"/>
    <cellStyle name="40% - Ênfase5 5 2 4 6" xfId="29430" xr:uid="{BBDBA2DB-0774-4834-8B32-AE4D6F49DAF1}"/>
    <cellStyle name="40% - Ênfase5 5 2 4 7" xfId="40413" xr:uid="{B7A36470-928A-440D-A463-3EAD0B4D477D}"/>
    <cellStyle name="40% - Ênfase5 5 2 4 8" xfId="42360" xr:uid="{BAA057D1-2360-4E48-8147-35A2404871CF}"/>
    <cellStyle name="40% - Ênfase5 5 2 4 9" xfId="44320" xr:uid="{DDCA8816-1BAA-4A0B-ABA4-AF022B754AF6}"/>
    <cellStyle name="40% - Ênfase5 5 2 5" xfId="8436" xr:uid="{5C1E1729-3127-47E1-AEC2-A28D456F2DE6}"/>
    <cellStyle name="40% - Ênfase5 5 2 5 2" xfId="11140" xr:uid="{94F7A620-A04F-44BF-A9A8-C9CB8FD3FBCB}"/>
    <cellStyle name="40% - Ênfase5 5 2 5 2 2" xfId="33203" xr:uid="{EF58D869-A365-464F-BE4E-339B0DB2A3E4}"/>
    <cellStyle name="40% - Ênfase5 5 2 5 2 3" xfId="22220" xr:uid="{494A0F42-E5A1-4251-8287-56D34F072659}"/>
    <cellStyle name="40% - Ênfase5 5 2 5 3" xfId="30923" xr:uid="{664315A2-E2DA-4652-AFD2-CDE7B32F1D12}"/>
    <cellStyle name="40% - Ênfase5 5 2 5 4" xfId="19940" xr:uid="{07CA0AAB-3C02-48EB-A935-9FF0DCA38ED9}"/>
    <cellStyle name="40% - Ênfase5 5 2 6" xfId="10158" xr:uid="{3AE1DC38-B274-4C23-AA67-9FC0A42DACEE}"/>
    <cellStyle name="40% - Ênfase5 5 2 6 2" xfId="32285" xr:uid="{4B66806E-D6D6-4928-BC58-044120BDDFE8}"/>
    <cellStyle name="40% - Ênfase5 5 2 6 3" xfId="21302" xr:uid="{83521BA9-457B-4391-9B06-4FB3FDE7539A}"/>
    <cellStyle name="40% - Ênfase5 5 2 7" xfId="14196" xr:uid="{6A862396-B6DA-423E-8A66-8961D49D37CF}"/>
    <cellStyle name="40% - Ênfase5 5 2 7 2" xfId="36060" xr:uid="{AD30DCDC-4875-4F67-8B6C-B19F9AEA0469}"/>
    <cellStyle name="40% - Ênfase5 5 2 7 3" xfId="25077" xr:uid="{90D3F6F6-B162-475C-BBDD-E729344815BE}"/>
    <cellStyle name="40% - Ênfase5 5 2 8" xfId="27027" xr:uid="{6449947A-A7B0-4F66-BFB0-BD6124856A58}"/>
    <cellStyle name="40% - Ênfase5 5 2 8 2" xfId="38010" xr:uid="{05C96235-E9A1-4A79-9226-4D80064E434D}"/>
    <cellStyle name="40% - Ênfase5 5 2 9" xfId="28975" xr:uid="{76DA746E-A742-4426-841E-5B269A735CF2}"/>
    <cellStyle name="40% - Ênfase5 5 3" xfId="5591" xr:uid="{D82CC149-7B58-4080-9C47-C5FF6C3ECAAC}"/>
    <cellStyle name="40% - Ênfase5 5 3 10" xfId="43868" xr:uid="{C43D39DE-2AA2-4D34-B240-AE2F524D91B5}"/>
    <cellStyle name="40% - Ênfase5 5 3 11" xfId="17994" xr:uid="{CD31DE0F-7BE1-49B7-864B-F7378DF7EF81}"/>
    <cellStyle name="40% - Ênfase5 5 3 2" xfId="7018" xr:uid="{4DC2FE20-6473-4002-95DF-330D9C9DC584}"/>
    <cellStyle name="40% - Ênfase5 5 3 2 10" xfId="18560" xr:uid="{B6BAD396-0DD5-4E10-8CDC-E6628E3CCC7D}"/>
    <cellStyle name="40% - Ênfase5 5 3 2 2" xfId="9005" xr:uid="{807DDF77-18C7-4508-9929-1585617E130F}"/>
    <cellStyle name="40% - Ênfase5 5 3 2 2 2" xfId="31492" xr:uid="{18BDBBA5-A0FC-445E-A8C4-427403B486F4}"/>
    <cellStyle name="40% - Ênfase5 5 3 2 2 3" xfId="20509" xr:uid="{899C3176-1115-4CBE-98C0-B2DC3B49990F}"/>
    <cellStyle name="40% - Ênfase5 5 3 2 3" xfId="12400" xr:uid="{7387D64D-E2F9-4B5A-B8C5-A721ED2BA05E}"/>
    <cellStyle name="40% - Ênfase5 5 3 2 3 2" xfId="34461" xr:uid="{DC960D4C-E266-456A-A9C4-AFE22247900F}"/>
    <cellStyle name="40% - Ênfase5 5 3 2 3 3" xfId="23478" xr:uid="{B7A9D016-1C58-488B-BD8C-DAF4151E2A98}"/>
    <cellStyle name="40% - Ênfase5 5 3 2 4" xfId="14846" xr:uid="{90B429DE-5041-4C64-A036-8241E0F2B4E1}"/>
    <cellStyle name="40% - Ênfase5 5 3 2 4 2" xfId="36628" xr:uid="{5EA200E1-0DC3-41A7-AF72-D28B444CA35C}"/>
    <cellStyle name="40% - Ênfase5 5 3 2 4 3" xfId="25645" xr:uid="{87E0D8E9-6F9E-4603-9565-0FFFED483796}"/>
    <cellStyle name="40% - Ênfase5 5 3 2 5" xfId="27595" xr:uid="{8E720D15-EF99-4EE5-9D2A-DD572AD8E124}"/>
    <cellStyle name="40% - Ênfase5 5 3 2 5 2" xfId="38578" xr:uid="{1B183792-FDC5-421B-9983-E70B2D6EE416}"/>
    <cellStyle name="40% - Ênfase5 5 3 2 6" xfId="29543" xr:uid="{0250F4D8-C899-4E0D-8BD0-9AC0FA957510}"/>
    <cellStyle name="40% - Ênfase5 5 3 2 7" xfId="40526" xr:uid="{CEA91046-25E3-4BA4-95D1-762C8E6B0F70}"/>
    <cellStyle name="40% - Ênfase5 5 3 2 8" xfId="42473" xr:uid="{0AC9A85F-44EA-4F57-8842-4AE7F4EDAA54}"/>
    <cellStyle name="40% - Ênfase5 5 3 2 9" xfId="44433" xr:uid="{0825E35E-E404-416A-A683-B6D7AA918E91}"/>
    <cellStyle name="40% - Ênfase5 5 3 3" xfId="8439" xr:uid="{DABD37D3-24E1-4AEF-B8FD-9CFBB79FB74C}"/>
    <cellStyle name="40% - Ênfase5 5 3 3 2" xfId="11263" xr:uid="{74CAFD5D-C3EE-456D-B661-004DB29248ED}"/>
    <cellStyle name="40% - Ênfase5 5 3 3 2 2" xfId="33326" xr:uid="{17F96A80-1F23-40C1-9F50-0E9F2FA389BE}"/>
    <cellStyle name="40% - Ênfase5 5 3 3 2 3" xfId="22343" xr:uid="{869DF1ED-363A-462E-91A0-75F52E6078CD}"/>
    <cellStyle name="40% - Ênfase5 5 3 3 3" xfId="30926" xr:uid="{DC8FEA1B-D821-4EE8-AF89-23781134F110}"/>
    <cellStyle name="40% - Ênfase5 5 3 3 4" xfId="19943" xr:uid="{2AEF49BD-6EA7-4611-850D-31D76674854D}"/>
    <cellStyle name="40% - Ênfase5 5 3 4" xfId="10271" xr:uid="{B54D56E6-3122-4011-BB1F-4B51E4904B26}"/>
    <cellStyle name="40% - Ênfase5 5 3 4 2" xfId="32398" xr:uid="{EADA55E9-6FF2-4DA2-9BF5-3AACF6A5C6F2}"/>
    <cellStyle name="40% - Ênfase5 5 3 4 3" xfId="21415" xr:uid="{19AD5E22-0180-4949-B9AF-08FA481E158F}"/>
    <cellStyle name="40% - Ênfase5 5 3 5" xfId="14199" xr:uid="{53B1C037-5681-45DC-A342-25729502C305}"/>
    <cellStyle name="40% - Ênfase5 5 3 5 2" xfId="36063" xr:uid="{F766FA23-AC75-475F-A9DB-7DA573BEBEA6}"/>
    <cellStyle name="40% - Ênfase5 5 3 5 3" xfId="25080" xr:uid="{2F92F45C-DBE8-4D35-A3E1-4950EB8DD5AA}"/>
    <cellStyle name="40% - Ênfase5 5 3 6" xfId="27030" xr:uid="{276E7FE6-0CE0-4EF6-BDE2-08296A41828B}"/>
    <cellStyle name="40% - Ênfase5 5 3 6 2" xfId="38013" xr:uid="{9545D81F-D900-44F1-B7CE-8389ED7603C0}"/>
    <cellStyle name="40% - Ênfase5 5 3 7" xfId="28978" xr:uid="{EF2074C6-D0E3-4018-8DFA-9364108C2493}"/>
    <cellStyle name="40% - Ênfase5 5 3 8" xfId="39961" xr:uid="{D31B0E97-8BCF-4A62-A8BD-96A24FFA90CE}"/>
    <cellStyle name="40% - Ênfase5 5 3 9" xfId="41908" xr:uid="{08CEA274-146E-4F7B-8A7C-D47DD2ECFB3E}"/>
    <cellStyle name="40% - Ênfase5 5 4" xfId="5592" xr:uid="{6E65613B-8B2D-4B88-8438-4DF74377F2F2}"/>
    <cellStyle name="40% - Ênfase5 5 4 10" xfId="43869" xr:uid="{EAFCFBDF-4133-4C1E-9B82-4DC2C4C825F9}"/>
    <cellStyle name="40% - Ênfase5 5 4 11" xfId="17995" xr:uid="{908489DE-B4C3-4011-A350-A79619AD0BA0}"/>
    <cellStyle name="40% - Ênfase5 5 4 2" xfId="7300" xr:uid="{A4EEFF7E-CC58-4653-A1B0-1E6E7DBE2334}"/>
    <cellStyle name="40% - Ênfase5 5 4 2 10" xfId="18842" xr:uid="{D0488C92-A688-4499-84CA-C402DBB3AB6A}"/>
    <cellStyle name="40% - Ênfase5 5 4 2 2" xfId="9287" xr:uid="{66429717-A648-4F57-AB22-0546A0A1639C}"/>
    <cellStyle name="40% - Ênfase5 5 4 2 2 2" xfId="31774" xr:uid="{FDA22A4B-A45D-44EB-A5A1-F7D7FE6D4A14}"/>
    <cellStyle name="40% - Ênfase5 5 4 2 2 3" xfId="20791" xr:uid="{2B2E649A-DCCF-4F8B-9C32-DEB807A10934}"/>
    <cellStyle name="40% - Ênfase5 5 4 2 3" xfId="12686" xr:uid="{8337C661-798B-4ADA-B6F5-E3F3CF0CD9B8}"/>
    <cellStyle name="40% - Ênfase5 5 4 2 3 2" xfId="34747" xr:uid="{3DBF5C04-AF1C-470B-B2E1-7814D63081C7}"/>
    <cellStyle name="40% - Ênfase5 5 4 2 3 3" xfId="23764" xr:uid="{8C42FE16-9296-41EA-B129-7BC924BFED47}"/>
    <cellStyle name="40% - Ênfase5 5 4 2 4" xfId="15128" xr:uid="{4E25AD41-6C9B-4A30-A243-0A6B1133008A}"/>
    <cellStyle name="40% - Ênfase5 5 4 2 4 2" xfId="36910" xr:uid="{4657C132-4C4C-453E-8878-1169ED6FD5C6}"/>
    <cellStyle name="40% - Ênfase5 5 4 2 4 3" xfId="25927" xr:uid="{C4205BA8-CE55-47BA-9492-2B5D82192B94}"/>
    <cellStyle name="40% - Ênfase5 5 4 2 5" xfId="27877" xr:uid="{51C43DF2-842F-4562-A7AC-5D93C9AA0C15}"/>
    <cellStyle name="40% - Ênfase5 5 4 2 5 2" xfId="38860" xr:uid="{6ED6E7D6-2B1B-416E-AEC3-2C89074103D5}"/>
    <cellStyle name="40% - Ênfase5 5 4 2 6" xfId="29825" xr:uid="{B9303189-D0C4-4B1B-B972-CE17D2DD361D}"/>
    <cellStyle name="40% - Ênfase5 5 4 2 7" xfId="40808" xr:uid="{EA308201-5277-49C4-938D-549B30DB0D79}"/>
    <cellStyle name="40% - Ênfase5 5 4 2 8" xfId="42755" xr:uid="{F83754BD-6256-43D0-AE5D-822D06B99471}"/>
    <cellStyle name="40% - Ênfase5 5 4 2 9" xfId="44715" xr:uid="{17D4891D-1D85-4306-8C52-6C6E8B442858}"/>
    <cellStyle name="40% - Ênfase5 5 4 3" xfId="8440" xr:uid="{7D438735-C9E4-4C05-85ED-17CBAEE063D6}"/>
    <cellStyle name="40% - Ênfase5 5 4 3 2" xfId="11549" xr:uid="{09341B0A-FF20-48A1-A50B-CDA3E439FDBC}"/>
    <cellStyle name="40% - Ênfase5 5 4 3 2 2" xfId="33612" xr:uid="{7CAE2798-8AE9-4D4B-AF1F-83AA9ADD90BF}"/>
    <cellStyle name="40% - Ênfase5 5 4 3 2 3" xfId="22629" xr:uid="{D2E38B82-A544-4E83-8C0D-AC1D9FA17DE3}"/>
    <cellStyle name="40% - Ênfase5 5 4 3 3" xfId="30927" xr:uid="{D46D4403-B8CF-47DB-84C8-A165C35FECB1}"/>
    <cellStyle name="40% - Ênfase5 5 4 3 4" xfId="19944" xr:uid="{3A06E286-E607-401C-8A09-D1D73FB50C03}"/>
    <cellStyle name="40% - Ênfase5 5 4 4" xfId="10553" xr:uid="{0EA05D93-0A9C-4B2A-8986-894FF472ED9C}"/>
    <cellStyle name="40% - Ênfase5 5 4 4 2" xfId="32680" xr:uid="{40EEB5AB-1661-4856-9818-1962EFD19E52}"/>
    <cellStyle name="40% - Ênfase5 5 4 4 3" xfId="21697" xr:uid="{72C933B9-1F89-425C-9305-9750355748C6}"/>
    <cellStyle name="40% - Ênfase5 5 4 5" xfId="14200" xr:uid="{63C7538E-8044-434A-935D-5DB27C1E9603}"/>
    <cellStyle name="40% - Ênfase5 5 4 5 2" xfId="36064" xr:uid="{5F626711-6501-4A04-B026-26D762CF301C}"/>
    <cellStyle name="40% - Ênfase5 5 4 5 3" xfId="25081" xr:uid="{1F074822-5BB4-49B0-8401-EB9FD5F33607}"/>
    <cellStyle name="40% - Ênfase5 5 4 6" xfId="27031" xr:uid="{E1E3CC38-FB96-4E41-AB8D-6CD30610B97A}"/>
    <cellStyle name="40% - Ênfase5 5 4 6 2" xfId="38014" xr:uid="{9F4D1EAD-ACFC-4EEE-9D42-596055448C57}"/>
    <cellStyle name="40% - Ênfase5 5 4 7" xfId="28979" xr:uid="{A9529D62-A7FE-4802-B996-721EA29DA3D0}"/>
    <cellStyle name="40% - Ênfase5 5 4 8" xfId="39962" xr:uid="{DE5FEBFB-BA0A-47FA-851B-32787A484ED0}"/>
    <cellStyle name="40% - Ênfase5 5 4 9" xfId="41909" xr:uid="{6CFD3EB7-192C-4826-8212-2FF093915798}"/>
    <cellStyle name="40% - Ênfase5 5 5" xfId="5593" xr:uid="{0063C6BD-82B3-403A-B3C5-4D4DEFA605CA}"/>
    <cellStyle name="40% - Ênfase5 5 5 10" xfId="43870" xr:uid="{7A5A22DF-528B-45A3-8FAD-3A82CA3D6F06}"/>
    <cellStyle name="40% - Ênfase5 5 5 11" xfId="17996" xr:uid="{39658E9C-51E8-4A69-83DD-6F1580D15EA5}"/>
    <cellStyle name="40% - Ênfase5 5 5 2" xfId="7582" xr:uid="{5B312F6E-F172-4A8D-B82B-CEB7BB5301F5}"/>
    <cellStyle name="40% - Ênfase5 5 5 2 10" xfId="19124" xr:uid="{D9C3254C-AD7A-4716-A537-DDF967AB06AF}"/>
    <cellStyle name="40% - Ênfase5 5 5 2 2" xfId="9569" xr:uid="{33A5E3AB-409F-4B28-90B0-D5EF723592D4}"/>
    <cellStyle name="40% - Ênfase5 5 5 2 2 2" xfId="32056" xr:uid="{88E50B8C-9121-4E25-AE6B-45F6B8899BEA}"/>
    <cellStyle name="40% - Ênfase5 5 5 2 2 3" xfId="21073" xr:uid="{9906D07C-1D9B-40FF-986F-EBC7513A1CD7}"/>
    <cellStyle name="40% - Ênfase5 5 5 2 3" xfId="12968" xr:uid="{02355A10-E2A3-4F62-85AE-E8A40992A1F4}"/>
    <cellStyle name="40% - Ênfase5 5 5 2 3 2" xfId="35029" xr:uid="{CCD2C717-EBBF-4292-88FF-702079BD1178}"/>
    <cellStyle name="40% - Ênfase5 5 5 2 3 3" xfId="24046" xr:uid="{DA06741D-B7E9-4870-8CF8-F19CD3FE2101}"/>
    <cellStyle name="40% - Ênfase5 5 5 2 4" xfId="15410" xr:uid="{B2CEABFC-AA16-4A55-95BE-D7F3B6D4F3F3}"/>
    <cellStyle name="40% - Ênfase5 5 5 2 4 2" xfId="37192" xr:uid="{C866FCA4-03FA-4245-9871-7F48ECED8B06}"/>
    <cellStyle name="40% - Ênfase5 5 5 2 4 3" xfId="26209" xr:uid="{4C392763-B465-43AD-9169-6419AB1A26C0}"/>
    <cellStyle name="40% - Ênfase5 5 5 2 5" xfId="28159" xr:uid="{BE60CD7D-7FCA-413B-A7D8-A4FD24896451}"/>
    <cellStyle name="40% - Ênfase5 5 5 2 5 2" xfId="39142" xr:uid="{DC8A3AE4-5E77-4279-8654-E2FEB3E25653}"/>
    <cellStyle name="40% - Ênfase5 5 5 2 6" xfId="30107" xr:uid="{9998FC8D-EDC5-4607-9263-0D9CC552826A}"/>
    <cellStyle name="40% - Ênfase5 5 5 2 7" xfId="41090" xr:uid="{69051E1A-DA21-4154-8E9D-5558DC42E887}"/>
    <cellStyle name="40% - Ênfase5 5 5 2 8" xfId="43037" xr:uid="{9F130FBC-EFD4-421F-9977-398E1355DBA8}"/>
    <cellStyle name="40% - Ênfase5 5 5 2 9" xfId="44997" xr:uid="{A3DA5379-7BF5-4F56-BF76-94CCA6A1C43D}"/>
    <cellStyle name="40% - Ênfase5 5 5 3" xfId="8441" xr:uid="{8499A878-832F-4D5C-9E28-B5726DCFD4E3}"/>
    <cellStyle name="40% - Ênfase5 5 5 3 2" xfId="11831" xr:uid="{F1F38243-CF8F-4E5C-9A21-F33DE6D72CAF}"/>
    <cellStyle name="40% - Ênfase5 5 5 3 2 2" xfId="33894" xr:uid="{DF592526-D360-4B4D-991E-E2F75EC4BC90}"/>
    <cellStyle name="40% - Ênfase5 5 5 3 2 3" xfId="22911" xr:uid="{A49CAF79-A9D7-49A8-AED9-9FC58051D2FF}"/>
    <cellStyle name="40% - Ênfase5 5 5 3 3" xfId="30928" xr:uid="{B824FBAF-C6AB-41BA-97D2-A68187ECEF30}"/>
    <cellStyle name="40% - Ênfase5 5 5 3 4" xfId="19945" xr:uid="{6585B19B-3734-494A-8AE6-9F63F896CF79}"/>
    <cellStyle name="40% - Ênfase5 5 5 4" xfId="10835" xr:uid="{D15FF08C-4185-460C-9CDD-C1B3D67D8BB8}"/>
    <cellStyle name="40% - Ênfase5 5 5 4 2" xfId="32962" xr:uid="{A68B8435-2959-4637-829B-1C3D395355F9}"/>
    <cellStyle name="40% - Ênfase5 5 5 4 3" xfId="21979" xr:uid="{53EA4FF4-E571-41B9-98D2-F8F5035F7200}"/>
    <cellStyle name="40% - Ênfase5 5 5 5" xfId="14201" xr:uid="{CA5E5DDB-23ED-4E12-B9B8-6C6814A744A0}"/>
    <cellStyle name="40% - Ênfase5 5 5 5 2" xfId="36065" xr:uid="{C854747C-7485-43B2-818D-5E51D579CB7D}"/>
    <cellStyle name="40% - Ênfase5 5 5 5 3" xfId="25082" xr:uid="{E1DF6451-4795-4C29-8E62-E9FA3DE807FB}"/>
    <cellStyle name="40% - Ênfase5 5 5 6" xfId="27032" xr:uid="{B85BC264-BA13-4140-8B10-B037E0E6A40C}"/>
    <cellStyle name="40% - Ênfase5 5 5 6 2" xfId="38015" xr:uid="{88006C5C-03B8-4791-859A-E71FDAEF84BD}"/>
    <cellStyle name="40% - Ênfase5 5 5 7" xfId="28980" xr:uid="{0D495D99-83B2-4FC7-BFA7-1006EE0F51E3}"/>
    <cellStyle name="40% - Ênfase5 5 5 8" xfId="39963" xr:uid="{CF174C77-A5A3-48A3-8165-944B3DF89AF6}"/>
    <cellStyle name="40% - Ênfase5 5 5 9" xfId="41910" xr:uid="{8D379029-C9BF-467A-B1BC-709941DD5468}"/>
    <cellStyle name="40% - Ênfase5 5 6" xfId="6733" xr:uid="{AEDB172F-5A18-43F4-BD86-77A7D03C6F74}"/>
    <cellStyle name="40% - Ênfase5 5 6 10" xfId="18278" xr:uid="{D41A849A-22BB-48F1-BEE5-D0D818A38DEC}"/>
    <cellStyle name="40% - Ênfase5 5 6 2" xfId="8723" xr:uid="{929B919B-2EC5-48C1-B2C8-00F4E43E1210}"/>
    <cellStyle name="40% - Ênfase5 5 6 2 2" xfId="13167" xr:uid="{F5E4AB0E-A1C9-44E5-9C0A-C7C0E6F0ED3E}"/>
    <cellStyle name="40% - Ênfase5 5 6 2 2 2" xfId="35176" xr:uid="{4938658E-C505-49E2-BE25-B072F40D8B1A}"/>
    <cellStyle name="40% - Ênfase5 5 6 2 2 3" xfId="24193" xr:uid="{E3A0D552-541E-4F9C-BD0D-D982B8E26539}"/>
    <cellStyle name="40% - Ênfase5 5 6 2 3" xfId="31210" xr:uid="{8007251A-D082-4FFA-B067-AC9A8E5B4ADE}"/>
    <cellStyle name="40% - Ênfase5 5 6 2 4" xfId="20227" xr:uid="{FAC8DAE5-5F53-429F-8A86-626A11F13AD0}"/>
    <cellStyle name="40% - Ênfase5 5 6 3" xfId="11980" xr:uid="{1B1FB93A-D0F9-472D-A4DE-1EDB1DDE3402}"/>
    <cellStyle name="40% - Ênfase5 5 6 3 2" xfId="34041" xr:uid="{C024C8A6-2944-467F-8007-6EFE918A6FF2}"/>
    <cellStyle name="40% - Ênfase5 5 6 3 3" xfId="23058" xr:uid="{342F3117-8677-41D1-A81C-BA626E9F21DF}"/>
    <cellStyle name="40% - Ênfase5 5 6 4" xfId="14564" xr:uid="{485D769D-66B8-4953-9BCA-A1E9F7362F4A}"/>
    <cellStyle name="40% - Ênfase5 5 6 4 2" xfId="36346" xr:uid="{CE0DF508-3356-461B-A4A6-E85A212C2B1C}"/>
    <cellStyle name="40% - Ênfase5 5 6 4 3" xfId="25363" xr:uid="{AAC6F0FF-184E-4579-B6FC-21A9F766A590}"/>
    <cellStyle name="40% - Ênfase5 5 6 5" xfId="27313" xr:uid="{B11ADE2E-C7AC-485C-9033-BE34355F4930}"/>
    <cellStyle name="40% - Ênfase5 5 6 5 2" xfId="38296" xr:uid="{16B78C15-49CD-4F3B-80FF-EE352C239399}"/>
    <cellStyle name="40% - Ênfase5 5 6 6" xfId="29261" xr:uid="{9C8C0105-9ABC-41E1-B41C-CBEB417B8BE1}"/>
    <cellStyle name="40% - Ênfase5 5 6 7" xfId="40244" xr:uid="{51552251-3E7B-4D5A-9CD3-B2E56E4C1D53}"/>
    <cellStyle name="40% - Ênfase5 5 6 8" xfId="42191" xr:uid="{097FCF89-5E76-46E9-BB52-BA225AAFF452}"/>
    <cellStyle name="40% - Ênfase5 5 6 9" xfId="44151" xr:uid="{A16BE144-F16C-46CD-8D52-C34217248800}"/>
    <cellStyle name="40% - Ênfase5 5 7" xfId="8435" xr:uid="{347EBFD7-EC8E-46D0-8B8B-85C57595F974}"/>
    <cellStyle name="40% - Ênfase5 5 7 2" xfId="12104" xr:uid="{FC078B69-17EC-4A1A-A300-E77205FAEE4D}"/>
    <cellStyle name="40% - Ênfase5 5 7 2 2" xfId="34165" xr:uid="{8F9D7FCB-D701-49FB-AA84-A8929ADA795A}"/>
    <cellStyle name="40% - Ênfase5 5 7 2 3" xfId="23182" xr:uid="{BE54AEF6-8D20-414F-B5FC-F4D2ABB598CD}"/>
    <cellStyle name="40% - Ênfase5 5 7 3" xfId="30922" xr:uid="{343631D6-9EC3-4E62-A13D-E26403D61392}"/>
    <cellStyle name="40% - Ênfase5 5 7 4" xfId="19939" xr:uid="{3B295145-5631-4B7A-8E1B-4832BE464289}"/>
    <cellStyle name="40% - Ênfase5 5 8" xfId="10965" xr:uid="{4D7A6CBB-3960-47B1-924D-2F78E81D9829}"/>
    <cellStyle name="40% - Ênfase5 5 8 2" xfId="33030" xr:uid="{A9D7F32F-0B9A-4A54-AC37-0414C9FF4BFA}"/>
    <cellStyle name="40% - Ênfase5 5 8 3" xfId="22047" xr:uid="{0F18B606-CBF5-4BF5-B7A8-94A3E3020349}"/>
    <cellStyle name="40% - Ênfase5 5 9" xfId="9908" xr:uid="{0C92CB4C-8370-49C1-B670-721603A6EA70}"/>
    <cellStyle name="40% - Ênfase5 5 9 2" xfId="32116" xr:uid="{C2493EA1-2CCD-4BF3-B21E-322C786BB4B2}"/>
    <cellStyle name="40% - Ênfase5 5 9 3" xfId="21133" xr:uid="{6DED59AB-7310-44C0-8026-7903E62765D4}"/>
    <cellStyle name="40% - Ênfase5 6" xfId="5594" xr:uid="{9A1D469B-705B-485A-A576-A09697FA03A0}"/>
    <cellStyle name="40% - Ênfase5 6 10" xfId="27033" xr:uid="{1F56279D-282D-4C62-B8ED-1D18F97C7FCF}"/>
    <cellStyle name="40% - Ênfase5 6 10 2" xfId="38016" xr:uid="{48D9092B-2844-4949-9E9D-43835134FFC1}"/>
    <cellStyle name="40% - Ênfase5 6 11" xfId="28981" xr:uid="{28FCB7D6-65E5-413B-A1ED-09D64ED26212}"/>
    <cellStyle name="40% - Ênfase5 6 12" xfId="39964" xr:uid="{BE7E8A74-C125-487A-A7D1-46B6092B0D20}"/>
    <cellStyle name="40% - Ênfase5 6 13" xfId="41911" xr:uid="{7DD03287-C3DA-44ED-9899-EA40B7DFE521}"/>
    <cellStyle name="40% - Ênfase5 6 14" xfId="43871" xr:uid="{3A456659-66E7-4245-A183-50C4C43BB963}"/>
    <cellStyle name="40% - Ênfase5 6 15" xfId="17997" xr:uid="{20D70D98-72AC-4308-90DA-7A38E2AA9F00}"/>
    <cellStyle name="40% - Ênfase5 6 2" xfId="5595" xr:uid="{4D840D3E-6385-4D02-BECF-C6A9AF80F60D}"/>
    <cellStyle name="40% - Ênfase5 6 2 10" xfId="39965" xr:uid="{5363675E-E902-48EA-BE93-8BA4607A3EB7}"/>
    <cellStyle name="40% - Ênfase5 6 2 11" xfId="41912" xr:uid="{A0B306D6-EAF2-4908-9ADE-014FE300C891}"/>
    <cellStyle name="40% - Ênfase5 6 2 12" xfId="43872" xr:uid="{05224EE8-F6C4-4CA5-925F-13D16C48E7BB}"/>
    <cellStyle name="40% - Ênfase5 6 2 13" xfId="17998" xr:uid="{75905791-4B59-4D89-9FB0-634A22699A13}"/>
    <cellStyle name="40% - Ênfase5 6 2 2" xfId="5596" xr:uid="{9F2AAAF8-8AED-444A-B591-39E60BAC8E08}"/>
    <cellStyle name="40% - Ênfase5 6 2 2 10" xfId="43873" xr:uid="{40194FCF-91A7-40B9-9161-DBE9EB55E471}"/>
    <cellStyle name="40% - Ênfase5 6 2 2 11" xfId="17999" xr:uid="{7C5D3182-4BF2-4713-A12D-FEE2409809B4}"/>
    <cellStyle name="40% - Ênfase5 6 2 2 2" xfId="7243" xr:uid="{119D6E31-06ED-4323-9098-E170645CB6A9}"/>
    <cellStyle name="40% - Ênfase5 6 2 2 2 10" xfId="18785" xr:uid="{2231772D-79FF-47FD-8A1C-2CA0325332A9}"/>
    <cellStyle name="40% - Ênfase5 6 2 2 2 2" xfId="9230" xr:uid="{ADD962BD-6897-44BF-A9B5-C14A96833680}"/>
    <cellStyle name="40% - Ênfase5 6 2 2 2 2 2" xfId="31717" xr:uid="{D308B99D-86EC-4E05-A7AB-A5086C99840C}"/>
    <cellStyle name="40% - Ênfase5 6 2 2 2 2 3" xfId="20734" xr:uid="{7B6F4DB1-8908-4885-A5DC-451B50FC7F38}"/>
    <cellStyle name="40% - Ênfase5 6 2 2 2 3" xfId="12629" xr:uid="{1617CCA2-6D86-4A8F-925F-68E25CD1FBDA}"/>
    <cellStyle name="40% - Ênfase5 6 2 2 2 3 2" xfId="34690" xr:uid="{66E3B9F3-9CA9-4665-82B3-91307C1AA694}"/>
    <cellStyle name="40% - Ênfase5 6 2 2 2 3 3" xfId="23707" xr:uid="{5108CBFD-CFBF-4F08-87C1-40BCE2231273}"/>
    <cellStyle name="40% - Ênfase5 6 2 2 2 4" xfId="15071" xr:uid="{E22B6928-01CE-4C16-84B1-023A7FE51412}"/>
    <cellStyle name="40% - Ênfase5 6 2 2 2 4 2" xfId="36853" xr:uid="{D7BBC7F7-673E-4BCE-971D-46BF86127FAB}"/>
    <cellStyle name="40% - Ênfase5 6 2 2 2 4 3" xfId="25870" xr:uid="{D0A4A766-5EEF-4418-B3D7-084CB24F22C3}"/>
    <cellStyle name="40% - Ênfase5 6 2 2 2 5" xfId="27820" xr:uid="{61A0AD51-DA87-4A16-AC51-DF7502198BB0}"/>
    <cellStyle name="40% - Ênfase5 6 2 2 2 5 2" xfId="38803" xr:uid="{79DA6E34-D7B8-46A9-A610-574ECBD445B3}"/>
    <cellStyle name="40% - Ênfase5 6 2 2 2 6" xfId="29768" xr:uid="{9F8AB8A3-E81B-496B-9FE3-5F3A2EE4F646}"/>
    <cellStyle name="40% - Ênfase5 6 2 2 2 7" xfId="40751" xr:uid="{851618C2-60E3-44B2-93AA-523BA2E26EC0}"/>
    <cellStyle name="40% - Ênfase5 6 2 2 2 8" xfId="42698" xr:uid="{17D68E9A-A12A-4133-A5A5-A3AB97A4E1A5}"/>
    <cellStyle name="40% - Ênfase5 6 2 2 2 9" xfId="44658" xr:uid="{A8414C82-8930-4E7D-8858-A55CF3C96120}"/>
    <cellStyle name="40% - Ênfase5 6 2 2 3" xfId="8444" xr:uid="{B15F942C-DEB7-4D9D-BB77-1B74FBCB3B0E}"/>
    <cellStyle name="40% - Ênfase5 6 2 2 3 2" xfId="11492" xr:uid="{2D66CDEC-1257-4027-80FA-265482C514A6}"/>
    <cellStyle name="40% - Ênfase5 6 2 2 3 2 2" xfId="33555" xr:uid="{9FEB2CD8-6E9D-4249-A46A-E7F371F4DFC3}"/>
    <cellStyle name="40% - Ênfase5 6 2 2 3 2 3" xfId="22572" xr:uid="{A2C70E1F-E493-4B2F-98BD-580832CC20A8}"/>
    <cellStyle name="40% - Ênfase5 6 2 2 3 3" xfId="30931" xr:uid="{756F0C02-D963-46B1-8F02-4C283E9947B0}"/>
    <cellStyle name="40% - Ênfase5 6 2 2 3 4" xfId="19948" xr:uid="{F4DCB7B4-419B-4A88-B304-76FE4609CE46}"/>
    <cellStyle name="40% - Ênfase5 6 2 2 4" xfId="10496" xr:uid="{F6FC43D5-32F9-4048-9BAF-3C81B613D203}"/>
    <cellStyle name="40% - Ênfase5 6 2 2 4 2" xfId="32623" xr:uid="{C1F3495C-7043-4A11-8873-F6C69E701B87}"/>
    <cellStyle name="40% - Ênfase5 6 2 2 4 3" xfId="21640" xr:uid="{315D442E-732B-4D31-8ED7-85274D5B2452}"/>
    <cellStyle name="40% - Ênfase5 6 2 2 5" xfId="14204" xr:uid="{081242E7-09C0-464A-A572-9ED25AAD0324}"/>
    <cellStyle name="40% - Ênfase5 6 2 2 5 2" xfId="36068" xr:uid="{6D34E0A5-2D36-4163-9B61-716C55EAF247}"/>
    <cellStyle name="40% - Ênfase5 6 2 2 5 3" xfId="25085" xr:uid="{CA8ED8A3-A63B-4751-9BE1-29C792797A36}"/>
    <cellStyle name="40% - Ênfase5 6 2 2 6" xfId="27035" xr:uid="{CBEDFAEF-AE12-4178-945B-D6FBA27C5072}"/>
    <cellStyle name="40% - Ênfase5 6 2 2 6 2" xfId="38018" xr:uid="{F17B6A62-BB2B-4BF8-A6F0-8FFE184A17AC}"/>
    <cellStyle name="40% - Ênfase5 6 2 2 7" xfId="28983" xr:uid="{4FB04F61-DEF6-40D7-A9AF-63FE45979277}"/>
    <cellStyle name="40% - Ênfase5 6 2 2 8" xfId="39966" xr:uid="{B85C175A-CED7-4F49-B892-ABF9C51A119E}"/>
    <cellStyle name="40% - Ênfase5 6 2 2 9" xfId="41913" xr:uid="{F49ECDEB-BEBE-42B4-A63B-080E51211B9E}"/>
    <cellStyle name="40% - Ênfase5 6 2 3" xfId="5597" xr:uid="{66EC3E76-C94F-47ED-A014-820E4014BAD1}"/>
    <cellStyle name="40% - Ênfase5 6 2 3 10" xfId="43874" xr:uid="{8742C788-90E3-4B36-9991-B1B7C76B01BD}"/>
    <cellStyle name="40% - Ênfase5 6 2 3 11" xfId="18000" xr:uid="{F373FA0D-1A51-47A9-B9EA-A470F5EDF4D2}"/>
    <cellStyle name="40% - Ênfase5 6 2 3 2" xfId="7525" xr:uid="{8015D9CB-D6ED-40B8-8A23-9C7F759F88F4}"/>
    <cellStyle name="40% - Ênfase5 6 2 3 2 10" xfId="19067" xr:uid="{5CA88BAE-98E4-4FFA-B4A7-6646E239D0ED}"/>
    <cellStyle name="40% - Ênfase5 6 2 3 2 2" xfId="9512" xr:uid="{621CC9BB-CD2E-448F-A342-E9276213E1EC}"/>
    <cellStyle name="40% - Ênfase5 6 2 3 2 2 2" xfId="31999" xr:uid="{B510639C-5E13-43C4-A69B-A3A88242A8DC}"/>
    <cellStyle name="40% - Ênfase5 6 2 3 2 2 3" xfId="21016" xr:uid="{B0E0518D-2FD1-4D10-9341-4137ED82B649}"/>
    <cellStyle name="40% - Ênfase5 6 2 3 2 3" xfId="12911" xr:uid="{AFC20ABB-4CCD-42F5-9DAB-CFAE404F7E9E}"/>
    <cellStyle name="40% - Ênfase5 6 2 3 2 3 2" xfId="34972" xr:uid="{00EAA730-B1D8-4ABB-A654-BF61B79AF1A2}"/>
    <cellStyle name="40% - Ênfase5 6 2 3 2 3 3" xfId="23989" xr:uid="{4E3182AB-4A02-4773-9034-892A148A6610}"/>
    <cellStyle name="40% - Ênfase5 6 2 3 2 4" xfId="15353" xr:uid="{0D87CD36-AB86-4E33-B529-0F202D1E24A5}"/>
    <cellStyle name="40% - Ênfase5 6 2 3 2 4 2" xfId="37135" xr:uid="{8E86BB6E-591E-484A-9858-1585443E0030}"/>
    <cellStyle name="40% - Ênfase5 6 2 3 2 4 3" xfId="26152" xr:uid="{0BAD6F28-7E5F-41E0-8CFD-100762AF9DA7}"/>
    <cellStyle name="40% - Ênfase5 6 2 3 2 5" xfId="28102" xr:uid="{A9F5B6AC-F5A9-43B6-AF2C-A605BD6CFE2E}"/>
    <cellStyle name="40% - Ênfase5 6 2 3 2 5 2" xfId="39085" xr:uid="{37A734DC-D05A-4317-B658-022084F41FCE}"/>
    <cellStyle name="40% - Ênfase5 6 2 3 2 6" xfId="30050" xr:uid="{59872A3A-7718-4EEA-8CB1-3326DF449719}"/>
    <cellStyle name="40% - Ênfase5 6 2 3 2 7" xfId="41033" xr:uid="{37137FBB-376F-4613-8CCF-FC5D26C395F6}"/>
    <cellStyle name="40% - Ênfase5 6 2 3 2 8" xfId="42980" xr:uid="{999D15AD-9244-4D69-B370-AD23AD60A09F}"/>
    <cellStyle name="40% - Ênfase5 6 2 3 2 9" xfId="44940" xr:uid="{8B9ECF8F-8997-4F61-B63D-43662EE660A1}"/>
    <cellStyle name="40% - Ênfase5 6 2 3 3" xfId="8445" xr:uid="{FF0AFDA8-F902-4169-B7E6-FF680B986ADA}"/>
    <cellStyle name="40% - Ênfase5 6 2 3 3 2" xfId="11774" xr:uid="{68709BA0-D5DD-4DA7-BC92-044FB4197533}"/>
    <cellStyle name="40% - Ênfase5 6 2 3 3 2 2" xfId="33837" xr:uid="{3664C342-8F91-43B7-90B0-77C29BAB0DB4}"/>
    <cellStyle name="40% - Ênfase5 6 2 3 3 2 3" xfId="22854" xr:uid="{C318278B-6EB9-44B1-928E-687F99827A88}"/>
    <cellStyle name="40% - Ênfase5 6 2 3 3 3" xfId="30932" xr:uid="{EE0638EC-347C-43A9-881F-88DF80F681C1}"/>
    <cellStyle name="40% - Ênfase5 6 2 3 3 4" xfId="19949" xr:uid="{3E83763F-BF97-4AFA-9E02-1065BA0ABB51}"/>
    <cellStyle name="40% - Ênfase5 6 2 3 4" xfId="10778" xr:uid="{7453E121-16FC-4D67-9786-DA283AF9C3AE}"/>
    <cellStyle name="40% - Ênfase5 6 2 3 4 2" xfId="32905" xr:uid="{926B48FB-2CE1-463A-BD3F-AE51D20F2592}"/>
    <cellStyle name="40% - Ênfase5 6 2 3 4 3" xfId="21922" xr:uid="{BAA3FD88-2D31-4312-B31D-4E32F378ACB5}"/>
    <cellStyle name="40% - Ênfase5 6 2 3 5" xfId="14205" xr:uid="{B348F7BD-8CCF-48C5-AAF4-116344F25A63}"/>
    <cellStyle name="40% - Ênfase5 6 2 3 5 2" xfId="36069" xr:uid="{FA98B61F-2720-45DE-BEE6-0212DEBD4B4C}"/>
    <cellStyle name="40% - Ênfase5 6 2 3 5 3" xfId="25086" xr:uid="{21126960-941D-48BC-944E-D0C47D2D5AFB}"/>
    <cellStyle name="40% - Ênfase5 6 2 3 6" xfId="27036" xr:uid="{8D95A04F-6370-492B-9A19-158CF7E1E539}"/>
    <cellStyle name="40% - Ênfase5 6 2 3 6 2" xfId="38019" xr:uid="{7434E3F8-3DE5-45E5-9B57-92BB76D02AB6}"/>
    <cellStyle name="40% - Ênfase5 6 2 3 7" xfId="28984" xr:uid="{437D2F09-7D67-42FE-ACA2-65BFB2BF149F}"/>
    <cellStyle name="40% - Ênfase5 6 2 3 8" xfId="39967" xr:uid="{07B0A666-F451-4014-AAA8-8DBB40811C1B}"/>
    <cellStyle name="40% - Ênfase5 6 2 3 9" xfId="41914" xr:uid="{1AF53070-A67C-4FD0-B14D-592AF7DDD831}"/>
    <cellStyle name="40% - Ênfase5 6 2 4" xfId="6959" xr:uid="{74C63911-B1B3-4EDA-B77B-7912927A84F5}"/>
    <cellStyle name="40% - Ênfase5 6 2 4 10" xfId="18503" xr:uid="{8EC8B76A-9C5B-4BE4-BB52-BDD1508A4137}"/>
    <cellStyle name="40% - Ênfase5 6 2 4 2" xfId="8948" xr:uid="{93B10B61-9B8E-4C37-A350-B4915AAFD7F5}"/>
    <cellStyle name="40% - Ênfase5 6 2 4 2 2" xfId="31435" xr:uid="{4F7EDC69-E168-4E3B-8EB2-964DDB3E1DEF}"/>
    <cellStyle name="40% - Ênfase5 6 2 4 2 3" xfId="20452" xr:uid="{A6F637C9-5587-4284-A8CE-D8159EBC5720}"/>
    <cellStyle name="40% - Ênfase5 6 2 4 3" xfId="12333" xr:uid="{28DF85C9-5079-4614-AD0A-4BCA077C6177}"/>
    <cellStyle name="40% - Ênfase5 6 2 4 3 2" xfId="34394" xr:uid="{D32FB974-F702-4F8E-ACF7-30D039A2324A}"/>
    <cellStyle name="40% - Ênfase5 6 2 4 3 3" xfId="23411" xr:uid="{735F1040-FCA2-4A2C-B937-9B03DE6D3B0D}"/>
    <cellStyle name="40% - Ênfase5 6 2 4 4" xfId="14789" xr:uid="{3D55521D-4ACA-46FD-AC88-94ED6A25ACFF}"/>
    <cellStyle name="40% - Ênfase5 6 2 4 4 2" xfId="36571" xr:uid="{FFA4EC9E-EEC8-44DE-B349-025E7874AAE4}"/>
    <cellStyle name="40% - Ênfase5 6 2 4 4 3" xfId="25588" xr:uid="{D8FC55AC-EF58-4A74-97B3-8888484D9A40}"/>
    <cellStyle name="40% - Ênfase5 6 2 4 5" xfId="27538" xr:uid="{959F9EE6-6B08-4F90-BD0E-48F4DBF00D65}"/>
    <cellStyle name="40% - Ênfase5 6 2 4 5 2" xfId="38521" xr:uid="{32783A9B-E54F-497E-B41B-A827FF06065F}"/>
    <cellStyle name="40% - Ênfase5 6 2 4 6" xfId="29486" xr:uid="{68EB3F6E-6E06-4977-8F4A-AFCF8485B308}"/>
    <cellStyle name="40% - Ênfase5 6 2 4 7" xfId="40469" xr:uid="{DAB54ADB-DD14-4FB2-935F-FFC8EF2D20F6}"/>
    <cellStyle name="40% - Ênfase5 6 2 4 8" xfId="42416" xr:uid="{9528F6FE-DA5D-462D-93EA-0E34704DDD9C}"/>
    <cellStyle name="40% - Ênfase5 6 2 4 9" xfId="44376" xr:uid="{D74E0CA3-8BB7-4C95-ADF3-DB37EC8A1D71}"/>
    <cellStyle name="40% - Ênfase5 6 2 5" xfId="8443" xr:uid="{D71EC2ED-4187-43C2-A3F2-5EB272218267}"/>
    <cellStyle name="40% - Ênfase5 6 2 5 2" xfId="11196" xr:uid="{D68910FD-B091-4036-BCC8-AF33B6778BC9}"/>
    <cellStyle name="40% - Ênfase5 6 2 5 2 2" xfId="33259" xr:uid="{3F0ADAA4-1026-4D86-BD40-11E081115947}"/>
    <cellStyle name="40% - Ênfase5 6 2 5 2 3" xfId="22276" xr:uid="{211CFE61-C8D5-4414-9045-561D592D0F1D}"/>
    <cellStyle name="40% - Ênfase5 6 2 5 3" xfId="30930" xr:uid="{9E61F483-67F7-4EC6-8241-B50376FC9F3E}"/>
    <cellStyle name="40% - Ênfase5 6 2 5 4" xfId="19947" xr:uid="{357D72C1-C806-44E6-990B-7BF20E19ACF0}"/>
    <cellStyle name="40% - Ênfase5 6 2 6" xfId="10214" xr:uid="{825B92C4-0403-4ACC-9CB6-5BE747DBF7E7}"/>
    <cellStyle name="40% - Ênfase5 6 2 6 2" xfId="32341" xr:uid="{BEFA8AE9-40F7-407A-A3A6-4371BE2B0B5E}"/>
    <cellStyle name="40% - Ênfase5 6 2 6 3" xfId="21358" xr:uid="{75E0A8EB-6D45-4FBD-90CB-A32887E74C0E}"/>
    <cellStyle name="40% - Ênfase5 6 2 7" xfId="14203" xr:uid="{C0195EBE-3111-466B-90B5-0CB166F6073C}"/>
    <cellStyle name="40% - Ênfase5 6 2 7 2" xfId="36067" xr:uid="{2840996F-E1F9-45BC-B8F8-77C0AD222E89}"/>
    <cellStyle name="40% - Ênfase5 6 2 7 3" xfId="25084" xr:uid="{B8CE8734-8EA1-43D6-A9AB-1EED1F0424F4}"/>
    <cellStyle name="40% - Ênfase5 6 2 8" xfId="27034" xr:uid="{0A7CEEF5-89C9-4155-9FC4-D070B80268C5}"/>
    <cellStyle name="40% - Ênfase5 6 2 8 2" xfId="38017" xr:uid="{FC06C975-2872-4FBA-A6AE-1EDD3742B818}"/>
    <cellStyle name="40% - Ênfase5 6 2 9" xfId="28982" xr:uid="{8F2FA713-70F6-45AE-808B-9D4684E4A04E}"/>
    <cellStyle name="40% - Ênfase5 6 3" xfId="5598" xr:uid="{3CF17127-0912-4CCD-A8E3-CAFE9718C2F7}"/>
    <cellStyle name="40% - Ênfase5 6 3 10" xfId="43875" xr:uid="{12F9D791-1923-444B-A911-3AD52832BD4C}"/>
    <cellStyle name="40% - Ênfase5 6 3 11" xfId="18001" xr:uid="{490C1F7E-79DA-4111-888F-77323A59BF1C}"/>
    <cellStyle name="40% - Ênfase5 6 3 2" xfId="7074" xr:uid="{04DF0646-8B52-4E22-AE05-86FC01F49E1B}"/>
    <cellStyle name="40% - Ênfase5 6 3 2 10" xfId="18616" xr:uid="{CFA46C0E-FD1C-4FFD-ACB0-9E68BB37861A}"/>
    <cellStyle name="40% - Ênfase5 6 3 2 2" xfId="9061" xr:uid="{F6A2F6D3-93B6-46F3-9C2C-BF85C565F92E}"/>
    <cellStyle name="40% - Ênfase5 6 3 2 2 2" xfId="31548" xr:uid="{D56B1088-E7BF-4CD5-92CB-3093616221EA}"/>
    <cellStyle name="40% - Ênfase5 6 3 2 2 3" xfId="20565" xr:uid="{0CE23D1F-6F8E-4AD7-8055-427F7A368D3C}"/>
    <cellStyle name="40% - Ênfase5 6 3 2 3" xfId="12456" xr:uid="{6A45A9C1-B756-40C8-96BF-40DE6F79C76A}"/>
    <cellStyle name="40% - Ênfase5 6 3 2 3 2" xfId="34517" xr:uid="{0C9AB9BF-C92A-465C-B28F-F57E43CCFA0D}"/>
    <cellStyle name="40% - Ênfase5 6 3 2 3 3" xfId="23534" xr:uid="{DF6DFAE2-C40C-4361-AFFC-903967746C90}"/>
    <cellStyle name="40% - Ênfase5 6 3 2 4" xfId="14902" xr:uid="{54C17419-0990-498B-BEF4-5EFA9BDA720D}"/>
    <cellStyle name="40% - Ênfase5 6 3 2 4 2" xfId="36684" xr:uid="{FC10B2BD-A61A-44E0-B785-300ECF4984AF}"/>
    <cellStyle name="40% - Ênfase5 6 3 2 4 3" xfId="25701" xr:uid="{E99DB119-A520-49F8-82E5-7506862309E3}"/>
    <cellStyle name="40% - Ênfase5 6 3 2 5" xfId="27651" xr:uid="{AA013029-3F42-4286-BE57-40902AF542E6}"/>
    <cellStyle name="40% - Ênfase5 6 3 2 5 2" xfId="38634" xr:uid="{ABCE3554-CB4A-4757-8D7D-89840EA80FE7}"/>
    <cellStyle name="40% - Ênfase5 6 3 2 6" xfId="29599" xr:uid="{135B1D69-FBC7-41AA-91B4-8857DCD6DAFE}"/>
    <cellStyle name="40% - Ênfase5 6 3 2 7" xfId="40582" xr:uid="{989138F8-950F-4D5C-8166-9141F06D876B}"/>
    <cellStyle name="40% - Ênfase5 6 3 2 8" xfId="42529" xr:uid="{F25835C1-D2D5-4E40-81B2-F3945D3CFAFA}"/>
    <cellStyle name="40% - Ênfase5 6 3 2 9" xfId="44489" xr:uid="{ED9F084E-ED9C-45BC-886F-E29B7D1F2271}"/>
    <cellStyle name="40% - Ênfase5 6 3 3" xfId="8446" xr:uid="{901E5ED3-669B-49A1-B6C1-3A671F05B2F1}"/>
    <cellStyle name="40% - Ênfase5 6 3 3 2" xfId="11319" xr:uid="{1D6295AD-C610-4ABD-A507-48FF65959C1B}"/>
    <cellStyle name="40% - Ênfase5 6 3 3 2 2" xfId="33382" xr:uid="{9769B9E5-760C-4E7F-9291-BF24A1FD891A}"/>
    <cellStyle name="40% - Ênfase5 6 3 3 2 3" xfId="22399" xr:uid="{841854BF-33DA-441E-B9CF-8DC2549CC672}"/>
    <cellStyle name="40% - Ênfase5 6 3 3 3" xfId="30933" xr:uid="{1F177D4D-AA61-46B7-BABA-D60936E2A97E}"/>
    <cellStyle name="40% - Ênfase5 6 3 3 4" xfId="19950" xr:uid="{94154072-7D51-4425-8DCE-25301DCB6918}"/>
    <cellStyle name="40% - Ênfase5 6 3 4" xfId="10327" xr:uid="{2CDB1187-6C87-41F3-A182-0611CAF8F423}"/>
    <cellStyle name="40% - Ênfase5 6 3 4 2" xfId="32454" xr:uid="{6D2013C0-5AFE-4A13-A48F-EA3FAC268FB9}"/>
    <cellStyle name="40% - Ênfase5 6 3 4 3" xfId="21471" xr:uid="{28DC95D0-B3EA-4DFF-8562-434A7AD99CCE}"/>
    <cellStyle name="40% - Ênfase5 6 3 5" xfId="14206" xr:uid="{42BDD478-5E1B-45E1-BCEF-5F871638DC8E}"/>
    <cellStyle name="40% - Ênfase5 6 3 5 2" xfId="36070" xr:uid="{7079B6E9-1FBC-4A40-899A-D7CEE38FBB51}"/>
    <cellStyle name="40% - Ênfase5 6 3 5 3" xfId="25087" xr:uid="{08994568-5BF1-4E16-9FFB-D28579C98C49}"/>
    <cellStyle name="40% - Ênfase5 6 3 6" xfId="27037" xr:uid="{9257618C-1FE1-4A90-98F4-FA818995005F}"/>
    <cellStyle name="40% - Ênfase5 6 3 6 2" xfId="38020" xr:uid="{1BB065B5-9416-468A-A322-245CC7F5A893}"/>
    <cellStyle name="40% - Ênfase5 6 3 7" xfId="28985" xr:uid="{31E1F034-7DAB-4AE7-8A80-9F6B16702629}"/>
    <cellStyle name="40% - Ênfase5 6 3 8" xfId="39968" xr:uid="{81BDA8AE-EBCE-41EC-86FF-6CDCE196BB6C}"/>
    <cellStyle name="40% - Ênfase5 6 3 9" xfId="41915" xr:uid="{CFC52244-7367-4153-9A0D-167C00D851E5}"/>
    <cellStyle name="40% - Ênfase5 6 4" xfId="5599" xr:uid="{A2231362-8EF7-4652-9531-C1D66BD9F049}"/>
    <cellStyle name="40% - Ênfase5 6 4 10" xfId="43876" xr:uid="{D3B8A1A0-8A2D-4FD4-ABF6-6C8958AF337F}"/>
    <cellStyle name="40% - Ênfase5 6 4 11" xfId="18002" xr:uid="{5DC4124D-AC27-4835-BC8F-E2B64C222A50}"/>
    <cellStyle name="40% - Ênfase5 6 4 2" xfId="7356" xr:uid="{0F1D7722-5E9A-4C73-84DB-5D1D56B15AB6}"/>
    <cellStyle name="40% - Ênfase5 6 4 2 10" xfId="18898" xr:uid="{EA606C1F-2A98-48D2-8E30-751DDF712A88}"/>
    <cellStyle name="40% - Ênfase5 6 4 2 2" xfId="9343" xr:uid="{FA7E36F0-677E-4BA6-A3F0-580E53AC3A42}"/>
    <cellStyle name="40% - Ênfase5 6 4 2 2 2" xfId="31830" xr:uid="{4D0EF5BA-DEDC-4251-81DE-DD5D50B6F63B}"/>
    <cellStyle name="40% - Ênfase5 6 4 2 2 3" xfId="20847" xr:uid="{FFD49991-9A13-4544-AD4C-8B4CE8D833C2}"/>
    <cellStyle name="40% - Ênfase5 6 4 2 3" xfId="12742" xr:uid="{C8221E97-7054-4D00-90ED-A8E38576E1EE}"/>
    <cellStyle name="40% - Ênfase5 6 4 2 3 2" xfId="34803" xr:uid="{027E645E-B6AA-4250-8968-B4F013D8638A}"/>
    <cellStyle name="40% - Ênfase5 6 4 2 3 3" xfId="23820" xr:uid="{3FF19573-C92D-43FA-87DB-AD9991B8BEB6}"/>
    <cellStyle name="40% - Ênfase5 6 4 2 4" xfId="15184" xr:uid="{BC7FD369-3E6C-4EC7-A63F-09990D3634B5}"/>
    <cellStyle name="40% - Ênfase5 6 4 2 4 2" xfId="36966" xr:uid="{27E15895-82FB-4931-B78C-6428260D3102}"/>
    <cellStyle name="40% - Ênfase5 6 4 2 4 3" xfId="25983" xr:uid="{9A733221-4DAB-4A86-BF85-E2A04B57BEE2}"/>
    <cellStyle name="40% - Ênfase5 6 4 2 5" xfId="27933" xr:uid="{DB9E8AD4-1BE6-4699-B1B0-7DA2529745E9}"/>
    <cellStyle name="40% - Ênfase5 6 4 2 5 2" xfId="38916" xr:uid="{CBE00F26-46AB-4D12-A537-E1F0B55BCA8E}"/>
    <cellStyle name="40% - Ênfase5 6 4 2 6" xfId="29881" xr:uid="{9B1ED772-DECA-4554-AA98-C724ED03105C}"/>
    <cellStyle name="40% - Ênfase5 6 4 2 7" xfId="40864" xr:uid="{E36D987D-ADD3-4645-B900-9C25B14A7B88}"/>
    <cellStyle name="40% - Ênfase5 6 4 2 8" xfId="42811" xr:uid="{FFBF0736-9034-45E4-AE5D-B1420C6BA852}"/>
    <cellStyle name="40% - Ênfase5 6 4 2 9" xfId="44771" xr:uid="{49946E92-1657-41EC-9E31-4B11B09854E2}"/>
    <cellStyle name="40% - Ênfase5 6 4 3" xfId="8447" xr:uid="{16333FC8-C969-41C5-A589-5FD98248FE06}"/>
    <cellStyle name="40% - Ênfase5 6 4 3 2" xfId="11605" xr:uid="{2F06DAF7-F94B-4639-98B0-FA276F31BF3D}"/>
    <cellStyle name="40% - Ênfase5 6 4 3 2 2" xfId="33668" xr:uid="{DB4F4FB4-1374-4159-B25C-5534E8F0D89C}"/>
    <cellStyle name="40% - Ênfase5 6 4 3 2 3" xfId="22685" xr:uid="{1D7869DA-517A-45DB-9834-DF3CBB402D78}"/>
    <cellStyle name="40% - Ênfase5 6 4 3 3" xfId="30934" xr:uid="{60EB95F8-DE69-4FE0-8110-6CA87A025939}"/>
    <cellStyle name="40% - Ênfase5 6 4 3 4" xfId="19951" xr:uid="{EA537DC7-E169-4E8F-96E8-F6E953B1A3DC}"/>
    <cellStyle name="40% - Ênfase5 6 4 4" xfId="10609" xr:uid="{CC6B408B-E1F8-42EE-A753-6EA8E02B4C9A}"/>
    <cellStyle name="40% - Ênfase5 6 4 4 2" xfId="32736" xr:uid="{83746B8A-521E-4CEF-849B-A7DEDE9B80C9}"/>
    <cellStyle name="40% - Ênfase5 6 4 4 3" xfId="21753" xr:uid="{29F6ED4E-B045-4E3E-9F50-A403D0A6852A}"/>
    <cellStyle name="40% - Ênfase5 6 4 5" xfId="14207" xr:uid="{E9A2D4DB-89F6-4C02-94C7-0524E93752AF}"/>
    <cellStyle name="40% - Ênfase5 6 4 5 2" xfId="36071" xr:uid="{8D073778-A5FB-4A83-A801-D5C0B2A37E76}"/>
    <cellStyle name="40% - Ênfase5 6 4 5 3" xfId="25088" xr:uid="{A16B16DD-39CE-4A93-BCE8-52581E0C9FDF}"/>
    <cellStyle name="40% - Ênfase5 6 4 6" xfId="27038" xr:uid="{A009D9D9-E124-4E0C-9DDC-F4EEF5DFBDB6}"/>
    <cellStyle name="40% - Ênfase5 6 4 6 2" xfId="38021" xr:uid="{37E922B8-4D1E-477C-81E5-CD4A0A9CED21}"/>
    <cellStyle name="40% - Ênfase5 6 4 7" xfId="28986" xr:uid="{BE55D442-7BD7-4293-BBC4-E3133E973882}"/>
    <cellStyle name="40% - Ênfase5 6 4 8" xfId="39969" xr:uid="{6ED46372-51E5-43FA-975F-C5EB69B45042}"/>
    <cellStyle name="40% - Ênfase5 6 4 9" xfId="41916" xr:uid="{6BEFB3DB-995E-4DAB-9F6A-C5222E1B9CE7}"/>
    <cellStyle name="40% - Ênfase5 6 5" xfId="6789" xr:uid="{AC016B71-C807-4459-92CD-85377B6E44AD}"/>
    <cellStyle name="40% - Ênfase5 6 5 10" xfId="18334" xr:uid="{4C1D43B6-664A-487C-BD4E-05BB259BE607}"/>
    <cellStyle name="40% - Ênfase5 6 5 2" xfId="8779" xr:uid="{3B6261ED-0868-45BF-8F8F-0378785A4EE6}"/>
    <cellStyle name="40% - Ênfase5 6 5 2 2" xfId="13223" xr:uid="{137EF5DB-8AC8-478A-B446-A29523BFE525}"/>
    <cellStyle name="40% - Ênfase5 6 5 2 2 2" xfId="35232" xr:uid="{25FC582B-485B-44CB-897B-5C6CFA41F8F4}"/>
    <cellStyle name="40% - Ênfase5 6 5 2 2 3" xfId="24249" xr:uid="{6A6DE5FD-90F0-4D90-AE3A-285ECA5BFD99}"/>
    <cellStyle name="40% - Ênfase5 6 5 2 3" xfId="31266" xr:uid="{B2738E08-72B8-4470-83D1-A959483079BC}"/>
    <cellStyle name="40% - Ênfase5 6 5 2 4" xfId="20283" xr:uid="{9F1665CD-E1A7-40F5-8CEA-C9FC4C1652FF}"/>
    <cellStyle name="40% - Ênfase5 6 5 3" xfId="12036" xr:uid="{3B1BEA51-D7FD-4A5C-8071-679B31989078}"/>
    <cellStyle name="40% - Ênfase5 6 5 3 2" xfId="34097" xr:uid="{8C1E4CF2-A872-4583-8629-714A6A256D3A}"/>
    <cellStyle name="40% - Ênfase5 6 5 3 3" xfId="23114" xr:uid="{3D5C5CDB-0806-4C2C-BBCF-0A9D0CD99345}"/>
    <cellStyle name="40% - Ênfase5 6 5 4" xfId="14620" xr:uid="{F2E455DA-49FC-4BA4-8253-720FB1FC757B}"/>
    <cellStyle name="40% - Ênfase5 6 5 4 2" xfId="36402" xr:uid="{B03C46F9-B942-44F8-96D1-719ED01F5C66}"/>
    <cellStyle name="40% - Ênfase5 6 5 4 3" xfId="25419" xr:uid="{01E42BD3-1738-4FDE-904D-71000656742F}"/>
    <cellStyle name="40% - Ênfase5 6 5 5" xfId="27369" xr:uid="{CCA77CF8-D89B-4A83-98DC-99D941A24C1F}"/>
    <cellStyle name="40% - Ênfase5 6 5 5 2" xfId="38352" xr:uid="{1F51513C-7647-488E-BF05-0F6AE72C1CFD}"/>
    <cellStyle name="40% - Ênfase5 6 5 6" xfId="29317" xr:uid="{8810534E-0CD9-4B85-9BD0-548AC09D6954}"/>
    <cellStyle name="40% - Ênfase5 6 5 7" xfId="40300" xr:uid="{FC4DB648-F58B-4AFA-B62A-8E4BE89DD8F4}"/>
    <cellStyle name="40% - Ênfase5 6 5 8" xfId="42247" xr:uid="{564CD19F-6631-4A19-908D-CF283AFBDFD2}"/>
    <cellStyle name="40% - Ênfase5 6 5 9" xfId="44207" xr:uid="{68BCCC02-9185-4152-85D0-31E4DFF2F5F4}"/>
    <cellStyle name="40% - Ênfase5 6 6" xfId="8442" xr:uid="{E52AC03D-8A2D-4E4B-BBEC-4FE948DFF1B3}"/>
    <cellStyle name="40% - Ênfase5 6 6 2" xfId="12160" xr:uid="{4BFBB323-4AD5-4FA5-9584-92A599D285A6}"/>
    <cellStyle name="40% - Ênfase5 6 6 2 2" xfId="34221" xr:uid="{EC7D69FC-C157-4A28-939F-2B741FBBA118}"/>
    <cellStyle name="40% - Ênfase5 6 6 2 3" xfId="23238" xr:uid="{E7472C89-82D2-4FA6-BE97-969FCD06C27D}"/>
    <cellStyle name="40% - Ênfase5 6 6 3" xfId="30929" xr:uid="{92109E3E-930E-45B8-AF51-28BA2645507C}"/>
    <cellStyle name="40% - Ênfase5 6 6 4" xfId="19946" xr:uid="{31A37E8B-69ED-400E-B46F-13FD10D3B58F}"/>
    <cellStyle name="40% - Ênfase5 6 7" xfId="11022" xr:uid="{622763FB-E889-482F-8653-E6D88562A545}"/>
    <cellStyle name="40% - Ênfase5 6 7 2" xfId="33086" xr:uid="{17383E29-3160-45C2-8CAD-D855ABD64717}"/>
    <cellStyle name="40% - Ênfase5 6 7 3" xfId="22103" xr:uid="{1D19DB6A-6E6E-4125-B307-42BEFCB020EE}"/>
    <cellStyle name="40% - Ênfase5 6 8" xfId="9985" xr:uid="{0F33B0AB-2AC3-40F3-844C-525F0BDEA67D}"/>
    <cellStyle name="40% - Ênfase5 6 8 2" xfId="32172" xr:uid="{6A980F4B-A411-4FA0-B46B-CE46417C7FB7}"/>
    <cellStyle name="40% - Ênfase5 6 8 3" xfId="21189" xr:uid="{DE850627-1C4E-45DF-BC09-EAA32EA11AB7}"/>
    <cellStyle name="40% - Ênfase5 6 9" xfId="14202" xr:uid="{E4A8F196-D7FA-412A-ADE7-F0CEEAC18FEE}"/>
    <cellStyle name="40% - Ênfase5 6 9 2" xfId="36066" xr:uid="{F8EAD88B-62EC-4638-B8F2-6231C7B52152}"/>
    <cellStyle name="40% - Ênfase5 6 9 3" xfId="25083" xr:uid="{FCDDCDE4-34C1-4290-AFAD-435E2AB4FF48}"/>
    <cellStyle name="40% - Ênfase5 7" xfId="5600" xr:uid="{F9557720-9A19-4A8C-9685-AE8F2F0A5514}"/>
    <cellStyle name="40% - Ênfase5 8" xfId="5601" xr:uid="{66A4A7FC-C7D9-417A-AB00-C2FE708B7162}"/>
    <cellStyle name="40% - Ênfase5 8 10" xfId="39970" xr:uid="{684DD525-7241-4A94-B83D-31D33C44A688}"/>
    <cellStyle name="40% - Ênfase5 8 11" xfId="41917" xr:uid="{BDEB8E66-555C-4890-A0F6-25551A62A2C9}"/>
    <cellStyle name="40% - Ênfase5 8 12" xfId="43877" xr:uid="{48E8610B-79F6-4404-86F9-D82007CEEFC7}"/>
    <cellStyle name="40% - Ênfase5 8 13" xfId="18003" xr:uid="{20199AFB-4852-48E1-B1FD-B4073288E6E0}"/>
    <cellStyle name="40% - Ênfase5 8 2" xfId="5602" xr:uid="{805BDB23-B193-434B-91AB-F1BDC05DF4D5}"/>
    <cellStyle name="40% - Ênfase5 8 2 10" xfId="43878" xr:uid="{FFD9D790-BCA0-4B00-B573-A33B5A40D3A7}"/>
    <cellStyle name="40% - Ênfase5 8 2 11" xfId="18004" xr:uid="{1F8A7ADC-81C4-442D-9676-4B169E940237}"/>
    <cellStyle name="40% - Ênfase5 8 2 2" xfId="7130" xr:uid="{C5E3A083-4D92-4430-B522-F886AE6DE46B}"/>
    <cellStyle name="40% - Ênfase5 8 2 2 10" xfId="18672" xr:uid="{A9062C67-21AF-4BEF-BDFE-807C3F707D17}"/>
    <cellStyle name="40% - Ênfase5 8 2 2 2" xfId="9117" xr:uid="{30556B9F-BE8D-4D89-9EF2-694C80224396}"/>
    <cellStyle name="40% - Ênfase5 8 2 2 2 2" xfId="31604" xr:uid="{4E820817-7A8A-47B0-BD51-A8989821351F}"/>
    <cellStyle name="40% - Ênfase5 8 2 2 2 3" xfId="20621" xr:uid="{505E53E1-0D66-4084-AC4E-2CC44703B8F6}"/>
    <cellStyle name="40% - Ênfase5 8 2 2 3" xfId="12512" xr:uid="{6D955B3C-4A45-438A-A549-2AB7FC378B26}"/>
    <cellStyle name="40% - Ênfase5 8 2 2 3 2" xfId="34573" xr:uid="{3892E7FE-2455-4383-8E73-8AADC237A211}"/>
    <cellStyle name="40% - Ênfase5 8 2 2 3 3" xfId="23590" xr:uid="{A24C58C1-B142-4CFF-A2AA-FACC5C45FC64}"/>
    <cellStyle name="40% - Ênfase5 8 2 2 4" xfId="14958" xr:uid="{0075E84B-3972-49E4-A510-F04910B8726C}"/>
    <cellStyle name="40% - Ênfase5 8 2 2 4 2" xfId="36740" xr:uid="{AE16E0F1-40FB-4740-916B-71B674CADDE3}"/>
    <cellStyle name="40% - Ênfase5 8 2 2 4 3" xfId="25757" xr:uid="{1932E2F0-02A2-466E-9026-A8972ED8282C}"/>
    <cellStyle name="40% - Ênfase5 8 2 2 5" xfId="27707" xr:uid="{0A5DBE1A-E245-454E-ADBD-8D3A080FA310}"/>
    <cellStyle name="40% - Ênfase5 8 2 2 5 2" xfId="38690" xr:uid="{C87C40BC-A395-49B6-BFC8-4F5DAB88115B}"/>
    <cellStyle name="40% - Ênfase5 8 2 2 6" xfId="29655" xr:uid="{5FADD15C-A8C9-4D3D-BA90-0B6CE302A4E2}"/>
    <cellStyle name="40% - Ênfase5 8 2 2 7" xfId="40638" xr:uid="{8322A1B6-EA4B-4DFA-AD88-40BE7ED7D105}"/>
    <cellStyle name="40% - Ênfase5 8 2 2 8" xfId="42585" xr:uid="{467F04CF-362D-4F2A-91E6-5137168CE638}"/>
    <cellStyle name="40% - Ênfase5 8 2 2 9" xfId="44545" xr:uid="{A654D07F-CE13-49F0-8D7D-214ACAB0D66A}"/>
    <cellStyle name="40% - Ênfase5 8 2 3" xfId="8449" xr:uid="{981F749A-5474-45C3-BAD1-AF03B21603A1}"/>
    <cellStyle name="40% - Ênfase5 8 2 3 2" xfId="11375" xr:uid="{08A281D3-A252-4542-BA22-B764385F01B7}"/>
    <cellStyle name="40% - Ênfase5 8 2 3 2 2" xfId="33438" xr:uid="{F1D01899-28EE-4A68-89E9-C39A5551FD5B}"/>
    <cellStyle name="40% - Ênfase5 8 2 3 2 3" xfId="22455" xr:uid="{8C814573-5EC9-4EA5-92FC-6DD7F305082A}"/>
    <cellStyle name="40% - Ênfase5 8 2 3 3" xfId="30936" xr:uid="{718E660D-3034-4631-AD56-B9CC2E24E93A}"/>
    <cellStyle name="40% - Ênfase5 8 2 3 4" xfId="19953" xr:uid="{2B4DF59D-52F4-4244-97E3-56E548552733}"/>
    <cellStyle name="40% - Ênfase5 8 2 4" xfId="10383" xr:uid="{2905ACEE-A32F-4F93-823D-D888C75DCE68}"/>
    <cellStyle name="40% - Ênfase5 8 2 4 2" xfId="32510" xr:uid="{F525B2DF-D229-4EF5-9F19-A290C88A961F}"/>
    <cellStyle name="40% - Ênfase5 8 2 4 3" xfId="21527" xr:uid="{A2A77475-C174-4E13-A752-B9E8F132C82C}"/>
    <cellStyle name="40% - Ênfase5 8 2 5" xfId="14209" xr:uid="{4D5E1136-E7AE-4238-9296-A098F403A250}"/>
    <cellStyle name="40% - Ênfase5 8 2 5 2" xfId="36073" xr:uid="{58403FA0-9514-4C51-9335-E7DDB3D3141A}"/>
    <cellStyle name="40% - Ênfase5 8 2 5 3" xfId="25090" xr:uid="{6BB7BA8E-EA98-4473-AB28-024D1CE5404E}"/>
    <cellStyle name="40% - Ênfase5 8 2 6" xfId="27040" xr:uid="{DA010A7B-7D70-4234-92BF-9556AD61D42C}"/>
    <cellStyle name="40% - Ênfase5 8 2 6 2" xfId="38023" xr:uid="{0ACDF939-DA61-4940-87F6-EFA605455462}"/>
    <cellStyle name="40% - Ênfase5 8 2 7" xfId="28988" xr:uid="{22A33704-62DC-4DA4-A0DA-47135F6F58A4}"/>
    <cellStyle name="40% - Ênfase5 8 2 8" xfId="39971" xr:uid="{E5CD1144-6096-4BEA-B0A2-3B3F80E77FAA}"/>
    <cellStyle name="40% - Ênfase5 8 2 9" xfId="41918" xr:uid="{7B71DA6E-88F6-4F24-9D82-A86964DC7D71}"/>
    <cellStyle name="40% - Ênfase5 8 3" xfId="5603" xr:uid="{FDA27454-DE0B-49B7-9315-666570E86A3B}"/>
    <cellStyle name="40% - Ênfase5 8 3 10" xfId="43879" xr:uid="{4DCED7E1-998A-49C4-B4E8-E07AC16F90F0}"/>
    <cellStyle name="40% - Ênfase5 8 3 11" xfId="18005" xr:uid="{82E9474F-B7EE-4C20-919D-C45C4CA41292}"/>
    <cellStyle name="40% - Ênfase5 8 3 2" xfId="7412" xr:uid="{1EE442C2-CF9F-487B-B792-7471EE048534}"/>
    <cellStyle name="40% - Ênfase5 8 3 2 10" xfId="18954" xr:uid="{E44D3116-0EC7-4C39-A5E7-3327DE3F644C}"/>
    <cellStyle name="40% - Ênfase5 8 3 2 2" xfId="9399" xr:uid="{95C65145-3E13-449B-9BFC-B5FC4FDCF7D2}"/>
    <cellStyle name="40% - Ênfase5 8 3 2 2 2" xfId="31886" xr:uid="{D53189F3-1162-42C8-94E3-96D9F605AF2A}"/>
    <cellStyle name="40% - Ênfase5 8 3 2 2 3" xfId="20903" xr:uid="{4E93241A-0532-445F-BF92-E75A2DF85342}"/>
    <cellStyle name="40% - Ênfase5 8 3 2 3" xfId="12798" xr:uid="{5E3F8DBA-0E7A-4FC6-8467-EACB19BC34C9}"/>
    <cellStyle name="40% - Ênfase5 8 3 2 3 2" xfId="34859" xr:uid="{9FF7360D-8F93-40BD-8353-38D659146F26}"/>
    <cellStyle name="40% - Ênfase5 8 3 2 3 3" xfId="23876" xr:uid="{BE765647-18DA-4EEF-9DDC-C2F19C18CCE0}"/>
    <cellStyle name="40% - Ênfase5 8 3 2 4" xfId="15240" xr:uid="{4E1C9684-BE18-4079-9A22-C045754AE87F}"/>
    <cellStyle name="40% - Ênfase5 8 3 2 4 2" xfId="37022" xr:uid="{F9013396-06C5-49BE-9AE2-4773E7C65600}"/>
    <cellStyle name="40% - Ênfase5 8 3 2 4 3" xfId="26039" xr:uid="{E03846CF-4CAA-4762-A7D3-BB62F7C5EBBA}"/>
    <cellStyle name="40% - Ênfase5 8 3 2 5" xfId="27989" xr:uid="{53F1D258-2A20-447A-AB86-1B1ACA271F67}"/>
    <cellStyle name="40% - Ênfase5 8 3 2 5 2" xfId="38972" xr:uid="{E0288E82-A728-4F65-913B-8CA0E7A3426A}"/>
    <cellStyle name="40% - Ênfase5 8 3 2 6" xfId="29937" xr:uid="{56A66E65-4163-44A5-9526-5503CCD2169E}"/>
    <cellStyle name="40% - Ênfase5 8 3 2 7" xfId="40920" xr:uid="{21DA1B38-268A-43DC-8096-018E576E210D}"/>
    <cellStyle name="40% - Ênfase5 8 3 2 8" xfId="42867" xr:uid="{112DF3C2-8E2E-40B1-8BD8-E93248A45DDA}"/>
    <cellStyle name="40% - Ênfase5 8 3 2 9" xfId="44827" xr:uid="{104D2B73-9DBF-402B-8E5C-5D30D794FD74}"/>
    <cellStyle name="40% - Ênfase5 8 3 3" xfId="8450" xr:uid="{02E31A9C-F149-4F64-ADDE-037884599405}"/>
    <cellStyle name="40% - Ênfase5 8 3 3 2" xfId="11661" xr:uid="{5C553989-2C39-43BA-A8D6-F78FBA2009E9}"/>
    <cellStyle name="40% - Ênfase5 8 3 3 2 2" xfId="33724" xr:uid="{32335B59-B2D3-4CE4-B4AB-90E609D80C7A}"/>
    <cellStyle name="40% - Ênfase5 8 3 3 2 3" xfId="22741" xr:uid="{26EBC75B-80B8-4941-953C-A8D91612D402}"/>
    <cellStyle name="40% - Ênfase5 8 3 3 3" xfId="30937" xr:uid="{2501CD9D-B399-4C24-8458-B16D5CDFC86A}"/>
    <cellStyle name="40% - Ênfase5 8 3 3 4" xfId="19954" xr:uid="{0398BA11-A731-409B-A67C-C158CEE34B49}"/>
    <cellStyle name="40% - Ênfase5 8 3 4" xfId="10665" xr:uid="{D914FD2B-4316-44A9-9D0E-FC0D92E43DBF}"/>
    <cellStyle name="40% - Ênfase5 8 3 4 2" xfId="32792" xr:uid="{69E70BCF-D009-44AB-97EF-3CF92856DCA6}"/>
    <cellStyle name="40% - Ênfase5 8 3 4 3" xfId="21809" xr:uid="{E4C2CBAB-B339-4026-BCF8-7039DBB3A8DE}"/>
    <cellStyle name="40% - Ênfase5 8 3 5" xfId="14210" xr:uid="{005E27B4-2737-4658-A95A-5AAB2765B6C7}"/>
    <cellStyle name="40% - Ênfase5 8 3 5 2" xfId="36074" xr:uid="{B56F15E3-C607-4C8C-82C6-CF2655C4AAAE}"/>
    <cellStyle name="40% - Ênfase5 8 3 5 3" xfId="25091" xr:uid="{7470BF32-50D9-46DE-A26F-87155286D6E3}"/>
    <cellStyle name="40% - Ênfase5 8 3 6" xfId="27041" xr:uid="{7341CE52-65B9-4D06-A262-8D1136F39A6C}"/>
    <cellStyle name="40% - Ênfase5 8 3 6 2" xfId="38024" xr:uid="{521248AA-B8D4-4687-962A-68FF8BA68D60}"/>
    <cellStyle name="40% - Ênfase5 8 3 7" xfId="28989" xr:uid="{E2B82293-29FF-4A42-A131-32BA12926947}"/>
    <cellStyle name="40% - Ênfase5 8 3 8" xfId="39972" xr:uid="{83EE5D50-9344-484C-A6C8-07AA05FB49AE}"/>
    <cellStyle name="40% - Ênfase5 8 3 9" xfId="41919" xr:uid="{4E9D231E-6DB8-4FAA-A0BB-BB8D0C2FEF8A}"/>
    <cellStyle name="40% - Ênfase5 8 4" xfId="6845" xr:uid="{0E30A1E4-CCF3-4B16-8D7A-8941566193F1}"/>
    <cellStyle name="40% - Ênfase5 8 4 10" xfId="18390" xr:uid="{BFEFCF9F-4437-4EF9-B9D4-E4D6F9DDCE25}"/>
    <cellStyle name="40% - Ênfase5 8 4 2" xfId="8835" xr:uid="{F27BB051-E5DC-426E-8F8D-CE1AC67CEDA1}"/>
    <cellStyle name="40% - Ênfase5 8 4 2 2" xfId="31322" xr:uid="{F2FA99C8-01EF-46BA-A7CB-C6228C8FA8FB}"/>
    <cellStyle name="40% - Ênfase5 8 4 2 3" xfId="20339" xr:uid="{F7BA14FB-4B58-47A6-BB18-5FBCE1A23788}"/>
    <cellStyle name="40% - Ênfase5 8 4 3" xfId="12216" xr:uid="{4D67584C-74A9-4453-B8CE-404086846158}"/>
    <cellStyle name="40% - Ênfase5 8 4 3 2" xfId="34277" xr:uid="{95D3CC41-A7CB-45A0-BA86-A43D746B9861}"/>
    <cellStyle name="40% - Ênfase5 8 4 3 3" xfId="23294" xr:uid="{47B27FCC-C957-4EDE-9A06-6EECF5E13A2A}"/>
    <cellStyle name="40% - Ênfase5 8 4 4" xfId="14676" xr:uid="{CDB93C8D-2042-4042-A3E6-2CAEF7273CAF}"/>
    <cellStyle name="40% - Ênfase5 8 4 4 2" xfId="36458" xr:uid="{A1557D2E-D657-4D9C-98BD-517CB672B996}"/>
    <cellStyle name="40% - Ênfase5 8 4 4 3" xfId="25475" xr:uid="{2C3129C9-FA73-4D92-BF93-33A6E4B5064B}"/>
    <cellStyle name="40% - Ênfase5 8 4 5" xfId="27425" xr:uid="{5F123766-DAC8-4689-BC30-EC95FB8862AB}"/>
    <cellStyle name="40% - Ênfase5 8 4 5 2" xfId="38408" xr:uid="{A0AE4666-1AF9-4739-B530-286F7AFB14DC}"/>
    <cellStyle name="40% - Ênfase5 8 4 6" xfId="29373" xr:uid="{FF8C4F35-AE66-449C-884A-B880C9CDC9AE}"/>
    <cellStyle name="40% - Ênfase5 8 4 7" xfId="40356" xr:uid="{C83FE1ED-3EAA-40D0-B195-260737A59CE5}"/>
    <cellStyle name="40% - Ênfase5 8 4 8" xfId="42303" xr:uid="{0164550D-8C7E-417A-A28C-B431BD118663}"/>
    <cellStyle name="40% - Ênfase5 8 4 9" xfId="44263" xr:uid="{0D2F9900-2E47-487D-9ACC-5CEE866EE080}"/>
    <cellStyle name="40% - Ênfase5 8 5" xfId="8448" xr:uid="{0EC3E06F-F6BB-4800-BB7D-AC1A34CAAA7B}"/>
    <cellStyle name="40% - Ênfase5 8 5 2" xfId="11078" xr:uid="{43D6A649-EACF-47FB-B576-1039F6BBADBB}"/>
    <cellStyle name="40% - Ênfase5 8 5 2 2" xfId="33142" xr:uid="{906CF3DA-3807-42CE-88F9-A2E424ABE37C}"/>
    <cellStyle name="40% - Ênfase5 8 5 2 3" xfId="22159" xr:uid="{9C7FA256-AA1E-4826-B343-2B2A70FF1956}"/>
    <cellStyle name="40% - Ênfase5 8 5 3" xfId="30935" xr:uid="{5F767DAF-F3A5-4E42-BF3B-698D28B9B290}"/>
    <cellStyle name="40% - Ênfase5 8 5 4" xfId="19952" xr:uid="{647C7476-1F29-4550-9FA6-028AB6805D4F}"/>
    <cellStyle name="40% - Ênfase5 8 6" xfId="10041" xr:uid="{0AE62B07-71AF-4002-B4C7-69615964E797}"/>
    <cellStyle name="40% - Ênfase5 8 6 2" xfId="32228" xr:uid="{54916404-8220-4364-A67E-79185CCC6A47}"/>
    <cellStyle name="40% - Ênfase5 8 6 3" xfId="21245" xr:uid="{A8538C72-8C54-4284-AD5D-D40BCED23054}"/>
    <cellStyle name="40% - Ênfase5 8 7" xfId="14208" xr:uid="{C39B4100-B7BA-415F-9D84-FA4E48D41AAA}"/>
    <cellStyle name="40% - Ênfase5 8 7 2" xfId="36072" xr:uid="{45B8585A-0560-4AA5-9C01-7F4F0D5EF698}"/>
    <cellStyle name="40% - Ênfase5 8 7 3" xfId="25089" xr:uid="{2FB2C6E8-2104-40E5-B9AA-8FD1C905C932}"/>
    <cellStyle name="40% - Ênfase5 8 8" xfId="27039" xr:uid="{2E1A29B0-C847-40D6-A8F1-E80AF433591D}"/>
    <cellStyle name="40% - Ênfase5 8 8 2" xfId="38022" xr:uid="{AFBBC959-1D1D-4050-8CCD-B307979A4FFA}"/>
    <cellStyle name="40% - Ênfase5 8 9" xfId="28987" xr:uid="{4CC95067-FA7D-4753-9094-B0952B949F87}"/>
    <cellStyle name="40% - Ênfase5 9" xfId="11912" xr:uid="{5F800CEB-61AC-4F40-BDA5-F6FF687AD7CC}"/>
    <cellStyle name="40% - Ênfase5 9 2" xfId="13098" xr:uid="{2CDD06E4-AC7E-4E01-A2FE-789D80799D7C}"/>
    <cellStyle name="40% - Ênfase5 9 2 2" xfId="35108" xr:uid="{F19E69FB-34C2-49E8-9A9D-2781C8A7B671}"/>
    <cellStyle name="40% - Ênfase5 9 2 3" xfId="24125" xr:uid="{E4A997B0-0620-48A8-B350-015C4A9C85CD}"/>
    <cellStyle name="40% - Ênfase5 9 3" xfId="33973" xr:uid="{604A0EE6-C3DE-4751-86F1-E16F2E217FBD}"/>
    <cellStyle name="40% - Ênfase5 9 4" xfId="22990" xr:uid="{9FDB9166-3255-48A9-A545-50C9AEE618A4}"/>
    <cellStyle name="40% - Ênfase6" xfId="2162" builtinId="51" customBuiltin="1"/>
    <cellStyle name="40% - Ênfase6 2" xfId="5604" xr:uid="{FF69C153-DFC6-472C-A7F1-9C21F90579A7}"/>
    <cellStyle name="40% - Ênfase6 2 2" xfId="5605" xr:uid="{304E62BC-CF08-439A-BF50-F13490ABE668}"/>
    <cellStyle name="40% - Ênfase6 2 2 10" xfId="14211" xr:uid="{253E461D-E8C9-4976-9D5D-E0E3A861E63A}"/>
    <cellStyle name="40% - Ênfase6 2 2 10 2" xfId="36075" xr:uid="{B63318EA-A191-4A91-A841-DF0AAC286519}"/>
    <cellStyle name="40% - Ênfase6 2 2 10 3" xfId="25092" xr:uid="{7A64DDB9-66AC-4100-B532-53EA64156FE8}"/>
    <cellStyle name="40% - Ênfase6 2 2 11" xfId="27042" xr:uid="{F2E2FEEA-50D1-434D-89F8-2FBE12E9ED91}"/>
    <cellStyle name="40% - Ênfase6 2 2 11 2" xfId="38025" xr:uid="{C6C4B21A-1670-4812-A323-966C9EC877EB}"/>
    <cellStyle name="40% - Ênfase6 2 2 12" xfId="28990" xr:uid="{0DD468DB-C408-463C-A2C3-6B9E15F344B6}"/>
    <cellStyle name="40% - Ênfase6 2 2 13" xfId="39973" xr:uid="{5DEF4522-7807-4191-9CB6-0D4A462ABEF6}"/>
    <cellStyle name="40% - Ênfase6 2 2 14" xfId="41920" xr:uid="{5F144394-431B-4EF8-84E4-097422F1F2F9}"/>
    <cellStyle name="40% - Ênfase6 2 2 15" xfId="43880" xr:uid="{3EE117A4-5178-48D2-8FF5-2AD59E05FD2C}"/>
    <cellStyle name="40% - Ênfase6 2 2 16" xfId="18006" xr:uid="{6F81BFC0-843E-4BB4-B2E2-C3574BE39849}"/>
    <cellStyle name="40% - Ênfase6 2 2 2" xfId="5606" xr:uid="{414BE087-4555-4620-86B1-C44BF0E7BDC9}"/>
    <cellStyle name="40% - Ênfase6 2 2 2 10" xfId="39974" xr:uid="{61CA0B98-B27D-45E7-8249-53D933677593}"/>
    <cellStyle name="40% - Ênfase6 2 2 2 11" xfId="41921" xr:uid="{016B352B-38BD-4365-B716-45F0738EEA10}"/>
    <cellStyle name="40% - Ênfase6 2 2 2 12" xfId="43881" xr:uid="{53878A1B-4E33-4021-9980-F61F28370489}"/>
    <cellStyle name="40% - Ênfase6 2 2 2 13" xfId="18007" xr:uid="{7AA955E9-54EF-491F-B71F-06B4F83E521F}"/>
    <cellStyle name="40% - Ênfase6 2 2 2 2" xfId="5607" xr:uid="{DD407F7D-C7C7-4D70-A98A-9606E9637992}"/>
    <cellStyle name="40% - Ênfase6 2 2 2 2 10" xfId="43882" xr:uid="{A2F90475-BD54-49DF-9957-B32EC828B160}"/>
    <cellStyle name="40% - Ênfase6 2 2 2 2 11" xfId="18008" xr:uid="{0352843E-7EA4-4827-8A14-DDE511F58415}"/>
    <cellStyle name="40% - Ênfase6 2 2 2 2 2" xfId="7205" xr:uid="{7FE05AEE-DA0C-4606-9CD7-EF9A736094B6}"/>
    <cellStyle name="40% - Ênfase6 2 2 2 2 2 10" xfId="18747" xr:uid="{796AB284-0695-4DA6-805B-D06AFA466DB9}"/>
    <cellStyle name="40% - Ênfase6 2 2 2 2 2 2" xfId="9192" xr:uid="{7C41167E-937B-4B00-AC50-4F0953B978AE}"/>
    <cellStyle name="40% - Ênfase6 2 2 2 2 2 2 2" xfId="31679" xr:uid="{2DAB8E21-5AF8-4D53-A7EF-4FF68C41C42B}"/>
    <cellStyle name="40% - Ênfase6 2 2 2 2 2 2 3" xfId="20696" xr:uid="{DF3E22B9-93E2-4A08-804F-AEE13D7EC039}"/>
    <cellStyle name="40% - Ênfase6 2 2 2 2 2 3" xfId="12591" xr:uid="{3533E11B-8754-4311-B9B6-DA39F041DA5A}"/>
    <cellStyle name="40% - Ênfase6 2 2 2 2 2 3 2" xfId="34652" xr:uid="{8584618A-621F-4B21-9437-4723A171D497}"/>
    <cellStyle name="40% - Ênfase6 2 2 2 2 2 3 3" xfId="23669" xr:uid="{C4086826-1BA8-4F65-9950-DB4E5FC39AD4}"/>
    <cellStyle name="40% - Ênfase6 2 2 2 2 2 4" xfId="15033" xr:uid="{84F68E02-B9F4-42B5-BB55-0166EA6065B4}"/>
    <cellStyle name="40% - Ênfase6 2 2 2 2 2 4 2" xfId="36815" xr:uid="{60C64AA4-3E18-4743-A6BB-D0ABA5205E84}"/>
    <cellStyle name="40% - Ênfase6 2 2 2 2 2 4 3" xfId="25832" xr:uid="{1E2287C0-B12B-4168-8777-2E62D3C8D285}"/>
    <cellStyle name="40% - Ênfase6 2 2 2 2 2 5" xfId="27782" xr:uid="{375EC0E8-887A-435A-BD3F-5D066BCC05E0}"/>
    <cellStyle name="40% - Ênfase6 2 2 2 2 2 5 2" xfId="38765" xr:uid="{E050A891-307E-4719-B6F0-14F2A9A2B1BA}"/>
    <cellStyle name="40% - Ênfase6 2 2 2 2 2 6" xfId="29730" xr:uid="{73D7BFD4-97F6-44EB-87B7-901671BC259D}"/>
    <cellStyle name="40% - Ênfase6 2 2 2 2 2 7" xfId="40713" xr:uid="{D41CD173-CABC-4630-B4D3-13ECBD829D9D}"/>
    <cellStyle name="40% - Ênfase6 2 2 2 2 2 8" xfId="42660" xr:uid="{181AD5EF-680A-424A-839D-1F62F75C8BD2}"/>
    <cellStyle name="40% - Ênfase6 2 2 2 2 2 9" xfId="44620" xr:uid="{9DBBDC90-8B44-4B14-A3B6-4ADF40353B65}"/>
    <cellStyle name="40% - Ênfase6 2 2 2 2 3" xfId="8453" xr:uid="{20415024-A043-4ECF-9D09-65AE16AABC7C}"/>
    <cellStyle name="40% - Ênfase6 2 2 2 2 3 2" xfId="11454" xr:uid="{EFB1B95A-85CE-49A8-8E46-39B87DC42E45}"/>
    <cellStyle name="40% - Ênfase6 2 2 2 2 3 2 2" xfId="33517" xr:uid="{FEA50DD6-A5A0-4D66-8D75-2F558569554B}"/>
    <cellStyle name="40% - Ênfase6 2 2 2 2 3 2 3" xfId="22534" xr:uid="{D68AF457-29F9-4A09-84C9-F993B66BDAC4}"/>
    <cellStyle name="40% - Ênfase6 2 2 2 2 3 3" xfId="30940" xr:uid="{5D60A82F-D540-4366-B68F-2C617D6FFA60}"/>
    <cellStyle name="40% - Ênfase6 2 2 2 2 3 4" xfId="19957" xr:uid="{C0047EBD-57B8-4EAE-B9BD-216A08D0C0D6}"/>
    <cellStyle name="40% - Ênfase6 2 2 2 2 4" xfId="10458" xr:uid="{34A1C25A-CF3B-4C0C-A597-C673F4647910}"/>
    <cellStyle name="40% - Ênfase6 2 2 2 2 4 2" xfId="32585" xr:uid="{C5CEB662-A7FB-4CED-BA2D-2761866C827C}"/>
    <cellStyle name="40% - Ênfase6 2 2 2 2 4 3" xfId="21602" xr:uid="{6E3E3E7D-71F1-4670-AF07-C3C98C0068EB}"/>
    <cellStyle name="40% - Ênfase6 2 2 2 2 5" xfId="14213" xr:uid="{900552BD-AAC1-45B0-BE12-D2035BA48E14}"/>
    <cellStyle name="40% - Ênfase6 2 2 2 2 5 2" xfId="36077" xr:uid="{812777B5-A223-4146-A106-5833104364B7}"/>
    <cellStyle name="40% - Ênfase6 2 2 2 2 5 3" xfId="25094" xr:uid="{9DC78951-F342-415F-A721-11DD68AC43E0}"/>
    <cellStyle name="40% - Ênfase6 2 2 2 2 6" xfId="27044" xr:uid="{278BABE0-4048-4021-94E4-F7E8BBED2894}"/>
    <cellStyle name="40% - Ênfase6 2 2 2 2 6 2" xfId="38027" xr:uid="{54A1E28D-21A7-486E-B459-E42D059BB68B}"/>
    <cellStyle name="40% - Ênfase6 2 2 2 2 7" xfId="28992" xr:uid="{F8844BA9-C1C9-4D20-91F6-A76D1E85DC5C}"/>
    <cellStyle name="40% - Ênfase6 2 2 2 2 8" xfId="39975" xr:uid="{16C785B8-FDC7-4F0F-901A-41EA97A118CE}"/>
    <cellStyle name="40% - Ênfase6 2 2 2 2 9" xfId="41922" xr:uid="{0B09ED16-5563-435F-9A2D-B46B37DE8498}"/>
    <cellStyle name="40% - Ênfase6 2 2 2 3" xfId="5608" xr:uid="{703E6AD5-AEDC-4CA5-8983-48386AEF44FA}"/>
    <cellStyle name="40% - Ênfase6 2 2 2 3 10" xfId="43883" xr:uid="{B58126BA-AD88-4041-B90B-CEEE5E356755}"/>
    <cellStyle name="40% - Ênfase6 2 2 2 3 11" xfId="18009" xr:uid="{5683D832-AE85-459B-ABE1-10119FEAD627}"/>
    <cellStyle name="40% - Ênfase6 2 2 2 3 2" xfId="7487" xr:uid="{8528E411-EB21-46C0-B6C2-FF6B50F76691}"/>
    <cellStyle name="40% - Ênfase6 2 2 2 3 2 10" xfId="19029" xr:uid="{90D8F506-E309-47D3-AE48-95F4F17B398E}"/>
    <cellStyle name="40% - Ênfase6 2 2 2 3 2 2" xfId="9474" xr:uid="{D0941E0C-A60A-4AAC-8C7F-E1B491A8265E}"/>
    <cellStyle name="40% - Ênfase6 2 2 2 3 2 2 2" xfId="31961" xr:uid="{6458A1DD-3B8F-4357-A722-6E45F2916F67}"/>
    <cellStyle name="40% - Ênfase6 2 2 2 3 2 2 3" xfId="20978" xr:uid="{D64D8C63-28BB-4FD5-B3B6-82218C2FA4BC}"/>
    <cellStyle name="40% - Ênfase6 2 2 2 3 2 3" xfId="12873" xr:uid="{CA24A57B-CDA4-43AE-A364-93DB9B33469C}"/>
    <cellStyle name="40% - Ênfase6 2 2 2 3 2 3 2" xfId="34934" xr:uid="{CDF4BF12-B95B-441D-A7A6-0F50158FF393}"/>
    <cellStyle name="40% - Ênfase6 2 2 2 3 2 3 3" xfId="23951" xr:uid="{78658963-3C16-42AD-8EEF-5ED1FE299064}"/>
    <cellStyle name="40% - Ênfase6 2 2 2 3 2 4" xfId="15315" xr:uid="{FE946CF8-5CF7-4651-96CB-8B6CE51A748F}"/>
    <cellStyle name="40% - Ênfase6 2 2 2 3 2 4 2" xfId="37097" xr:uid="{F658237D-5233-4773-AABC-A4DDFC409145}"/>
    <cellStyle name="40% - Ênfase6 2 2 2 3 2 4 3" xfId="26114" xr:uid="{EBDE6CB6-D1DC-4647-9C60-ABE76391E23B}"/>
    <cellStyle name="40% - Ênfase6 2 2 2 3 2 5" xfId="28064" xr:uid="{4290225E-A233-4D9B-864A-A8C3BDB7BB41}"/>
    <cellStyle name="40% - Ênfase6 2 2 2 3 2 5 2" xfId="39047" xr:uid="{2457F5DB-3FBF-45A2-BB7F-C56D4C2A87E2}"/>
    <cellStyle name="40% - Ênfase6 2 2 2 3 2 6" xfId="30012" xr:uid="{6985824D-2D77-4FC1-B110-F71459499D8F}"/>
    <cellStyle name="40% - Ênfase6 2 2 2 3 2 7" xfId="40995" xr:uid="{AF1B2CAF-0EB4-490C-9F78-A21C1C98884F}"/>
    <cellStyle name="40% - Ênfase6 2 2 2 3 2 8" xfId="42942" xr:uid="{8F38AAE4-903C-4C47-8BF8-A918BEA87B13}"/>
    <cellStyle name="40% - Ênfase6 2 2 2 3 2 9" xfId="44902" xr:uid="{57981C80-85E1-4B2C-A075-1DF7FCDAF7C3}"/>
    <cellStyle name="40% - Ênfase6 2 2 2 3 3" xfId="8454" xr:uid="{D0EAD4E3-0BEC-41C8-9F21-721C61A2E318}"/>
    <cellStyle name="40% - Ênfase6 2 2 2 3 3 2" xfId="11736" xr:uid="{950ECFA8-E0C0-4E7C-B4AB-31724CDC9685}"/>
    <cellStyle name="40% - Ênfase6 2 2 2 3 3 2 2" xfId="33799" xr:uid="{B997B478-18D7-491E-A7BD-1E63108CE7DB}"/>
    <cellStyle name="40% - Ênfase6 2 2 2 3 3 2 3" xfId="22816" xr:uid="{D3B23EC4-250F-49A8-A482-426398E404F4}"/>
    <cellStyle name="40% - Ênfase6 2 2 2 3 3 3" xfId="30941" xr:uid="{7FAE8C70-49EF-43D3-90A4-5C4E994310BD}"/>
    <cellStyle name="40% - Ênfase6 2 2 2 3 3 4" xfId="19958" xr:uid="{A2B4D9A3-A0A8-40F8-88E8-70D95146D43F}"/>
    <cellStyle name="40% - Ênfase6 2 2 2 3 4" xfId="10740" xr:uid="{0ED3DAD5-AEC4-4937-8908-468317C181A5}"/>
    <cellStyle name="40% - Ênfase6 2 2 2 3 4 2" xfId="32867" xr:uid="{4AA7F8B0-E1AB-4D28-A8B4-8ED3D482D2F8}"/>
    <cellStyle name="40% - Ênfase6 2 2 2 3 4 3" xfId="21884" xr:uid="{12CFEDFD-360C-4890-B662-4CCFB4C20BDB}"/>
    <cellStyle name="40% - Ênfase6 2 2 2 3 5" xfId="14214" xr:uid="{DD1FD131-068E-42A1-B1C7-879BCE288359}"/>
    <cellStyle name="40% - Ênfase6 2 2 2 3 5 2" xfId="36078" xr:uid="{E04F31E8-9EEE-4C8E-8830-2EF46145733A}"/>
    <cellStyle name="40% - Ênfase6 2 2 2 3 5 3" xfId="25095" xr:uid="{32525517-D2F5-4B16-A882-8A8A6BAF101A}"/>
    <cellStyle name="40% - Ênfase6 2 2 2 3 6" xfId="27045" xr:uid="{BA94F8DB-6BA1-45D8-959B-A7BE18BD0FEB}"/>
    <cellStyle name="40% - Ênfase6 2 2 2 3 6 2" xfId="38028" xr:uid="{F735A6BA-A3CF-4C97-901A-56B96D878B7E}"/>
    <cellStyle name="40% - Ênfase6 2 2 2 3 7" xfId="28993" xr:uid="{9BF9AD3D-A451-42C8-BCA2-49C298A88EEB}"/>
    <cellStyle name="40% - Ênfase6 2 2 2 3 8" xfId="39976" xr:uid="{B1C178FE-E6DB-4867-B144-822EFAD812E8}"/>
    <cellStyle name="40% - Ênfase6 2 2 2 3 9" xfId="41923" xr:uid="{822648BF-1773-4E92-A00D-8335C2141712}"/>
    <cellStyle name="40% - Ênfase6 2 2 2 4" xfId="6921" xr:uid="{F98F1BBF-2B01-4F27-9539-027835DF44E4}"/>
    <cellStyle name="40% - Ênfase6 2 2 2 4 10" xfId="18465" xr:uid="{B392CF54-52B2-4EA9-9538-A9BE3095E07C}"/>
    <cellStyle name="40% - Ênfase6 2 2 2 4 2" xfId="8910" xr:uid="{3FE408CD-5029-4702-BAD1-57A9A1594443}"/>
    <cellStyle name="40% - Ênfase6 2 2 2 4 2 2" xfId="31397" xr:uid="{2D6E4CFF-F09A-4E85-A09D-0396EAC9AC2A}"/>
    <cellStyle name="40% - Ênfase6 2 2 2 4 2 3" xfId="20414" xr:uid="{686A9B94-F357-4ED8-B65B-96D7D3516A6A}"/>
    <cellStyle name="40% - Ênfase6 2 2 2 4 3" xfId="12295" xr:uid="{955D2910-7FC0-48DC-A523-4453E9D62650}"/>
    <cellStyle name="40% - Ênfase6 2 2 2 4 3 2" xfId="34356" xr:uid="{1CF2499F-CA10-4FF8-9228-0171DC3EC1AB}"/>
    <cellStyle name="40% - Ênfase6 2 2 2 4 3 3" xfId="23373" xr:uid="{612D72E2-DB44-4772-B122-9097BB672410}"/>
    <cellStyle name="40% - Ênfase6 2 2 2 4 4" xfId="14751" xr:uid="{74DCE8A7-266B-48AB-AFA9-2CFD35DE6D8D}"/>
    <cellStyle name="40% - Ênfase6 2 2 2 4 4 2" xfId="36533" xr:uid="{02E2B7A8-6779-4C16-AAA0-B3346920B0D1}"/>
    <cellStyle name="40% - Ênfase6 2 2 2 4 4 3" xfId="25550" xr:uid="{2886EC8F-8086-489E-B8F3-6054E384A1F5}"/>
    <cellStyle name="40% - Ênfase6 2 2 2 4 5" xfId="27500" xr:uid="{B0A1493B-5AFE-4309-8AEC-EAA0B9C4F061}"/>
    <cellStyle name="40% - Ênfase6 2 2 2 4 5 2" xfId="38483" xr:uid="{0BAB9CC3-65E9-4FAA-9CFD-670BD2E381F3}"/>
    <cellStyle name="40% - Ênfase6 2 2 2 4 6" xfId="29448" xr:uid="{9E932FAD-6021-4EEF-8813-E9383D4D72CD}"/>
    <cellStyle name="40% - Ênfase6 2 2 2 4 7" xfId="40431" xr:uid="{0484D368-C188-40DD-A060-84FC79C72C17}"/>
    <cellStyle name="40% - Ênfase6 2 2 2 4 8" xfId="42378" xr:uid="{573927D3-8DB9-4B84-A5D4-C31294168D0B}"/>
    <cellStyle name="40% - Ênfase6 2 2 2 4 9" xfId="44338" xr:uid="{1419F1E1-B7FC-4BA4-BA39-026C48A65646}"/>
    <cellStyle name="40% - Ênfase6 2 2 2 5" xfId="8452" xr:uid="{6984FB79-8C2A-476D-9BCC-4D53A3DC7DBE}"/>
    <cellStyle name="40% - Ênfase6 2 2 2 5 2" xfId="11158" xr:uid="{44D7AA60-E65B-44A4-8E0B-EF5DFBC708A3}"/>
    <cellStyle name="40% - Ênfase6 2 2 2 5 2 2" xfId="33221" xr:uid="{821287AC-E3E9-4601-BCFA-0AC86A4636B9}"/>
    <cellStyle name="40% - Ênfase6 2 2 2 5 2 3" xfId="22238" xr:uid="{90EB572A-9B0F-4B7C-B7B0-37AC32F0CF4C}"/>
    <cellStyle name="40% - Ênfase6 2 2 2 5 3" xfId="30939" xr:uid="{3CF8A62D-CEBC-4F9A-9DAF-B6E6232F60E5}"/>
    <cellStyle name="40% - Ênfase6 2 2 2 5 4" xfId="19956" xr:uid="{7E42123F-4E2F-4E99-B999-DA39A5489065}"/>
    <cellStyle name="40% - Ênfase6 2 2 2 6" xfId="10176" xr:uid="{44EE73B1-5902-42FA-AAC2-ED1507124B6C}"/>
    <cellStyle name="40% - Ênfase6 2 2 2 6 2" xfId="32303" xr:uid="{565B3D83-A6ED-4D4C-8AD2-6AC95201C2BC}"/>
    <cellStyle name="40% - Ênfase6 2 2 2 6 3" xfId="21320" xr:uid="{0EEDB4D7-DF79-49A0-8A8B-7B275D57BEA6}"/>
    <cellStyle name="40% - Ênfase6 2 2 2 7" xfId="14212" xr:uid="{CB47C84B-0442-4F7A-9B0C-92C21FA98761}"/>
    <cellStyle name="40% - Ênfase6 2 2 2 7 2" xfId="36076" xr:uid="{A2DCD76D-F19F-412B-9E9D-B2514922DF40}"/>
    <cellStyle name="40% - Ênfase6 2 2 2 7 3" xfId="25093" xr:uid="{95F88B3D-7D11-4CB9-B5A2-3D41DD8FDF88}"/>
    <cellStyle name="40% - Ênfase6 2 2 2 8" xfId="27043" xr:uid="{64C25237-C478-4DE1-ABA3-7788B3A93A29}"/>
    <cellStyle name="40% - Ênfase6 2 2 2 8 2" xfId="38026" xr:uid="{DE9427E3-B61A-44DE-BE08-063F472C99C5}"/>
    <cellStyle name="40% - Ênfase6 2 2 2 9" xfId="28991" xr:uid="{7A0EC0F7-5B09-4AFA-9D97-FC1F270072CD}"/>
    <cellStyle name="40% - Ênfase6 2 2 3" xfId="5609" xr:uid="{C74C57C0-5B7C-4D0A-9CF7-3FDF4CDBE38E}"/>
    <cellStyle name="40% - Ênfase6 2 2 3 10" xfId="43884" xr:uid="{3AF84B37-1D94-4F98-AE8D-A9315B45DBC5}"/>
    <cellStyle name="40% - Ênfase6 2 2 3 11" xfId="18010" xr:uid="{4ACE0E59-DE53-471E-95B8-58CF8C715A5D}"/>
    <cellStyle name="40% - Ênfase6 2 2 3 2" xfId="7036" xr:uid="{B435FC8A-6749-46B7-A7B8-5540D2F329FF}"/>
    <cellStyle name="40% - Ênfase6 2 2 3 2 10" xfId="18578" xr:uid="{323603A6-531D-49E6-A0CF-A0409FB33065}"/>
    <cellStyle name="40% - Ênfase6 2 2 3 2 2" xfId="9023" xr:uid="{194536B3-B370-440F-8065-8E7FC4FF99EF}"/>
    <cellStyle name="40% - Ênfase6 2 2 3 2 2 2" xfId="31510" xr:uid="{EDFF9680-350A-4AAC-A873-85A7069809C3}"/>
    <cellStyle name="40% - Ênfase6 2 2 3 2 2 3" xfId="20527" xr:uid="{B9D72797-F774-44C6-8A66-BE6CFE5D8EAF}"/>
    <cellStyle name="40% - Ênfase6 2 2 3 2 3" xfId="12418" xr:uid="{C693E3CA-2780-401E-8FBB-B79F18940124}"/>
    <cellStyle name="40% - Ênfase6 2 2 3 2 3 2" xfId="34479" xr:uid="{184CF58E-E598-4188-8FAB-17C00CB5ED74}"/>
    <cellStyle name="40% - Ênfase6 2 2 3 2 3 3" xfId="23496" xr:uid="{D915C5EB-13A8-4680-977D-45D4A58E9B24}"/>
    <cellStyle name="40% - Ênfase6 2 2 3 2 4" xfId="14864" xr:uid="{F1768A68-E5AA-4E73-8B03-C52A5AB77534}"/>
    <cellStyle name="40% - Ênfase6 2 2 3 2 4 2" xfId="36646" xr:uid="{2633FB83-B211-4340-B2AC-F1A165C503E7}"/>
    <cellStyle name="40% - Ênfase6 2 2 3 2 4 3" xfId="25663" xr:uid="{C6C52F89-F8C4-4E0A-A976-96D342E5FA62}"/>
    <cellStyle name="40% - Ênfase6 2 2 3 2 5" xfId="27613" xr:uid="{06351094-121A-445D-A379-F6FC24475C5E}"/>
    <cellStyle name="40% - Ênfase6 2 2 3 2 5 2" xfId="38596" xr:uid="{11EF5E45-926E-4569-9EE0-01C3B9E4D785}"/>
    <cellStyle name="40% - Ênfase6 2 2 3 2 6" xfId="29561" xr:uid="{70FEF7C1-2B83-4948-9E40-72CD7958F97C}"/>
    <cellStyle name="40% - Ênfase6 2 2 3 2 7" xfId="40544" xr:uid="{01E38D4F-55D2-4AB5-B2E4-C8B9C72B6C16}"/>
    <cellStyle name="40% - Ênfase6 2 2 3 2 8" xfId="42491" xr:uid="{D5FFD8A8-5643-45F0-B3D8-6B03026A19A7}"/>
    <cellStyle name="40% - Ênfase6 2 2 3 2 9" xfId="44451" xr:uid="{00F92D6E-67B6-4E9F-AE8B-FAB6820471E8}"/>
    <cellStyle name="40% - Ênfase6 2 2 3 3" xfId="8455" xr:uid="{3F7F9231-3593-450B-89CD-6F80B4BEBFD8}"/>
    <cellStyle name="40% - Ênfase6 2 2 3 3 2" xfId="11281" xr:uid="{07A9DE2A-BAB2-48C7-AB7C-B7799A9A8B9E}"/>
    <cellStyle name="40% - Ênfase6 2 2 3 3 2 2" xfId="33344" xr:uid="{00D11023-F34B-4CD4-914A-D8B95DF0AC6B}"/>
    <cellStyle name="40% - Ênfase6 2 2 3 3 2 3" xfId="22361" xr:uid="{8CB602A9-A018-4FD6-BEB3-4455269B796F}"/>
    <cellStyle name="40% - Ênfase6 2 2 3 3 3" xfId="30942" xr:uid="{34E40CCE-D26C-4F7A-B0F1-EB33D9186CBC}"/>
    <cellStyle name="40% - Ênfase6 2 2 3 3 4" xfId="19959" xr:uid="{67485C69-F217-4895-ACD2-E743F8B0E0FB}"/>
    <cellStyle name="40% - Ênfase6 2 2 3 4" xfId="10289" xr:uid="{8B1DD477-C6A0-4AE4-9010-89FC9632E209}"/>
    <cellStyle name="40% - Ênfase6 2 2 3 4 2" xfId="32416" xr:uid="{BB0F7BDD-B537-404F-9276-AB6F90165739}"/>
    <cellStyle name="40% - Ênfase6 2 2 3 4 3" xfId="21433" xr:uid="{24183130-6020-4F09-B155-4C8D67158A89}"/>
    <cellStyle name="40% - Ênfase6 2 2 3 5" xfId="14215" xr:uid="{3D35E565-0D65-423F-AA2E-428275476283}"/>
    <cellStyle name="40% - Ênfase6 2 2 3 5 2" xfId="36079" xr:uid="{22134ACF-EF19-4031-8836-2D7294987655}"/>
    <cellStyle name="40% - Ênfase6 2 2 3 5 3" xfId="25096" xr:uid="{4EF535BD-DA3E-4079-9F14-C7F1F7672776}"/>
    <cellStyle name="40% - Ênfase6 2 2 3 6" xfId="27046" xr:uid="{2D8E708E-E268-4D15-80CA-632FCE180516}"/>
    <cellStyle name="40% - Ênfase6 2 2 3 6 2" xfId="38029" xr:uid="{9A47DEE6-8349-49BB-BE04-C2C91E3DC459}"/>
    <cellStyle name="40% - Ênfase6 2 2 3 7" xfId="28994" xr:uid="{E3180759-7866-4359-A45D-D5B085812865}"/>
    <cellStyle name="40% - Ênfase6 2 2 3 8" xfId="39977" xr:uid="{789770CA-8B8F-4AD7-8A10-BBDA520F8386}"/>
    <cellStyle name="40% - Ênfase6 2 2 3 9" xfId="41924" xr:uid="{0EF9AAC0-117A-44A4-BD1C-AC81159B6041}"/>
    <cellStyle name="40% - Ênfase6 2 2 4" xfId="5610" xr:uid="{8F710EFB-EDE5-49B3-B02A-FCCAE6E19988}"/>
    <cellStyle name="40% - Ênfase6 2 2 4 10" xfId="43885" xr:uid="{6F5DE829-1234-4938-81AA-E8E951633B37}"/>
    <cellStyle name="40% - Ênfase6 2 2 4 11" xfId="18011" xr:uid="{AD742829-D969-4BD5-88DD-D2ADB0100655}"/>
    <cellStyle name="40% - Ênfase6 2 2 4 2" xfId="7318" xr:uid="{6186464F-05AF-4E88-A4A2-964C553E742A}"/>
    <cellStyle name="40% - Ênfase6 2 2 4 2 10" xfId="18860" xr:uid="{33F7885D-3C1A-48C7-BD4D-76E3D0C5FDB3}"/>
    <cellStyle name="40% - Ênfase6 2 2 4 2 2" xfId="9305" xr:uid="{B88C20D9-8F8E-4080-87D1-2C4EC68BEB72}"/>
    <cellStyle name="40% - Ênfase6 2 2 4 2 2 2" xfId="31792" xr:uid="{78E130FA-7DE7-4A1D-8A06-4506098C0ADD}"/>
    <cellStyle name="40% - Ênfase6 2 2 4 2 2 3" xfId="20809" xr:uid="{3124B794-0E36-4009-846D-DD51B65CF34F}"/>
    <cellStyle name="40% - Ênfase6 2 2 4 2 3" xfId="12704" xr:uid="{1AF9A0B3-7CA3-4319-94AD-7D3C12577DAE}"/>
    <cellStyle name="40% - Ênfase6 2 2 4 2 3 2" xfId="34765" xr:uid="{C34BA2A5-657D-4E5F-90DF-0F62E0DEF7F0}"/>
    <cellStyle name="40% - Ênfase6 2 2 4 2 3 3" xfId="23782" xr:uid="{3C08788A-9F1F-440D-A564-3442B82D5D77}"/>
    <cellStyle name="40% - Ênfase6 2 2 4 2 4" xfId="15146" xr:uid="{5A35370C-7638-4714-85F0-07823B5B8C1F}"/>
    <cellStyle name="40% - Ênfase6 2 2 4 2 4 2" xfId="36928" xr:uid="{11DD9969-E119-4695-A576-87CEC02A0BA8}"/>
    <cellStyle name="40% - Ênfase6 2 2 4 2 4 3" xfId="25945" xr:uid="{EBF98410-F0C9-4139-88D1-988868CFEA05}"/>
    <cellStyle name="40% - Ênfase6 2 2 4 2 5" xfId="27895" xr:uid="{6C5A9F8C-4CA6-4FF8-AAD1-F955BDE19AD5}"/>
    <cellStyle name="40% - Ênfase6 2 2 4 2 5 2" xfId="38878" xr:uid="{59CB00BD-E565-401B-A62B-F970A4C1484B}"/>
    <cellStyle name="40% - Ênfase6 2 2 4 2 6" xfId="29843" xr:uid="{A4DF7899-BA74-4219-B824-87FE73CFC860}"/>
    <cellStyle name="40% - Ênfase6 2 2 4 2 7" xfId="40826" xr:uid="{F29917CE-5573-4040-8E6B-53828A92A3DF}"/>
    <cellStyle name="40% - Ênfase6 2 2 4 2 8" xfId="42773" xr:uid="{D125DE51-8653-43CA-AED7-D20457B3E5D4}"/>
    <cellStyle name="40% - Ênfase6 2 2 4 2 9" xfId="44733" xr:uid="{52C5A49A-A2EB-4BB9-B85A-1C866E7F1D64}"/>
    <cellStyle name="40% - Ênfase6 2 2 4 3" xfId="8456" xr:uid="{F8DE6B49-BCFD-40BB-A3FA-F15580B0F43F}"/>
    <cellStyle name="40% - Ênfase6 2 2 4 3 2" xfId="11567" xr:uid="{456D1746-6D9B-4298-AF4F-92805CC9F396}"/>
    <cellStyle name="40% - Ênfase6 2 2 4 3 2 2" xfId="33630" xr:uid="{74D5D279-BC8E-4926-B3D4-E796B861B262}"/>
    <cellStyle name="40% - Ênfase6 2 2 4 3 2 3" xfId="22647" xr:uid="{620525DE-0942-462A-9891-366152515797}"/>
    <cellStyle name="40% - Ênfase6 2 2 4 3 3" xfId="30943" xr:uid="{B86CF927-7760-4D2A-918A-130873E12A7D}"/>
    <cellStyle name="40% - Ênfase6 2 2 4 3 4" xfId="19960" xr:uid="{1E4982C1-F640-4801-ADCF-BDA92A7E0F14}"/>
    <cellStyle name="40% - Ênfase6 2 2 4 4" xfId="10571" xr:uid="{8E441AC1-6148-4908-813F-F6EFD21015DA}"/>
    <cellStyle name="40% - Ênfase6 2 2 4 4 2" xfId="32698" xr:uid="{CEB4A6A5-C8FC-4E51-8411-D66434A02CEE}"/>
    <cellStyle name="40% - Ênfase6 2 2 4 4 3" xfId="21715" xr:uid="{340FC188-1AA5-487E-B6F5-149B62F8A290}"/>
    <cellStyle name="40% - Ênfase6 2 2 4 5" xfId="14216" xr:uid="{0784EC1B-A002-4900-9BF0-39540B5170CA}"/>
    <cellStyle name="40% - Ênfase6 2 2 4 5 2" xfId="36080" xr:uid="{F48EA9CD-0B01-4524-A4AA-52AA7C453075}"/>
    <cellStyle name="40% - Ênfase6 2 2 4 5 3" xfId="25097" xr:uid="{9043D04E-4908-402D-BE10-2716F7E3FF29}"/>
    <cellStyle name="40% - Ênfase6 2 2 4 6" xfId="27047" xr:uid="{F0D56356-422E-4BD1-BE80-06B61EE3AB7C}"/>
    <cellStyle name="40% - Ênfase6 2 2 4 6 2" xfId="38030" xr:uid="{2AD67032-139B-49BF-97FE-56FF20B7ABD7}"/>
    <cellStyle name="40% - Ênfase6 2 2 4 7" xfId="28995" xr:uid="{7E915974-AA3D-402A-9581-83733D5637BA}"/>
    <cellStyle name="40% - Ênfase6 2 2 4 8" xfId="39978" xr:uid="{7E2A9051-C4F7-47D2-B2BF-A7AEB2BC64B7}"/>
    <cellStyle name="40% - Ênfase6 2 2 4 9" xfId="41925" xr:uid="{076FFED3-0D7F-4F30-BBF0-83131BEBFC54}"/>
    <cellStyle name="40% - Ênfase6 2 2 5" xfId="5611" xr:uid="{D7BFC7F9-C3B8-422E-99EE-43ED6A3BAF64}"/>
    <cellStyle name="40% - Ênfase6 2 2 5 10" xfId="43886" xr:uid="{D05BE6EC-ADC4-4CA2-A13E-A8C77EC2C4F3}"/>
    <cellStyle name="40% - Ênfase6 2 2 5 11" xfId="18012" xr:uid="{BDD46D06-5B4B-49AB-857B-31F411438818}"/>
    <cellStyle name="40% - Ênfase6 2 2 5 2" xfId="7600" xr:uid="{A0068DA5-BC76-48C5-AB66-C8AC76694888}"/>
    <cellStyle name="40% - Ênfase6 2 2 5 2 10" xfId="19142" xr:uid="{681DA71B-BA5C-44B4-9D9C-FA1E59CF107B}"/>
    <cellStyle name="40% - Ênfase6 2 2 5 2 2" xfId="9587" xr:uid="{9583B02A-08C0-4184-93DD-9B3EFCAA431D}"/>
    <cellStyle name="40% - Ênfase6 2 2 5 2 2 2" xfId="32074" xr:uid="{7F5A05B2-A080-4BA7-B367-B2E0A448E4D0}"/>
    <cellStyle name="40% - Ênfase6 2 2 5 2 2 3" xfId="21091" xr:uid="{E2B20709-1B59-4CC1-A94E-1F45F5424C0F}"/>
    <cellStyle name="40% - Ênfase6 2 2 5 2 3" xfId="12986" xr:uid="{9BF05BFE-D61D-43B0-A657-CEABBB44EBD3}"/>
    <cellStyle name="40% - Ênfase6 2 2 5 2 3 2" xfId="35047" xr:uid="{B93B6957-EC3A-420E-874E-E26C9FBAC56B}"/>
    <cellStyle name="40% - Ênfase6 2 2 5 2 3 3" xfId="24064" xr:uid="{6501DC96-BB99-489D-A8D0-9F638FD1DDDA}"/>
    <cellStyle name="40% - Ênfase6 2 2 5 2 4" xfId="15428" xr:uid="{4A096679-B3CA-4444-892A-AE5DDA93AFE9}"/>
    <cellStyle name="40% - Ênfase6 2 2 5 2 4 2" xfId="37210" xr:uid="{9461D91F-D9FF-445F-B7C0-DC34206D5AB9}"/>
    <cellStyle name="40% - Ênfase6 2 2 5 2 4 3" xfId="26227" xr:uid="{8841305C-2E57-421A-81C9-F0A8ACD2899D}"/>
    <cellStyle name="40% - Ênfase6 2 2 5 2 5" xfId="28177" xr:uid="{804529E6-08D5-4E2C-8DED-5721A541B6BD}"/>
    <cellStyle name="40% - Ênfase6 2 2 5 2 5 2" xfId="39160" xr:uid="{EC396ECC-57B0-4706-8530-06D246C4D048}"/>
    <cellStyle name="40% - Ênfase6 2 2 5 2 6" xfId="30125" xr:uid="{EC896245-5A86-4965-B37D-A78C8EF4BF19}"/>
    <cellStyle name="40% - Ênfase6 2 2 5 2 7" xfId="41108" xr:uid="{A6A97D7B-B1E9-4A96-9729-91139B29D1A4}"/>
    <cellStyle name="40% - Ênfase6 2 2 5 2 8" xfId="43055" xr:uid="{6B573F4E-3010-4B69-948C-4CBC98C71C60}"/>
    <cellStyle name="40% - Ênfase6 2 2 5 2 9" xfId="45015" xr:uid="{9F39DE13-70F0-469A-8531-675CB1E72D5B}"/>
    <cellStyle name="40% - Ênfase6 2 2 5 3" xfId="8457" xr:uid="{89BAFD57-00E8-4B47-A142-D4A15B76B234}"/>
    <cellStyle name="40% - Ênfase6 2 2 5 3 2" xfId="11849" xr:uid="{517CA646-4A0B-4D36-96AC-CA17B4D3319F}"/>
    <cellStyle name="40% - Ênfase6 2 2 5 3 2 2" xfId="33912" xr:uid="{0EC83C00-F06E-4CB5-900B-F2EB44F84322}"/>
    <cellStyle name="40% - Ênfase6 2 2 5 3 2 3" xfId="22929" xr:uid="{C30D2FA9-7155-4B19-875D-BE09EDB66D94}"/>
    <cellStyle name="40% - Ênfase6 2 2 5 3 3" xfId="30944" xr:uid="{58C86C88-8737-4587-9BCB-066DBEF72142}"/>
    <cellStyle name="40% - Ênfase6 2 2 5 3 4" xfId="19961" xr:uid="{E77DD09E-89D3-4974-8E5D-0C288218CAC1}"/>
    <cellStyle name="40% - Ênfase6 2 2 5 4" xfId="10853" xr:uid="{F7D462F0-01D1-491B-AD0D-47F180B79C66}"/>
    <cellStyle name="40% - Ênfase6 2 2 5 4 2" xfId="32980" xr:uid="{E9057438-377F-4B9A-A140-8BC68B994B7A}"/>
    <cellStyle name="40% - Ênfase6 2 2 5 4 3" xfId="21997" xr:uid="{CB5E99B9-8267-48E2-BC92-329BA389A33F}"/>
    <cellStyle name="40% - Ênfase6 2 2 5 5" xfId="14217" xr:uid="{EA91F6EA-B0DE-41BB-81E9-6EA46B9678FF}"/>
    <cellStyle name="40% - Ênfase6 2 2 5 5 2" xfId="36081" xr:uid="{93DBABEB-A292-4DCD-A389-19BCD905EA67}"/>
    <cellStyle name="40% - Ênfase6 2 2 5 5 3" xfId="25098" xr:uid="{479383EB-B206-4A55-B787-91507D91038A}"/>
    <cellStyle name="40% - Ênfase6 2 2 5 6" xfId="27048" xr:uid="{7B7E8DF0-CE02-4195-BC06-4C60A57CA3C0}"/>
    <cellStyle name="40% - Ênfase6 2 2 5 6 2" xfId="38031" xr:uid="{1D442913-2400-494A-89BC-FF7D783D0CAD}"/>
    <cellStyle name="40% - Ênfase6 2 2 5 7" xfId="28996" xr:uid="{8AA3559F-A871-4A0E-865A-89CF9836A28A}"/>
    <cellStyle name="40% - Ênfase6 2 2 5 8" xfId="39979" xr:uid="{6FDE9A62-EF35-48C3-BBA7-12472D577E39}"/>
    <cellStyle name="40% - Ênfase6 2 2 5 9" xfId="41926" xr:uid="{6A2AFF34-4D0E-42F3-8188-E91C98962A5C}"/>
    <cellStyle name="40% - Ênfase6 2 2 6" xfId="6751" xr:uid="{957EE704-4F25-432E-8E0C-67BCDE50D298}"/>
    <cellStyle name="40% - Ênfase6 2 2 6 10" xfId="18296" xr:uid="{008155D4-CCC0-44F9-AA0B-00855CAE18A6}"/>
    <cellStyle name="40% - Ênfase6 2 2 6 2" xfId="8741" xr:uid="{E97CD67B-F0AF-461C-BEB2-0F0C79956877}"/>
    <cellStyle name="40% - Ênfase6 2 2 6 2 2" xfId="13185" xr:uid="{2C24925F-79A4-4A70-B784-5656C7FCE264}"/>
    <cellStyle name="40% - Ênfase6 2 2 6 2 2 2" xfId="35194" xr:uid="{BFD1DFC2-0D00-40A9-BA0D-ACC61056B0E4}"/>
    <cellStyle name="40% - Ênfase6 2 2 6 2 2 3" xfId="24211" xr:uid="{F8A1F5A7-1693-48B7-BE37-C6A4E55F121D}"/>
    <cellStyle name="40% - Ênfase6 2 2 6 2 3" xfId="31228" xr:uid="{832C06FD-93E9-4173-80B9-212491849C63}"/>
    <cellStyle name="40% - Ênfase6 2 2 6 2 4" xfId="20245" xr:uid="{6E768E2B-B151-4667-AA28-D9FC0A636234}"/>
    <cellStyle name="40% - Ênfase6 2 2 6 3" xfId="11998" xr:uid="{1216EAD8-A5D4-46CB-9F92-A8422FE7B58C}"/>
    <cellStyle name="40% - Ênfase6 2 2 6 3 2" xfId="34059" xr:uid="{30550346-0D03-4E6A-9C42-53D60ED252F4}"/>
    <cellStyle name="40% - Ênfase6 2 2 6 3 3" xfId="23076" xr:uid="{82D476F1-3BE2-457E-BFAB-678866444331}"/>
    <cellStyle name="40% - Ênfase6 2 2 6 4" xfId="14582" xr:uid="{34C5892A-36EA-43FE-A3D5-D7EFD6305B90}"/>
    <cellStyle name="40% - Ênfase6 2 2 6 4 2" xfId="36364" xr:uid="{53F3E2B0-F680-450C-AFFF-CAC88A783D04}"/>
    <cellStyle name="40% - Ênfase6 2 2 6 4 3" xfId="25381" xr:uid="{F4694BEB-9135-4EBB-BDBB-BF1BF98CDF86}"/>
    <cellStyle name="40% - Ênfase6 2 2 6 5" xfId="27331" xr:uid="{AD857052-044D-4CF6-9993-8DD45EA08624}"/>
    <cellStyle name="40% - Ênfase6 2 2 6 5 2" xfId="38314" xr:uid="{AF0147D3-E979-4CAD-9E04-9312DD95DD4E}"/>
    <cellStyle name="40% - Ênfase6 2 2 6 6" xfId="29279" xr:uid="{3F26290C-02C2-4550-BA0A-39EAD92BA466}"/>
    <cellStyle name="40% - Ênfase6 2 2 6 7" xfId="40262" xr:uid="{79162497-7813-4C9D-8326-D8EA4F272A77}"/>
    <cellStyle name="40% - Ênfase6 2 2 6 8" xfId="42209" xr:uid="{03190F5F-FCE4-4F59-A392-5B589392F004}"/>
    <cellStyle name="40% - Ênfase6 2 2 6 9" xfId="44169" xr:uid="{E92D3145-4C57-41FA-A0A6-DEB1011053DD}"/>
    <cellStyle name="40% - Ênfase6 2 2 7" xfId="8451" xr:uid="{B43EBDC0-4324-4E99-97B9-E0A246BFB02F}"/>
    <cellStyle name="40% - Ênfase6 2 2 7 2" xfId="12122" xr:uid="{B2180E54-3289-45E3-820B-DAA7D7BF6ACD}"/>
    <cellStyle name="40% - Ênfase6 2 2 7 2 2" xfId="34183" xr:uid="{405E5001-5DEF-441A-A587-C0372D4FA5E4}"/>
    <cellStyle name="40% - Ênfase6 2 2 7 2 3" xfId="23200" xr:uid="{FB12D1F4-59EB-4C30-9B89-2BC54ADD7867}"/>
    <cellStyle name="40% - Ênfase6 2 2 7 3" xfId="30938" xr:uid="{EFC0CBEF-2171-47EF-842C-4865B9F21EC6}"/>
    <cellStyle name="40% - Ênfase6 2 2 7 4" xfId="19955" xr:uid="{D8E25997-4D80-4631-A75C-2DD81905344C}"/>
    <cellStyle name="40% - Ênfase6 2 2 8" xfId="10983" xr:uid="{335E4D38-5504-4AF8-BDBC-387BD8379708}"/>
    <cellStyle name="40% - Ênfase6 2 2 8 2" xfId="33048" xr:uid="{9311EB7D-0674-4F8C-814C-A32E47B8526E}"/>
    <cellStyle name="40% - Ênfase6 2 2 8 3" xfId="22065" xr:uid="{7516260D-3F69-40D0-840F-435329EB08D0}"/>
    <cellStyle name="40% - Ênfase6 2 2 9" xfId="9926" xr:uid="{4E2D0033-F871-4BFD-BDDB-C6352046B8DC}"/>
    <cellStyle name="40% - Ênfase6 2 2 9 2" xfId="32134" xr:uid="{13DAABC3-0DAE-48B9-8647-6C175A4FCDBA}"/>
    <cellStyle name="40% - Ênfase6 2 2 9 3" xfId="21151" xr:uid="{6CB573B2-1D8D-4390-AEC8-B903B582A91C}"/>
    <cellStyle name="40% - Ênfase6 2 3" xfId="5612" xr:uid="{AE5C87B1-9A57-47F3-BB14-74F3832B568D}"/>
    <cellStyle name="40% - Ênfase6 2 3 10" xfId="27049" xr:uid="{205D429C-E022-4236-ACA4-D1585BC86DDC}"/>
    <cellStyle name="40% - Ênfase6 2 3 10 2" xfId="38032" xr:uid="{B7AC2CEB-CD49-42CA-BAFC-FE3E63762AA7}"/>
    <cellStyle name="40% - Ênfase6 2 3 11" xfId="28997" xr:uid="{42613797-9B0E-4A4F-A8D1-A117561B2B5F}"/>
    <cellStyle name="40% - Ênfase6 2 3 12" xfId="39980" xr:uid="{6E3B843E-79AA-4393-A60D-61215761981C}"/>
    <cellStyle name="40% - Ênfase6 2 3 13" xfId="41927" xr:uid="{3E4E5E1A-C3DD-4F98-923E-FB9F0337727F}"/>
    <cellStyle name="40% - Ênfase6 2 3 14" xfId="43887" xr:uid="{9D99B60B-350B-424C-9B03-7DCD7EB1B95B}"/>
    <cellStyle name="40% - Ênfase6 2 3 15" xfId="18013" xr:uid="{503003A6-B1A8-45B0-9FFD-9EF1B295D708}"/>
    <cellStyle name="40% - Ênfase6 2 3 2" xfId="5613" xr:uid="{FFCFFE03-60BB-440A-80D8-018D68BFB30C}"/>
    <cellStyle name="40% - Ênfase6 2 3 2 10" xfId="39981" xr:uid="{15211F66-AC83-4AD9-8B9D-5102C3420C56}"/>
    <cellStyle name="40% - Ênfase6 2 3 2 11" xfId="41928" xr:uid="{B81F7A45-8B93-4767-9615-F78D4BB5D657}"/>
    <cellStyle name="40% - Ênfase6 2 3 2 12" xfId="43888" xr:uid="{DF57F698-D3B8-4601-9E41-BD2E491634BC}"/>
    <cellStyle name="40% - Ênfase6 2 3 2 13" xfId="18014" xr:uid="{B01E2749-2C7C-4CE2-A927-389DB8DAC8D3}"/>
    <cellStyle name="40% - Ênfase6 2 3 2 2" xfId="5614" xr:uid="{13EF7EFD-ECE7-4F39-8941-76BE4E3A7BD9}"/>
    <cellStyle name="40% - Ênfase6 2 3 2 2 10" xfId="43889" xr:uid="{D02E2547-076F-45DB-9188-89B247D383A1}"/>
    <cellStyle name="40% - Ênfase6 2 3 2 2 11" xfId="18015" xr:uid="{5B2D1714-B6BE-4778-8FCB-2CB95CCC1C73}"/>
    <cellStyle name="40% - Ênfase6 2 3 2 2 2" xfId="7261" xr:uid="{5AC4F31F-A170-410E-880F-A8AA99BF7F1E}"/>
    <cellStyle name="40% - Ênfase6 2 3 2 2 2 10" xfId="18803" xr:uid="{8DFC57FB-7A9B-4BB0-8CE3-284B24A7EE64}"/>
    <cellStyle name="40% - Ênfase6 2 3 2 2 2 2" xfId="9248" xr:uid="{954828AE-41D4-4020-85D8-54F0DF5630AF}"/>
    <cellStyle name="40% - Ênfase6 2 3 2 2 2 2 2" xfId="31735" xr:uid="{FB855C43-7A0B-4CAB-B3A7-65D4A1EE4127}"/>
    <cellStyle name="40% - Ênfase6 2 3 2 2 2 2 3" xfId="20752" xr:uid="{C86F5CD2-965F-49FA-B1B8-FFEA78B5F156}"/>
    <cellStyle name="40% - Ênfase6 2 3 2 2 2 3" xfId="12647" xr:uid="{4C47963D-5C6C-4714-8F73-A7BEDAB13C88}"/>
    <cellStyle name="40% - Ênfase6 2 3 2 2 2 3 2" xfId="34708" xr:uid="{292486EE-E3CD-46CE-A474-38C31756CC5F}"/>
    <cellStyle name="40% - Ênfase6 2 3 2 2 2 3 3" xfId="23725" xr:uid="{27F1D822-2437-40EA-AF81-675C0B51CE68}"/>
    <cellStyle name="40% - Ênfase6 2 3 2 2 2 4" xfId="15089" xr:uid="{5D1889ED-9601-4CDB-8383-1C4907474A54}"/>
    <cellStyle name="40% - Ênfase6 2 3 2 2 2 4 2" xfId="36871" xr:uid="{1A13F6B8-9234-494B-9AA8-49AF1F28A019}"/>
    <cellStyle name="40% - Ênfase6 2 3 2 2 2 4 3" xfId="25888" xr:uid="{ADC06BE2-2C6A-44E2-905E-80EF70267F01}"/>
    <cellStyle name="40% - Ênfase6 2 3 2 2 2 5" xfId="27838" xr:uid="{4CF21CE0-AEBE-481B-A824-E460EF2CBE46}"/>
    <cellStyle name="40% - Ênfase6 2 3 2 2 2 5 2" xfId="38821" xr:uid="{1DCA05FE-F206-4E0F-A417-74D0983EBEEE}"/>
    <cellStyle name="40% - Ênfase6 2 3 2 2 2 6" xfId="29786" xr:uid="{969429A9-B833-4041-833E-8629844E1CBF}"/>
    <cellStyle name="40% - Ênfase6 2 3 2 2 2 7" xfId="40769" xr:uid="{CF618EF1-58B1-454B-A56A-D24EBF6E8EC4}"/>
    <cellStyle name="40% - Ênfase6 2 3 2 2 2 8" xfId="42716" xr:uid="{E18BDCFA-27AD-40F6-8EF7-75541BE4C051}"/>
    <cellStyle name="40% - Ênfase6 2 3 2 2 2 9" xfId="44676" xr:uid="{BF225E5A-4442-48E6-B52B-4697FF8650D2}"/>
    <cellStyle name="40% - Ênfase6 2 3 2 2 3" xfId="8460" xr:uid="{7173DA78-A4EA-4BED-890C-5ED22F0CB73B}"/>
    <cellStyle name="40% - Ênfase6 2 3 2 2 3 2" xfId="11510" xr:uid="{A4383224-BFF0-486E-A332-54765DFDB33A}"/>
    <cellStyle name="40% - Ênfase6 2 3 2 2 3 2 2" xfId="33573" xr:uid="{BE1977CE-62DC-4C97-A17A-958B14C8E0CB}"/>
    <cellStyle name="40% - Ênfase6 2 3 2 2 3 2 3" xfId="22590" xr:uid="{F94D1269-8CCD-44B7-A209-98FDA1D265EE}"/>
    <cellStyle name="40% - Ênfase6 2 3 2 2 3 3" xfId="30947" xr:uid="{27CD6A41-D789-4CAF-B6B0-986E5A560206}"/>
    <cellStyle name="40% - Ênfase6 2 3 2 2 3 4" xfId="19964" xr:uid="{5E4CD765-E93F-4EE5-AADD-6FFAEF40BD59}"/>
    <cellStyle name="40% - Ênfase6 2 3 2 2 4" xfId="10514" xr:uid="{E8D42170-9D65-4081-9B71-AF8C8812679E}"/>
    <cellStyle name="40% - Ênfase6 2 3 2 2 4 2" xfId="32641" xr:uid="{7830B765-E6E6-4F5A-A45B-A9E55CD90086}"/>
    <cellStyle name="40% - Ênfase6 2 3 2 2 4 3" xfId="21658" xr:uid="{D3934AE9-712A-4B39-93D3-1610389A0E6F}"/>
    <cellStyle name="40% - Ênfase6 2 3 2 2 5" xfId="14220" xr:uid="{595BCD47-77DB-49D2-8AE2-4DA3F897822C}"/>
    <cellStyle name="40% - Ênfase6 2 3 2 2 5 2" xfId="36084" xr:uid="{BED0A205-6228-4719-9994-DC71FFF2A61F}"/>
    <cellStyle name="40% - Ênfase6 2 3 2 2 5 3" xfId="25101" xr:uid="{2DED1D92-F83A-4F9C-926A-AE1B92CCBEFA}"/>
    <cellStyle name="40% - Ênfase6 2 3 2 2 6" xfId="27051" xr:uid="{EA40A26B-367A-4190-9118-F33CC6D110AE}"/>
    <cellStyle name="40% - Ênfase6 2 3 2 2 6 2" xfId="38034" xr:uid="{12D3F949-6CFD-4B8B-91BB-6F614791B01A}"/>
    <cellStyle name="40% - Ênfase6 2 3 2 2 7" xfId="28999" xr:uid="{29789091-783D-4982-9309-B55534B30A61}"/>
    <cellStyle name="40% - Ênfase6 2 3 2 2 8" xfId="39982" xr:uid="{CBA1C241-A02C-4AA0-ACA6-254C573E4884}"/>
    <cellStyle name="40% - Ênfase6 2 3 2 2 9" xfId="41929" xr:uid="{133D81B0-5F60-42C4-B714-777153BB3196}"/>
    <cellStyle name="40% - Ênfase6 2 3 2 3" xfId="5615" xr:uid="{748B7F63-9562-4B2B-A499-400DCEA02231}"/>
    <cellStyle name="40% - Ênfase6 2 3 2 3 10" xfId="43890" xr:uid="{AB01F2B3-AEE4-4B9C-A6BC-28B596E3B775}"/>
    <cellStyle name="40% - Ênfase6 2 3 2 3 11" xfId="18016" xr:uid="{1AEFB136-4DCE-4F8D-B723-F6AD64621AF6}"/>
    <cellStyle name="40% - Ênfase6 2 3 2 3 2" xfId="7543" xr:uid="{0AC8D5A1-3ACA-4F61-96CE-736CA20C2050}"/>
    <cellStyle name="40% - Ênfase6 2 3 2 3 2 10" xfId="19085" xr:uid="{5E7FD5CE-166B-43FC-9C2A-A5CD3C2E14B6}"/>
    <cellStyle name="40% - Ênfase6 2 3 2 3 2 2" xfId="9530" xr:uid="{E3B6772E-D939-4658-A733-5AE3AD4850AF}"/>
    <cellStyle name="40% - Ênfase6 2 3 2 3 2 2 2" xfId="32017" xr:uid="{F9A9A3CE-2BE0-4F3F-9D1D-93DFFBA907CC}"/>
    <cellStyle name="40% - Ênfase6 2 3 2 3 2 2 3" xfId="21034" xr:uid="{1B06E0DA-A412-4461-8BAA-BD02FC783696}"/>
    <cellStyle name="40% - Ênfase6 2 3 2 3 2 3" xfId="12929" xr:uid="{45A82904-D6A2-4E82-B5A6-652868426B49}"/>
    <cellStyle name="40% - Ênfase6 2 3 2 3 2 3 2" xfId="34990" xr:uid="{D5B52243-768C-46B0-BD38-A3870F7CF254}"/>
    <cellStyle name="40% - Ênfase6 2 3 2 3 2 3 3" xfId="24007" xr:uid="{D2511253-C8BD-4A14-A110-CE135A34F7F2}"/>
    <cellStyle name="40% - Ênfase6 2 3 2 3 2 4" xfId="15371" xr:uid="{4CEFE82D-4A64-4E3D-A2AC-8035CA4524C5}"/>
    <cellStyle name="40% - Ênfase6 2 3 2 3 2 4 2" xfId="37153" xr:uid="{DE18B4EF-21F1-4DA5-B45E-7D04EC0324AA}"/>
    <cellStyle name="40% - Ênfase6 2 3 2 3 2 4 3" xfId="26170" xr:uid="{C5B5CF2D-1A1A-43CC-888E-796935987C3A}"/>
    <cellStyle name="40% - Ênfase6 2 3 2 3 2 5" xfId="28120" xr:uid="{0283E2F9-2179-49AC-A959-F653A4BBDC21}"/>
    <cellStyle name="40% - Ênfase6 2 3 2 3 2 5 2" xfId="39103" xr:uid="{0BE114FE-9F3F-4BEF-A75F-E2DE96FE386B}"/>
    <cellStyle name="40% - Ênfase6 2 3 2 3 2 6" xfId="30068" xr:uid="{A996BB23-FF1D-4AA2-A154-BE9C34A939AC}"/>
    <cellStyle name="40% - Ênfase6 2 3 2 3 2 7" xfId="41051" xr:uid="{4B6DD3E2-3D04-432D-AE53-C8D7ABC7D609}"/>
    <cellStyle name="40% - Ênfase6 2 3 2 3 2 8" xfId="42998" xr:uid="{38359DB4-A916-4979-B544-8FB3B881123F}"/>
    <cellStyle name="40% - Ênfase6 2 3 2 3 2 9" xfId="44958" xr:uid="{B7ECEEFD-D13C-479B-8E8F-A3BF02B58BFF}"/>
    <cellStyle name="40% - Ênfase6 2 3 2 3 3" xfId="8461" xr:uid="{B2517F1A-3B11-46A0-8858-899E29A3BA27}"/>
    <cellStyle name="40% - Ênfase6 2 3 2 3 3 2" xfId="11792" xr:uid="{A345B265-64CB-4CA7-89D9-537779E3FEEA}"/>
    <cellStyle name="40% - Ênfase6 2 3 2 3 3 2 2" xfId="33855" xr:uid="{D409C3CF-E245-4B70-8208-356948304D66}"/>
    <cellStyle name="40% - Ênfase6 2 3 2 3 3 2 3" xfId="22872" xr:uid="{24EFC935-9007-445E-8489-9D06A34F94D6}"/>
    <cellStyle name="40% - Ênfase6 2 3 2 3 3 3" xfId="30948" xr:uid="{C23D6825-16DC-49E9-83C1-6149E2B06EF9}"/>
    <cellStyle name="40% - Ênfase6 2 3 2 3 3 4" xfId="19965" xr:uid="{ABE8AC2B-09FD-4E97-B452-591E1FAC0792}"/>
    <cellStyle name="40% - Ênfase6 2 3 2 3 4" xfId="10796" xr:uid="{2A86D3F1-B17A-4B0F-8805-E7FCFFBEEA84}"/>
    <cellStyle name="40% - Ênfase6 2 3 2 3 4 2" xfId="32923" xr:uid="{DC54F2D5-36C7-4D01-A317-A873C4F6C85A}"/>
    <cellStyle name="40% - Ênfase6 2 3 2 3 4 3" xfId="21940" xr:uid="{0F80424E-B682-4167-8309-F06C0F7F39D4}"/>
    <cellStyle name="40% - Ênfase6 2 3 2 3 5" xfId="14221" xr:uid="{851B68EA-6392-4D46-B9EA-0425BCA69A80}"/>
    <cellStyle name="40% - Ênfase6 2 3 2 3 5 2" xfId="36085" xr:uid="{31A4DA74-7F74-4079-85FF-C15216DA3F98}"/>
    <cellStyle name="40% - Ênfase6 2 3 2 3 5 3" xfId="25102" xr:uid="{1E2655E5-238C-4FB1-BA15-8233B5EB1FC1}"/>
    <cellStyle name="40% - Ênfase6 2 3 2 3 6" xfId="27052" xr:uid="{CA8153F2-70C1-4CC3-B6AB-9412EF224E46}"/>
    <cellStyle name="40% - Ênfase6 2 3 2 3 6 2" xfId="38035" xr:uid="{ECF65E95-DE90-4017-AAB7-3CF4C306EAFF}"/>
    <cellStyle name="40% - Ênfase6 2 3 2 3 7" xfId="29000" xr:uid="{1C3BE820-EE86-43D9-BBF5-34428AF33700}"/>
    <cellStyle name="40% - Ênfase6 2 3 2 3 8" xfId="39983" xr:uid="{B5341670-88C2-4A92-8EF7-17484342A670}"/>
    <cellStyle name="40% - Ênfase6 2 3 2 3 9" xfId="41930" xr:uid="{FFFD8F04-3E54-4604-9C75-387B07F1587B}"/>
    <cellStyle name="40% - Ênfase6 2 3 2 4" xfId="6977" xr:uid="{B4416228-2114-4DF7-8B97-8ABCBEE8DCEB}"/>
    <cellStyle name="40% - Ênfase6 2 3 2 4 10" xfId="18521" xr:uid="{E70FDEED-1627-43C1-91AE-0B6AB8FD79A2}"/>
    <cellStyle name="40% - Ênfase6 2 3 2 4 2" xfId="8966" xr:uid="{8633D991-F3A5-460D-8A67-3C83D0523CDA}"/>
    <cellStyle name="40% - Ênfase6 2 3 2 4 2 2" xfId="31453" xr:uid="{70084058-C4F7-44BE-BBDB-8D53107B6C2E}"/>
    <cellStyle name="40% - Ênfase6 2 3 2 4 2 3" xfId="20470" xr:uid="{A8E82778-B7F5-4F11-9EAF-91ACD5404E41}"/>
    <cellStyle name="40% - Ênfase6 2 3 2 4 3" xfId="12351" xr:uid="{56C62A54-62A5-4FB5-AF68-DBED834DD2EB}"/>
    <cellStyle name="40% - Ênfase6 2 3 2 4 3 2" xfId="34412" xr:uid="{5211DF41-A4F8-4C9A-A460-651802C3FC0D}"/>
    <cellStyle name="40% - Ênfase6 2 3 2 4 3 3" xfId="23429" xr:uid="{D6A59990-E8DB-4460-804B-B40E7ACFDD94}"/>
    <cellStyle name="40% - Ênfase6 2 3 2 4 4" xfId="14807" xr:uid="{784BF1A8-90B8-4F2C-9DFD-94AF9E1DBD8C}"/>
    <cellStyle name="40% - Ênfase6 2 3 2 4 4 2" xfId="36589" xr:uid="{D54FE579-4A15-4504-BAE5-5863ACDCC904}"/>
    <cellStyle name="40% - Ênfase6 2 3 2 4 4 3" xfId="25606" xr:uid="{8AD8D7A3-7DE5-4297-93AC-2754DF9CD9C4}"/>
    <cellStyle name="40% - Ênfase6 2 3 2 4 5" xfId="27556" xr:uid="{1BDFA3BA-4953-446D-9345-6067B901F332}"/>
    <cellStyle name="40% - Ênfase6 2 3 2 4 5 2" xfId="38539" xr:uid="{7D151489-4258-4CD8-9662-93B7B1F67295}"/>
    <cellStyle name="40% - Ênfase6 2 3 2 4 6" xfId="29504" xr:uid="{41780939-8D6E-4B97-AA11-B7E19E7286E6}"/>
    <cellStyle name="40% - Ênfase6 2 3 2 4 7" xfId="40487" xr:uid="{64CE5439-1B2A-4122-AA79-2596800D6D00}"/>
    <cellStyle name="40% - Ênfase6 2 3 2 4 8" xfId="42434" xr:uid="{D7900203-9ED9-4D34-ADA7-96F31A7F4DDD}"/>
    <cellStyle name="40% - Ênfase6 2 3 2 4 9" xfId="44394" xr:uid="{C5367B70-4ADC-49F5-8498-E00EE77D9778}"/>
    <cellStyle name="40% - Ênfase6 2 3 2 5" xfId="8459" xr:uid="{5F4CCC5D-C96C-437D-A540-C9DB4C3A156D}"/>
    <cellStyle name="40% - Ênfase6 2 3 2 5 2" xfId="11214" xr:uid="{3FC221DF-EFAD-4272-957A-3C974DAAAA54}"/>
    <cellStyle name="40% - Ênfase6 2 3 2 5 2 2" xfId="33277" xr:uid="{85325DA8-90F4-4899-8C7D-D2CCAC22334D}"/>
    <cellStyle name="40% - Ênfase6 2 3 2 5 2 3" xfId="22294" xr:uid="{43061F1C-F3EA-47DA-A209-BBB3B66AE50A}"/>
    <cellStyle name="40% - Ênfase6 2 3 2 5 3" xfId="30946" xr:uid="{4A113AE5-33EE-4A4A-B5E9-3E74E99FFFB1}"/>
    <cellStyle name="40% - Ênfase6 2 3 2 5 4" xfId="19963" xr:uid="{809F919B-91E7-4F4E-A928-A86CE170B233}"/>
    <cellStyle name="40% - Ênfase6 2 3 2 6" xfId="10232" xr:uid="{8542D954-E563-47B0-8BA1-C666D4DB3D7C}"/>
    <cellStyle name="40% - Ênfase6 2 3 2 6 2" xfId="32359" xr:uid="{E35A4832-5E85-425A-B48F-547CCBFEC985}"/>
    <cellStyle name="40% - Ênfase6 2 3 2 6 3" xfId="21376" xr:uid="{CED8625E-8440-417D-9BFA-B317127701B4}"/>
    <cellStyle name="40% - Ênfase6 2 3 2 7" xfId="14219" xr:uid="{8C245D9A-2237-4D52-B489-448D182B0480}"/>
    <cellStyle name="40% - Ênfase6 2 3 2 7 2" xfId="36083" xr:uid="{503D6EC5-8DAB-4C17-A189-15664E741F89}"/>
    <cellStyle name="40% - Ênfase6 2 3 2 7 3" xfId="25100" xr:uid="{E4691819-0BF5-42FD-8370-E82A46B90A12}"/>
    <cellStyle name="40% - Ênfase6 2 3 2 8" xfId="27050" xr:uid="{F72DA88E-958F-4E60-9E35-DE0EC7E827DE}"/>
    <cellStyle name="40% - Ênfase6 2 3 2 8 2" xfId="38033" xr:uid="{04912C69-A85E-475E-91E5-42067FB45E39}"/>
    <cellStyle name="40% - Ênfase6 2 3 2 9" xfId="28998" xr:uid="{AF0C07FF-9F0C-4C93-B1FA-E5744E243C70}"/>
    <cellStyle name="40% - Ênfase6 2 3 3" xfId="5616" xr:uid="{187259A5-10FB-44E6-9DB7-2F9F2A3618A6}"/>
    <cellStyle name="40% - Ênfase6 2 3 3 10" xfId="43891" xr:uid="{E51E4CB9-9013-42E7-A5DD-4849108B938D}"/>
    <cellStyle name="40% - Ênfase6 2 3 3 11" xfId="18017" xr:uid="{14DD444B-2C72-46D1-A90B-B2024C3A77E5}"/>
    <cellStyle name="40% - Ênfase6 2 3 3 2" xfId="7092" xr:uid="{3DACDA36-AAAA-4911-B444-4EE96F8D2D63}"/>
    <cellStyle name="40% - Ênfase6 2 3 3 2 10" xfId="18634" xr:uid="{A4EE38E1-571E-4552-B11D-4907F66B2704}"/>
    <cellStyle name="40% - Ênfase6 2 3 3 2 2" xfId="9079" xr:uid="{A102FD1E-D0C6-464B-8641-81558A2B911B}"/>
    <cellStyle name="40% - Ênfase6 2 3 3 2 2 2" xfId="31566" xr:uid="{0686BDBA-6B82-44C6-AAA8-F675C97F0094}"/>
    <cellStyle name="40% - Ênfase6 2 3 3 2 2 3" xfId="20583" xr:uid="{B12BAF0D-7F30-4564-B086-C17CD8F31ECB}"/>
    <cellStyle name="40% - Ênfase6 2 3 3 2 3" xfId="12474" xr:uid="{66F83700-54BA-421C-A9E9-9302E9F58DDA}"/>
    <cellStyle name="40% - Ênfase6 2 3 3 2 3 2" xfId="34535" xr:uid="{E7D6F455-9E61-44DD-8E5A-28BED5AADB10}"/>
    <cellStyle name="40% - Ênfase6 2 3 3 2 3 3" xfId="23552" xr:uid="{943BC9F3-5816-4D02-A098-21357E6A78BC}"/>
    <cellStyle name="40% - Ênfase6 2 3 3 2 4" xfId="14920" xr:uid="{576F0BD5-BC64-43FE-AC7B-07562E72655D}"/>
    <cellStyle name="40% - Ênfase6 2 3 3 2 4 2" xfId="36702" xr:uid="{911A88F7-574F-4AEE-97F7-5AC96693588B}"/>
    <cellStyle name="40% - Ênfase6 2 3 3 2 4 3" xfId="25719" xr:uid="{ECFBFF9D-49AE-4C0C-B681-FCA8E3916B81}"/>
    <cellStyle name="40% - Ênfase6 2 3 3 2 5" xfId="27669" xr:uid="{30080F73-D8EA-40F3-A48E-BB9486F4DFE4}"/>
    <cellStyle name="40% - Ênfase6 2 3 3 2 5 2" xfId="38652" xr:uid="{DC0FACBB-0A3D-44BB-8128-3751C90A6FA4}"/>
    <cellStyle name="40% - Ênfase6 2 3 3 2 6" xfId="29617" xr:uid="{1C962899-21AB-410E-8572-D9DEEB42E49A}"/>
    <cellStyle name="40% - Ênfase6 2 3 3 2 7" xfId="40600" xr:uid="{F55D63BA-907E-4A3E-B6B2-5DD238CCDE47}"/>
    <cellStyle name="40% - Ênfase6 2 3 3 2 8" xfId="42547" xr:uid="{7ABC476A-38F3-43C1-B94B-099CEB49A35A}"/>
    <cellStyle name="40% - Ênfase6 2 3 3 2 9" xfId="44507" xr:uid="{DD785A04-D57E-42B0-B20F-2F31F788407A}"/>
    <cellStyle name="40% - Ênfase6 2 3 3 3" xfId="8462" xr:uid="{AC7C007C-1720-470F-BE5B-4E046BDD7AB0}"/>
    <cellStyle name="40% - Ênfase6 2 3 3 3 2" xfId="11337" xr:uid="{7F6F881E-DC78-440E-890A-7F1BA2465C70}"/>
    <cellStyle name="40% - Ênfase6 2 3 3 3 2 2" xfId="33400" xr:uid="{9CCABBAB-A7C5-4EBC-9072-40070C140CF7}"/>
    <cellStyle name="40% - Ênfase6 2 3 3 3 2 3" xfId="22417" xr:uid="{07C66E85-5CAA-43E2-9E4C-1B1148CE1E72}"/>
    <cellStyle name="40% - Ênfase6 2 3 3 3 3" xfId="30949" xr:uid="{A2ABB2B9-9399-448E-8844-7C19685CA671}"/>
    <cellStyle name="40% - Ênfase6 2 3 3 3 4" xfId="19966" xr:uid="{E768EE95-E796-469D-BAE0-62B0FA0B1F7F}"/>
    <cellStyle name="40% - Ênfase6 2 3 3 4" xfId="10345" xr:uid="{59D1D8FC-015A-48FB-9016-C21340965B2B}"/>
    <cellStyle name="40% - Ênfase6 2 3 3 4 2" xfId="32472" xr:uid="{BA09E2BD-3AC8-425C-A271-209CCC230A05}"/>
    <cellStyle name="40% - Ênfase6 2 3 3 4 3" xfId="21489" xr:uid="{E276643E-FAD2-4DA1-BFDC-541CB287EDAD}"/>
    <cellStyle name="40% - Ênfase6 2 3 3 5" xfId="14222" xr:uid="{BD02740B-F279-41FF-99E5-D6697040438B}"/>
    <cellStyle name="40% - Ênfase6 2 3 3 5 2" xfId="36086" xr:uid="{FAE6C96C-19C2-402F-8F72-0BC9740A7AF0}"/>
    <cellStyle name="40% - Ênfase6 2 3 3 5 3" xfId="25103" xr:uid="{DDF92096-5538-4255-A0F2-1236232003F6}"/>
    <cellStyle name="40% - Ênfase6 2 3 3 6" xfId="27053" xr:uid="{9A80BB59-2B68-4E37-8328-15A910D9122E}"/>
    <cellStyle name="40% - Ênfase6 2 3 3 6 2" xfId="38036" xr:uid="{5F3759E0-E51F-4B55-B81A-53C6B8A5E806}"/>
    <cellStyle name="40% - Ênfase6 2 3 3 7" xfId="29001" xr:uid="{40AF8742-92E4-4DA9-B37C-841ACA57C9AC}"/>
    <cellStyle name="40% - Ênfase6 2 3 3 8" xfId="39984" xr:uid="{7B4455CC-8F02-4086-B12F-0AB3119081AD}"/>
    <cellStyle name="40% - Ênfase6 2 3 3 9" xfId="41931" xr:uid="{E8879F16-1EEF-4826-8941-19F3F3776DEB}"/>
    <cellStyle name="40% - Ênfase6 2 3 4" xfId="5617" xr:uid="{A89B9940-7829-48E1-AA31-F61483EA321A}"/>
    <cellStyle name="40% - Ênfase6 2 3 4 10" xfId="43892" xr:uid="{9E207595-475C-48EF-977C-49BAD1EA8161}"/>
    <cellStyle name="40% - Ênfase6 2 3 4 11" xfId="18018" xr:uid="{FCAB891A-CE9E-4986-8E69-A87273CDE81F}"/>
    <cellStyle name="40% - Ênfase6 2 3 4 2" xfId="7374" xr:uid="{5F3E2A5F-09F9-4B38-94AA-649311390980}"/>
    <cellStyle name="40% - Ênfase6 2 3 4 2 10" xfId="18916" xr:uid="{536815A6-AF3D-442F-9090-3B6724717F40}"/>
    <cellStyle name="40% - Ênfase6 2 3 4 2 2" xfId="9361" xr:uid="{DE3E86CB-E20A-4933-9910-C427ADBD1572}"/>
    <cellStyle name="40% - Ênfase6 2 3 4 2 2 2" xfId="31848" xr:uid="{44CE6481-9CFC-4C30-83E2-2B6A1E235A1E}"/>
    <cellStyle name="40% - Ênfase6 2 3 4 2 2 3" xfId="20865" xr:uid="{BAD2D38A-B562-44D2-97D0-18B0B0FA5E16}"/>
    <cellStyle name="40% - Ênfase6 2 3 4 2 3" xfId="12760" xr:uid="{24BF1113-3C80-4E16-9971-CD2095310A23}"/>
    <cellStyle name="40% - Ênfase6 2 3 4 2 3 2" xfId="34821" xr:uid="{6CDEA540-AF34-4B93-A695-85F1D6D3AF15}"/>
    <cellStyle name="40% - Ênfase6 2 3 4 2 3 3" xfId="23838" xr:uid="{6640AF29-7706-4574-A793-3CD788F6BC67}"/>
    <cellStyle name="40% - Ênfase6 2 3 4 2 4" xfId="15202" xr:uid="{D2705C28-5C0A-43C8-8650-B420E097306A}"/>
    <cellStyle name="40% - Ênfase6 2 3 4 2 4 2" xfId="36984" xr:uid="{0411D8AB-E037-43CA-9819-A07F72033F34}"/>
    <cellStyle name="40% - Ênfase6 2 3 4 2 4 3" xfId="26001" xr:uid="{0EE145C6-F86B-4CD4-A981-C5C5734B5C06}"/>
    <cellStyle name="40% - Ênfase6 2 3 4 2 5" xfId="27951" xr:uid="{C634CC8E-9ED4-4C38-8F6E-7D0C9B042876}"/>
    <cellStyle name="40% - Ênfase6 2 3 4 2 5 2" xfId="38934" xr:uid="{4B50A1E0-5645-4034-83E0-56C3759A6C5B}"/>
    <cellStyle name="40% - Ênfase6 2 3 4 2 6" xfId="29899" xr:uid="{1C28EF0E-54DB-45FF-B212-AC285A75CCF1}"/>
    <cellStyle name="40% - Ênfase6 2 3 4 2 7" xfId="40882" xr:uid="{736613E5-7E36-4B4F-A0A1-7D0D9162ABB8}"/>
    <cellStyle name="40% - Ênfase6 2 3 4 2 8" xfId="42829" xr:uid="{AD2EFA90-3AC2-4A2E-B44E-7F7F8F682A0E}"/>
    <cellStyle name="40% - Ênfase6 2 3 4 2 9" xfId="44789" xr:uid="{909D9F62-E09E-4355-A6EF-9260DB072237}"/>
    <cellStyle name="40% - Ênfase6 2 3 4 3" xfId="8463" xr:uid="{CA1561FB-7C25-4A20-BC3D-A26E88D42950}"/>
    <cellStyle name="40% - Ênfase6 2 3 4 3 2" xfId="11623" xr:uid="{2B75EC82-65AE-4D26-817B-C9E4B94860FF}"/>
    <cellStyle name="40% - Ênfase6 2 3 4 3 2 2" xfId="33686" xr:uid="{5A8205A4-61D5-4C6D-A970-690C26B379E0}"/>
    <cellStyle name="40% - Ênfase6 2 3 4 3 2 3" xfId="22703" xr:uid="{ED4C8D3B-B49F-40B8-813E-0872F5D7E8E7}"/>
    <cellStyle name="40% - Ênfase6 2 3 4 3 3" xfId="30950" xr:uid="{DC799E2E-B82E-4A4F-A379-B89ACE488CDD}"/>
    <cellStyle name="40% - Ênfase6 2 3 4 3 4" xfId="19967" xr:uid="{CA2F6948-E269-497D-8E6F-42BD9845ABFB}"/>
    <cellStyle name="40% - Ênfase6 2 3 4 4" xfId="10627" xr:uid="{54FBF131-372F-421A-9539-1C2840E3D636}"/>
    <cellStyle name="40% - Ênfase6 2 3 4 4 2" xfId="32754" xr:uid="{A5AD4FC2-E591-411C-8F2C-06943A7FD794}"/>
    <cellStyle name="40% - Ênfase6 2 3 4 4 3" xfId="21771" xr:uid="{73CC692A-3E27-41B7-9375-AF17789BA5E9}"/>
    <cellStyle name="40% - Ênfase6 2 3 4 5" xfId="14223" xr:uid="{19436445-48DF-4D8A-93B6-B67E6D00300C}"/>
    <cellStyle name="40% - Ênfase6 2 3 4 5 2" xfId="36087" xr:uid="{791EC8FE-1B07-49FD-8565-B0219ED03124}"/>
    <cellStyle name="40% - Ênfase6 2 3 4 5 3" xfId="25104" xr:uid="{1C87C59C-C7DA-4A67-97B5-F9E7B4487EAE}"/>
    <cellStyle name="40% - Ênfase6 2 3 4 6" xfId="27054" xr:uid="{CEBEA884-E3CC-4790-914B-0697DDB5CA84}"/>
    <cellStyle name="40% - Ênfase6 2 3 4 6 2" xfId="38037" xr:uid="{BA755ACE-99F8-491F-A224-D92D48E857FD}"/>
    <cellStyle name="40% - Ênfase6 2 3 4 7" xfId="29002" xr:uid="{794C9859-E2BD-45CF-B879-97B8BF41C8EA}"/>
    <cellStyle name="40% - Ênfase6 2 3 4 8" xfId="39985" xr:uid="{54C92CB6-E3E0-4A51-93CD-929F75EEAB13}"/>
    <cellStyle name="40% - Ênfase6 2 3 4 9" xfId="41932" xr:uid="{DA77DB51-E509-4187-A648-B11E597AD86E}"/>
    <cellStyle name="40% - Ênfase6 2 3 5" xfId="6807" xr:uid="{5912D546-AD62-40D8-B4BC-E15F7FECDF01}"/>
    <cellStyle name="40% - Ênfase6 2 3 5 10" xfId="18352" xr:uid="{48441B11-547B-4B0A-86E5-FA52D29D2F0C}"/>
    <cellStyle name="40% - Ênfase6 2 3 5 2" xfId="8797" xr:uid="{091643D8-E8D3-4941-82A4-A62788A2C9A3}"/>
    <cellStyle name="40% - Ênfase6 2 3 5 2 2" xfId="13241" xr:uid="{A27C6CE4-ED2A-4C2A-AAA6-497B2736B316}"/>
    <cellStyle name="40% - Ênfase6 2 3 5 2 2 2" xfId="35250" xr:uid="{9805FA73-39D8-45ED-8751-89B2CBDD4755}"/>
    <cellStyle name="40% - Ênfase6 2 3 5 2 2 3" xfId="24267" xr:uid="{902C217A-2945-48DE-93D7-D3DBEA0036AA}"/>
    <cellStyle name="40% - Ênfase6 2 3 5 2 3" xfId="31284" xr:uid="{892D190C-0491-4A57-8D36-789589A67081}"/>
    <cellStyle name="40% - Ênfase6 2 3 5 2 4" xfId="20301" xr:uid="{9F9931C3-516B-4BAC-AB2E-A6524141C016}"/>
    <cellStyle name="40% - Ênfase6 2 3 5 3" xfId="12054" xr:uid="{8E187673-D555-46EF-9548-7B2953BB5916}"/>
    <cellStyle name="40% - Ênfase6 2 3 5 3 2" xfId="34115" xr:uid="{78046964-7845-44F6-A69C-CCA92AC98E14}"/>
    <cellStyle name="40% - Ênfase6 2 3 5 3 3" xfId="23132" xr:uid="{CEEA3122-7B4E-4062-B283-1B3CD67A5B26}"/>
    <cellStyle name="40% - Ênfase6 2 3 5 4" xfId="14638" xr:uid="{9653E423-DA1D-49FF-AA04-2479088066A7}"/>
    <cellStyle name="40% - Ênfase6 2 3 5 4 2" xfId="36420" xr:uid="{73ECC6E5-5158-4179-BE35-480333D326DA}"/>
    <cellStyle name="40% - Ênfase6 2 3 5 4 3" xfId="25437" xr:uid="{6A7589C5-C71E-41F6-A489-53B1450F75FE}"/>
    <cellStyle name="40% - Ênfase6 2 3 5 5" xfId="27387" xr:uid="{BBC0930A-E83B-464F-ABCA-ED05DEF24819}"/>
    <cellStyle name="40% - Ênfase6 2 3 5 5 2" xfId="38370" xr:uid="{05271227-FE41-458F-941D-C3C09F85D74A}"/>
    <cellStyle name="40% - Ênfase6 2 3 5 6" xfId="29335" xr:uid="{27E82CF2-DE3B-4334-A1C8-6ACFBF01A1DF}"/>
    <cellStyle name="40% - Ênfase6 2 3 5 7" xfId="40318" xr:uid="{EC808FFB-59E6-44A8-937D-FD532EE388AE}"/>
    <cellStyle name="40% - Ênfase6 2 3 5 8" xfId="42265" xr:uid="{30B0FE5B-3D0F-4F97-9F4D-4AE718508886}"/>
    <cellStyle name="40% - Ênfase6 2 3 5 9" xfId="44225" xr:uid="{C82D9306-2FA4-4BB2-B674-5894C90F8988}"/>
    <cellStyle name="40% - Ênfase6 2 3 6" xfId="8458" xr:uid="{4802F229-CAA9-4979-A687-633181ED0BF2}"/>
    <cellStyle name="40% - Ênfase6 2 3 6 2" xfId="12178" xr:uid="{6676CC8C-0AEE-429E-A5CB-F663397ED523}"/>
    <cellStyle name="40% - Ênfase6 2 3 6 2 2" xfId="34239" xr:uid="{19AD59A6-5937-4433-88DE-EA671BC7A822}"/>
    <cellStyle name="40% - Ênfase6 2 3 6 2 3" xfId="23256" xr:uid="{74098DA5-D6DB-4695-A685-931AEF426450}"/>
    <cellStyle name="40% - Ênfase6 2 3 6 3" xfId="30945" xr:uid="{3B954BC7-8A13-459B-BC15-0E8C53FEB4A2}"/>
    <cellStyle name="40% - Ênfase6 2 3 6 4" xfId="19962" xr:uid="{5A6F538E-1E65-4A9C-B84B-AA8DA83F42C7}"/>
    <cellStyle name="40% - Ênfase6 2 3 7" xfId="11040" xr:uid="{33D24AF1-047A-43C2-AE6B-7BC3F3153527}"/>
    <cellStyle name="40% - Ênfase6 2 3 7 2" xfId="33104" xr:uid="{14BDD915-9508-4C32-B50B-64A5A8861A06}"/>
    <cellStyle name="40% - Ênfase6 2 3 7 3" xfId="22121" xr:uid="{59E6C6AE-0D31-4A43-BD88-A21ABA8B8438}"/>
    <cellStyle name="40% - Ênfase6 2 3 8" xfId="10003" xr:uid="{458974E0-C08B-4F80-A98D-61127CEE0D23}"/>
    <cellStyle name="40% - Ênfase6 2 3 8 2" xfId="32190" xr:uid="{36C39D14-BD2A-49C9-AA19-3CB6CFE6AE8C}"/>
    <cellStyle name="40% - Ênfase6 2 3 8 3" xfId="21207" xr:uid="{26DC9CAE-D175-4739-B8A1-B2FEE1A829CA}"/>
    <cellStyle name="40% - Ênfase6 2 3 9" xfId="14218" xr:uid="{9B0C6345-C86C-414E-A35D-4F50300569CB}"/>
    <cellStyle name="40% - Ênfase6 2 3 9 2" xfId="36082" xr:uid="{B0E35A9D-BAB4-4156-983B-A8C3DF731C45}"/>
    <cellStyle name="40% - Ênfase6 2 3 9 3" xfId="25099" xr:uid="{F8910D05-10CB-40C2-B96A-87CE56E49118}"/>
    <cellStyle name="40% - Ênfase6 2 4" xfId="5618" xr:uid="{B549D0F7-6084-4528-AA26-F5AD2350B0A9}"/>
    <cellStyle name="40% - Ênfase6 2 5" xfId="5619" xr:uid="{4732BEB1-47B5-41D5-8223-4B9BC3A4126E}"/>
    <cellStyle name="40% - Ênfase6 2 5 10" xfId="39986" xr:uid="{30E5AA92-9F1F-4F0A-8124-6765E0B6BF79}"/>
    <cellStyle name="40% - Ênfase6 2 5 11" xfId="41933" xr:uid="{4A27ECA0-B312-4C1F-89CD-5C72D01B477B}"/>
    <cellStyle name="40% - Ênfase6 2 5 12" xfId="43893" xr:uid="{6CF36CD1-0CB6-413E-BBB5-E41A528FBCDD}"/>
    <cellStyle name="40% - Ênfase6 2 5 13" xfId="18019" xr:uid="{0E283507-34E0-47D8-B8B0-1E30A742EFD5}"/>
    <cellStyle name="40% - Ênfase6 2 5 2" xfId="5620" xr:uid="{3095C03E-100D-4DBC-A0F4-E0732D692D25}"/>
    <cellStyle name="40% - Ênfase6 2 5 2 10" xfId="43894" xr:uid="{422C4BAE-FAFA-494F-AF1F-7F8FAC4A0474}"/>
    <cellStyle name="40% - Ênfase6 2 5 2 11" xfId="18020" xr:uid="{C2181683-F31F-48A0-B024-03A71C256DB6}"/>
    <cellStyle name="40% - Ênfase6 2 5 2 2" xfId="7148" xr:uid="{A9EA7951-489A-48A2-A06E-E090991FAC67}"/>
    <cellStyle name="40% - Ênfase6 2 5 2 2 10" xfId="18690" xr:uid="{7D935566-1E74-4B80-BB68-99C615A40174}"/>
    <cellStyle name="40% - Ênfase6 2 5 2 2 2" xfId="9135" xr:uid="{A591EF04-C81A-44D2-BCDB-341071263EB4}"/>
    <cellStyle name="40% - Ênfase6 2 5 2 2 2 2" xfId="31622" xr:uid="{9B049537-1497-4C6A-9973-39B64F22A6B0}"/>
    <cellStyle name="40% - Ênfase6 2 5 2 2 2 3" xfId="20639" xr:uid="{CEC4C6F0-6D33-43A3-8A35-4F2D51CF4308}"/>
    <cellStyle name="40% - Ênfase6 2 5 2 2 3" xfId="12530" xr:uid="{861C0A1C-57BA-4CD8-AD4F-2534FF1573DD}"/>
    <cellStyle name="40% - Ênfase6 2 5 2 2 3 2" xfId="34591" xr:uid="{00987033-C0A9-4532-8B8D-51C57DE9E5BB}"/>
    <cellStyle name="40% - Ênfase6 2 5 2 2 3 3" xfId="23608" xr:uid="{796D9586-39B4-4C1F-A1C4-1FAED2B5C7B9}"/>
    <cellStyle name="40% - Ênfase6 2 5 2 2 4" xfId="14976" xr:uid="{AF9F21A3-B11D-46C2-834A-3D24D3F2BFB0}"/>
    <cellStyle name="40% - Ênfase6 2 5 2 2 4 2" xfId="36758" xr:uid="{979D00D9-1361-4891-8698-AB2FCC8E34AE}"/>
    <cellStyle name="40% - Ênfase6 2 5 2 2 4 3" xfId="25775" xr:uid="{5A83E898-E87C-455E-BF70-D247B2D399EC}"/>
    <cellStyle name="40% - Ênfase6 2 5 2 2 5" xfId="27725" xr:uid="{578D64D9-A45F-492B-9246-1CA9451D62AC}"/>
    <cellStyle name="40% - Ênfase6 2 5 2 2 5 2" xfId="38708" xr:uid="{F2F4DF45-54CC-4808-9217-31CC20C9EA19}"/>
    <cellStyle name="40% - Ênfase6 2 5 2 2 6" xfId="29673" xr:uid="{650C61EC-6956-4CA3-B502-E51179C5C5CD}"/>
    <cellStyle name="40% - Ênfase6 2 5 2 2 7" xfId="40656" xr:uid="{2976CD26-9BAE-4C5F-B1B3-A50E04C52AAF}"/>
    <cellStyle name="40% - Ênfase6 2 5 2 2 8" xfId="42603" xr:uid="{1D63D064-F820-4DAE-9889-A8AF9BE298D9}"/>
    <cellStyle name="40% - Ênfase6 2 5 2 2 9" xfId="44563" xr:uid="{F3781723-231A-464C-B871-F8A78B876B6C}"/>
    <cellStyle name="40% - Ênfase6 2 5 2 3" xfId="8465" xr:uid="{E5E95E40-9148-4BE9-8755-69A89CC9495C}"/>
    <cellStyle name="40% - Ênfase6 2 5 2 3 2" xfId="11393" xr:uid="{2C70861A-33B0-4954-B096-8E20420323E0}"/>
    <cellStyle name="40% - Ênfase6 2 5 2 3 2 2" xfId="33456" xr:uid="{D7E4B16E-710F-4A05-8E5C-DE4E7E5F1005}"/>
    <cellStyle name="40% - Ênfase6 2 5 2 3 2 3" xfId="22473" xr:uid="{626F8DF2-7C17-4988-BC75-095514CD0B2A}"/>
    <cellStyle name="40% - Ênfase6 2 5 2 3 3" xfId="30952" xr:uid="{F502E3B2-5DF0-437A-BBCE-FFE31F5EA9E3}"/>
    <cellStyle name="40% - Ênfase6 2 5 2 3 4" xfId="19969" xr:uid="{2D7BE205-9F6E-4CD9-9505-C8A39AE80E09}"/>
    <cellStyle name="40% - Ênfase6 2 5 2 4" xfId="10401" xr:uid="{DC6410A3-FA89-4D7F-956D-208637766C96}"/>
    <cellStyle name="40% - Ênfase6 2 5 2 4 2" xfId="32528" xr:uid="{56B47396-9AA0-4D18-A2E6-17547065A4AE}"/>
    <cellStyle name="40% - Ênfase6 2 5 2 4 3" xfId="21545" xr:uid="{31F23C3D-C70D-4C80-8FC3-4D3162A4C08A}"/>
    <cellStyle name="40% - Ênfase6 2 5 2 5" xfId="14225" xr:uid="{107633F3-D58E-4BB1-AA23-381775448802}"/>
    <cellStyle name="40% - Ênfase6 2 5 2 5 2" xfId="36089" xr:uid="{BEA8EF19-8A7B-4675-97FF-654E34FDC6A5}"/>
    <cellStyle name="40% - Ênfase6 2 5 2 5 3" xfId="25106" xr:uid="{B8115207-1C7A-4C0A-BEA2-67BA736D23A3}"/>
    <cellStyle name="40% - Ênfase6 2 5 2 6" xfId="27056" xr:uid="{DDBBFA90-52B4-4435-8CB0-0D7F2FF7A859}"/>
    <cellStyle name="40% - Ênfase6 2 5 2 6 2" xfId="38039" xr:uid="{989EF501-584D-460E-A204-201F4C4BB153}"/>
    <cellStyle name="40% - Ênfase6 2 5 2 7" xfId="29004" xr:uid="{269A0D5B-12A9-49B7-8022-4A76232A048D}"/>
    <cellStyle name="40% - Ênfase6 2 5 2 8" xfId="39987" xr:uid="{DA0E10C0-13C2-4E51-92D2-8C059307957A}"/>
    <cellStyle name="40% - Ênfase6 2 5 2 9" xfId="41934" xr:uid="{928406CA-80AF-40C8-8A2E-FE610090B83F}"/>
    <cellStyle name="40% - Ênfase6 2 5 3" xfId="5621" xr:uid="{FBEC20A5-D299-48D8-AD72-26D6A66FC624}"/>
    <cellStyle name="40% - Ênfase6 2 5 3 10" xfId="43895" xr:uid="{3E939B40-96BB-4502-BEF5-203AE56DBC7E}"/>
    <cellStyle name="40% - Ênfase6 2 5 3 11" xfId="18021" xr:uid="{15A82513-EA3A-4F7C-A426-8D810B0086CD}"/>
    <cellStyle name="40% - Ênfase6 2 5 3 2" xfId="7430" xr:uid="{F994BB89-2509-46BE-AFBA-5385A7368945}"/>
    <cellStyle name="40% - Ênfase6 2 5 3 2 10" xfId="18972" xr:uid="{EC26F6BA-3122-4DFB-8D01-88788A369F35}"/>
    <cellStyle name="40% - Ênfase6 2 5 3 2 2" xfId="9417" xr:uid="{C715A2E9-2163-4BBB-A886-DC58C7F27ABC}"/>
    <cellStyle name="40% - Ênfase6 2 5 3 2 2 2" xfId="31904" xr:uid="{D0B3F705-30AA-4C55-8ACC-B43774FBC1AD}"/>
    <cellStyle name="40% - Ênfase6 2 5 3 2 2 3" xfId="20921" xr:uid="{F4020841-A752-4CD0-B555-128F0365B141}"/>
    <cellStyle name="40% - Ênfase6 2 5 3 2 3" xfId="12816" xr:uid="{2346BA00-7667-44CE-A93B-23FDBFB106B0}"/>
    <cellStyle name="40% - Ênfase6 2 5 3 2 3 2" xfId="34877" xr:uid="{8CF9E1A0-9783-4FD6-B681-F079FA25C48D}"/>
    <cellStyle name="40% - Ênfase6 2 5 3 2 3 3" xfId="23894" xr:uid="{698276E0-2D33-4069-9BE4-B12ED7470851}"/>
    <cellStyle name="40% - Ênfase6 2 5 3 2 4" xfId="15258" xr:uid="{213E9438-B5C9-4912-A141-77375B181962}"/>
    <cellStyle name="40% - Ênfase6 2 5 3 2 4 2" xfId="37040" xr:uid="{0519A140-E457-4947-B6D8-26A911F4E3D0}"/>
    <cellStyle name="40% - Ênfase6 2 5 3 2 4 3" xfId="26057" xr:uid="{3F3E8DF4-CD9A-4F70-AFBE-7CCE931A33A8}"/>
    <cellStyle name="40% - Ênfase6 2 5 3 2 5" xfId="28007" xr:uid="{32D37B0D-303D-4512-A33C-A119BFF67C8B}"/>
    <cellStyle name="40% - Ênfase6 2 5 3 2 5 2" xfId="38990" xr:uid="{05A8BC01-444F-4D8A-A458-2732554CF9F7}"/>
    <cellStyle name="40% - Ênfase6 2 5 3 2 6" xfId="29955" xr:uid="{87BFB915-A0EB-47DF-9686-D7374D4859E8}"/>
    <cellStyle name="40% - Ênfase6 2 5 3 2 7" xfId="40938" xr:uid="{DF92BF09-E537-409E-8277-F901022A1927}"/>
    <cellStyle name="40% - Ênfase6 2 5 3 2 8" xfId="42885" xr:uid="{44CF95AE-BE4F-4B9F-9578-70A4B7379DB5}"/>
    <cellStyle name="40% - Ênfase6 2 5 3 2 9" xfId="44845" xr:uid="{77B8CE68-0E53-4457-A398-665135561E29}"/>
    <cellStyle name="40% - Ênfase6 2 5 3 3" xfId="8466" xr:uid="{8C56043C-D6D7-4CAF-987E-3E64807A55E0}"/>
    <cellStyle name="40% - Ênfase6 2 5 3 3 2" xfId="11679" xr:uid="{11335C15-F9EF-414C-87AA-CCE3021261F3}"/>
    <cellStyle name="40% - Ênfase6 2 5 3 3 2 2" xfId="33742" xr:uid="{9429FF9F-22CB-4602-81AD-247B711E7D17}"/>
    <cellStyle name="40% - Ênfase6 2 5 3 3 2 3" xfId="22759" xr:uid="{DEF6ED19-27F0-481F-B85F-2AB5CD5E2D1A}"/>
    <cellStyle name="40% - Ênfase6 2 5 3 3 3" xfId="30953" xr:uid="{EA0C3126-8C48-409D-AA01-5146BE64306B}"/>
    <cellStyle name="40% - Ênfase6 2 5 3 3 4" xfId="19970" xr:uid="{36007F09-F75E-4AE5-B252-0DD214185104}"/>
    <cellStyle name="40% - Ênfase6 2 5 3 4" xfId="10683" xr:uid="{9648F6CC-19D3-44BA-A14E-DC3E88C4679B}"/>
    <cellStyle name="40% - Ênfase6 2 5 3 4 2" xfId="32810" xr:uid="{72CE7024-3FAA-4064-9D1F-42D4BD04C0DA}"/>
    <cellStyle name="40% - Ênfase6 2 5 3 4 3" xfId="21827" xr:uid="{A3569255-B0B2-4D61-A770-05D881AF7102}"/>
    <cellStyle name="40% - Ênfase6 2 5 3 5" xfId="14226" xr:uid="{061FF5C2-0008-4A56-8B6F-A92F55949C3E}"/>
    <cellStyle name="40% - Ênfase6 2 5 3 5 2" xfId="36090" xr:uid="{9BF8609C-7C94-46F9-8E73-38AC2CE3A345}"/>
    <cellStyle name="40% - Ênfase6 2 5 3 5 3" xfId="25107" xr:uid="{FF267F79-F112-49CF-A194-C31560D23044}"/>
    <cellStyle name="40% - Ênfase6 2 5 3 6" xfId="27057" xr:uid="{51426940-CD38-4169-96F9-8A1114F51993}"/>
    <cellStyle name="40% - Ênfase6 2 5 3 6 2" xfId="38040" xr:uid="{8C123D1A-685B-4CD0-9DD1-6FC79852A17D}"/>
    <cellStyle name="40% - Ênfase6 2 5 3 7" xfId="29005" xr:uid="{E8667819-4D02-44D9-A0FF-A682189EE1C6}"/>
    <cellStyle name="40% - Ênfase6 2 5 3 8" xfId="39988" xr:uid="{AFB7369B-B067-447D-833E-39934C2C342B}"/>
    <cellStyle name="40% - Ênfase6 2 5 3 9" xfId="41935" xr:uid="{0E556CCB-59DD-401C-BE54-B530808E5E47}"/>
    <cellStyle name="40% - Ênfase6 2 5 4" xfId="6863" xr:uid="{A31AC58F-8826-461D-A200-471362510B80}"/>
    <cellStyle name="40% - Ênfase6 2 5 4 10" xfId="18408" xr:uid="{69787B0E-7593-4B6A-B075-661376AD79B2}"/>
    <cellStyle name="40% - Ênfase6 2 5 4 2" xfId="8853" xr:uid="{19527840-C60B-49DE-8A13-923C1B6A3C98}"/>
    <cellStyle name="40% - Ênfase6 2 5 4 2 2" xfId="31340" xr:uid="{5755C32A-501F-436B-8873-43206365A976}"/>
    <cellStyle name="40% - Ênfase6 2 5 4 2 3" xfId="20357" xr:uid="{50FC83D0-8C86-48A6-BBD3-F9C4F90CEDA8}"/>
    <cellStyle name="40% - Ênfase6 2 5 4 3" xfId="12234" xr:uid="{D81FE03D-B23D-4096-81B8-447DC43A7D48}"/>
    <cellStyle name="40% - Ênfase6 2 5 4 3 2" xfId="34295" xr:uid="{B546F8B5-0A21-4565-8E60-36F7024C89BB}"/>
    <cellStyle name="40% - Ênfase6 2 5 4 3 3" xfId="23312" xr:uid="{74C498F2-19A0-40DB-B19C-9E15312EFFF8}"/>
    <cellStyle name="40% - Ênfase6 2 5 4 4" xfId="14694" xr:uid="{10BEAE55-6004-4659-A385-B7835A061DCE}"/>
    <cellStyle name="40% - Ênfase6 2 5 4 4 2" xfId="36476" xr:uid="{4214E3D1-8522-40BF-BC7D-3AED03BE66AB}"/>
    <cellStyle name="40% - Ênfase6 2 5 4 4 3" xfId="25493" xr:uid="{0B2EBC0E-C9F5-4436-9E79-E9FDB62F7819}"/>
    <cellStyle name="40% - Ênfase6 2 5 4 5" xfId="27443" xr:uid="{35393C33-C70E-4933-8766-83FAA8B6F1D7}"/>
    <cellStyle name="40% - Ênfase6 2 5 4 5 2" xfId="38426" xr:uid="{CC3098F0-A735-41FE-89AF-17BC4F92C741}"/>
    <cellStyle name="40% - Ênfase6 2 5 4 6" xfId="29391" xr:uid="{1F89A45B-961B-447B-AF38-E2838A7056D6}"/>
    <cellStyle name="40% - Ênfase6 2 5 4 7" xfId="40374" xr:uid="{EEF96DC7-C2DF-49AD-B58A-06A62E8DD0E4}"/>
    <cellStyle name="40% - Ênfase6 2 5 4 8" xfId="42321" xr:uid="{49AA4619-E1BC-45CF-B907-DD8EB1578FD3}"/>
    <cellStyle name="40% - Ênfase6 2 5 4 9" xfId="44281" xr:uid="{44ACED8F-12BE-4641-B4BA-F5784CE89ADD}"/>
    <cellStyle name="40% - Ênfase6 2 5 5" xfId="8464" xr:uid="{D2B8A72C-551D-432B-AC55-D7CC4E00FD9D}"/>
    <cellStyle name="40% - Ênfase6 2 5 5 2" xfId="11096" xr:uid="{2074449F-3985-49DA-B050-A4DE9E94F5DB}"/>
    <cellStyle name="40% - Ênfase6 2 5 5 2 2" xfId="33160" xr:uid="{1997E7FF-2EBA-4736-933A-4F98C0E3E166}"/>
    <cellStyle name="40% - Ênfase6 2 5 5 2 3" xfId="22177" xr:uid="{6B097E74-746E-4BC7-B66E-6A72176A595F}"/>
    <cellStyle name="40% - Ênfase6 2 5 5 3" xfId="30951" xr:uid="{958690DE-4308-4879-A6BA-C54433BA5BF2}"/>
    <cellStyle name="40% - Ênfase6 2 5 5 4" xfId="19968" xr:uid="{A754C348-A728-4ED1-8347-4A1FB0DC9DA4}"/>
    <cellStyle name="40% - Ênfase6 2 5 6" xfId="10059" xr:uid="{16D27E29-752C-40CE-BE56-7F37ABD1DCCC}"/>
    <cellStyle name="40% - Ênfase6 2 5 6 2" xfId="32246" xr:uid="{16E3E2CD-D578-44DE-8B41-171DC832C8BB}"/>
    <cellStyle name="40% - Ênfase6 2 5 6 3" xfId="21263" xr:uid="{090A5587-E1A1-4A5A-8D5F-66D062E154BD}"/>
    <cellStyle name="40% - Ênfase6 2 5 7" xfId="14224" xr:uid="{DBCAB0D1-2741-493F-BFFC-AC3433AFC43F}"/>
    <cellStyle name="40% - Ênfase6 2 5 7 2" xfId="36088" xr:uid="{95881553-20AB-44F1-BD6A-732236A15028}"/>
    <cellStyle name="40% - Ênfase6 2 5 7 3" xfId="25105" xr:uid="{8CAB2EDB-583F-4C19-9200-018A1283BA32}"/>
    <cellStyle name="40% - Ênfase6 2 5 8" xfId="27055" xr:uid="{42F5C3B8-BF00-4B61-8061-E2AF955EFD14}"/>
    <cellStyle name="40% - Ênfase6 2 5 8 2" xfId="38038" xr:uid="{8452361F-9D4B-4D5B-8A10-702FB3B14033}"/>
    <cellStyle name="40% - Ênfase6 2 5 9" xfId="29003" xr:uid="{6F7731B2-08FE-46EC-90E3-CC898CB7A156}"/>
    <cellStyle name="40% - Ênfase6 2 6" xfId="11930" xr:uid="{C538384C-2127-4350-9D36-F41E0FF2A7D4}"/>
    <cellStyle name="40% - Ênfase6 2 6 2" xfId="13116" xr:uid="{65CF6942-7BF1-4E24-93AD-7DAE52DAEACD}"/>
    <cellStyle name="40% - Ênfase6 2 6 2 2" xfId="35126" xr:uid="{01CE219B-F984-475E-A13B-DF0060D5078B}"/>
    <cellStyle name="40% - Ênfase6 2 6 2 3" xfId="24143" xr:uid="{8DD51C88-E254-4D61-AB2D-67D83054E1B8}"/>
    <cellStyle name="40% - Ênfase6 2 6 3" xfId="33991" xr:uid="{7AE89C26-B266-4F30-8032-800F968F42BA}"/>
    <cellStyle name="40% - Ênfase6 2 6 4" xfId="23008" xr:uid="{69FA067D-D1D4-475C-8660-1BB6EA32FA48}"/>
    <cellStyle name="40% - Ênfase6 3" xfId="5622" xr:uid="{18A080CE-9BC4-4A42-9747-43D219D9F262}"/>
    <cellStyle name="40% - Ênfase6 3 10" xfId="10998" xr:uid="{1A270FF5-59AC-4B84-B824-3ADDD27C99A1}"/>
    <cellStyle name="40% - Ênfase6 3 10 2" xfId="33062" xr:uid="{974763E0-0C6E-475F-915C-68F8DDE4B353}"/>
    <cellStyle name="40% - Ênfase6 3 10 3" xfId="22079" xr:uid="{4F0B012E-6BA2-456E-807A-A1A28C7674DE}"/>
    <cellStyle name="40% - Ênfase6 3 11" xfId="9961" xr:uid="{9BC93BDA-6EFB-4C60-B0B3-5A71F3B20165}"/>
    <cellStyle name="40% - Ênfase6 3 11 2" xfId="32148" xr:uid="{90FDB4D6-8754-402F-9E96-521E190ED7CC}"/>
    <cellStyle name="40% - Ênfase6 3 11 3" xfId="21165" xr:uid="{72D37897-C46D-4CC8-983A-4E968D1DAE39}"/>
    <cellStyle name="40% - Ênfase6 3 12" xfId="14227" xr:uid="{27B5871A-B2EF-49D4-9A31-B60C26F3C1F3}"/>
    <cellStyle name="40% - Ênfase6 3 12 2" xfId="36091" xr:uid="{52862CBA-BB86-4337-9360-5AB8D39258D0}"/>
    <cellStyle name="40% - Ênfase6 3 12 3" xfId="25108" xr:uid="{6C081344-CCB8-4EF1-B8CD-EC6BA8081FEF}"/>
    <cellStyle name="40% - Ênfase6 3 13" xfId="27058" xr:uid="{30E1EA93-D9C7-4D85-BDCA-636F7B965C1D}"/>
    <cellStyle name="40% - Ênfase6 3 13 2" xfId="38041" xr:uid="{26515F26-5944-4B1F-82E0-675F277E4157}"/>
    <cellStyle name="40% - Ênfase6 3 14" xfId="29006" xr:uid="{41E4B261-336C-4A21-9C12-BB40132C441E}"/>
    <cellStyle name="40% - Ênfase6 3 15" xfId="39989" xr:uid="{A55669C7-6DB9-4E67-A826-8A6C580E8BA5}"/>
    <cellStyle name="40% - Ênfase6 3 16" xfId="41936" xr:uid="{E0EF0BB4-3DC4-430B-A3CF-7989CCD6A5DB}"/>
    <cellStyle name="40% - Ênfase6 3 17" xfId="43896" xr:uid="{CB673BFC-AEF9-41FC-82C4-85BE1F3C3309}"/>
    <cellStyle name="40% - Ênfase6 3 18" xfId="18022" xr:uid="{F03365DC-DF62-4639-AD70-39C1DB97867F}"/>
    <cellStyle name="40% - Ênfase6 3 2" xfId="5623" xr:uid="{709FA427-7E2A-46A9-A172-1FD016C84067}"/>
    <cellStyle name="40% - Ênfase6 3 2 10" xfId="27059" xr:uid="{20CCC404-D94B-4C0D-A592-3BFB27257C34}"/>
    <cellStyle name="40% - Ênfase6 3 2 10 2" xfId="38042" xr:uid="{38F3D2D2-D56D-44D2-8AE0-E6FB16F716D8}"/>
    <cellStyle name="40% - Ênfase6 3 2 11" xfId="29007" xr:uid="{3086B31B-9DBE-4B0B-B18C-39188BF398C6}"/>
    <cellStyle name="40% - Ênfase6 3 2 12" xfId="39990" xr:uid="{8D511D0C-539B-4C91-88A8-978C33910FF8}"/>
    <cellStyle name="40% - Ênfase6 3 2 13" xfId="41937" xr:uid="{E612B273-E009-46B3-9BE8-312FDD1781C5}"/>
    <cellStyle name="40% - Ênfase6 3 2 14" xfId="43897" xr:uid="{1C94DC27-8766-488C-A579-D0109190965B}"/>
    <cellStyle name="40% - Ênfase6 3 2 15" xfId="18023" xr:uid="{FC1B03B4-CAED-4957-8BC5-616C2FA5C24C}"/>
    <cellStyle name="40% - Ênfase6 3 2 2" xfId="5624" xr:uid="{8D85278F-6BD7-42F2-94F5-D493835A305A}"/>
    <cellStyle name="40% - Ênfase6 3 2 2 10" xfId="39991" xr:uid="{8DD2C9A6-E2C8-4B48-8371-32F3F53D90DB}"/>
    <cellStyle name="40% - Ênfase6 3 2 2 11" xfId="41938" xr:uid="{EF6E40D6-75CB-4003-B213-24471181061A}"/>
    <cellStyle name="40% - Ênfase6 3 2 2 12" xfId="43898" xr:uid="{BB81C595-8C9C-479A-B880-0653C4568F41}"/>
    <cellStyle name="40% - Ênfase6 3 2 2 13" xfId="18024" xr:uid="{BCC0787A-21E3-41D5-B0C7-A38A686BDE4D}"/>
    <cellStyle name="40% - Ênfase6 3 2 2 2" xfId="5625" xr:uid="{729A7C72-C492-454E-B753-54A931D46A2E}"/>
    <cellStyle name="40% - Ênfase6 3 2 2 2 10" xfId="43899" xr:uid="{45377349-C151-4B7C-BCE6-F2F230A271FA}"/>
    <cellStyle name="40% - Ênfase6 3 2 2 2 11" xfId="18025" xr:uid="{46DBD050-3D33-43ED-9667-4A801E641EE3}"/>
    <cellStyle name="40% - Ênfase6 3 2 2 2 2" xfId="7275" xr:uid="{989E0269-FFFE-4071-92B3-7618F32A38EA}"/>
    <cellStyle name="40% - Ênfase6 3 2 2 2 2 10" xfId="18817" xr:uid="{72189CE6-B428-4EDB-99C8-7B1C974120DF}"/>
    <cellStyle name="40% - Ênfase6 3 2 2 2 2 2" xfId="9262" xr:uid="{00C6F2F6-DA46-4704-B07A-0A78D224EB96}"/>
    <cellStyle name="40% - Ênfase6 3 2 2 2 2 2 2" xfId="31749" xr:uid="{DB2CF60C-1B6F-44E6-AC43-E522B2C83691}"/>
    <cellStyle name="40% - Ênfase6 3 2 2 2 2 2 3" xfId="20766" xr:uid="{22E81B60-D6EA-4113-9DB8-B57EE2DDEB10}"/>
    <cellStyle name="40% - Ênfase6 3 2 2 2 2 3" xfId="12661" xr:uid="{39FDA35E-D861-45AC-AB28-2FE1896C4017}"/>
    <cellStyle name="40% - Ênfase6 3 2 2 2 2 3 2" xfId="34722" xr:uid="{71FEE1E8-5BEA-4D94-8E8B-171D1673E09B}"/>
    <cellStyle name="40% - Ênfase6 3 2 2 2 2 3 3" xfId="23739" xr:uid="{D9E76F7D-0889-4FE0-84F0-EA158AD6B084}"/>
    <cellStyle name="40% - Ênfase6 3 2 2 2 2 4" xfId="15103" xr:uid="{88747466-00E8-46D7-8A3A-620212145D96}"/>
    <cellStyle name="40% - Ênfase6 3 2 2 2 2 4 2" xfId="36885" xr:uid="{656FA3BE-28C2-4FE7-8839-F7F3A650E1EC}"/>
    <cellStyle name="40% - Ênfase6 3 2 2 2 2 4 3" xfId="25902" xr:uid="{797A61C4-987F-4720-88ED-306C2990D538}"/>
    <cellStyle name="40% - Ênfase6 3 2 2 2 2 5" xfId="27852" xr:uid="{75FCB9D5-85AB-47BE-9702-FA570B2A6BA0}"/>
    <cellStyle name="40% - Ênfase6 3 2 2 2 2 5 2" xfId="38835" xr:uid="{5B289664-F310-4BB0-AD78-71F09E32C097}"/>
    <cellStyle name="40% - Ênfase6 3 2 2 2 2 6" xfId="29800" xr:uid="{F4A42A21-173D-4A31-AD2E-E6C063D865A9}"/>
    <cellStyle name="40% - Ênfase6 3 2 2 2 2 7" xfId="40783" xr:uid="{14C785D4-A76A-4242-8566-44605DA3B7C1}"/>
    <cellStyle name="40% - Ênfase6 3 2 2 2 2 8" xfId="42730" xr:uid="{F825A5E3-21A0-406B-8284-28C2E30838C2}"/>
    <cellStyle name="40% - Ênfase6 3 2 2 2 2 9" xfId="44690" xr:uid="{80CB911B-5FFE-4C93-AD53-9FF957EC37E3}"/>
    <cellStyle name="40% - Ênfase6 3 2 2 2 3" xfId="8470" xr:uid="{B31BDE9A-F431-43C9-B8DD-549C404209D7}"/>
    <cellStyle name="40% - Ênfase6 3 2 2 2 3 2" xfId="11524" xr:uid="{71FBBBFC-76A7-4B90-BA17-A8D5FEA0ACD7}"/>
    <cellStyle name="40% - Ênfase6 3 2 2 2 3 2 2" xfId="33587" xr:uid="{9C55826D-723E-49F8-BA6B-75009DB35C1F}"/>
    <cellStyle name="40% - Ênfase6 3 2 2 2 3 2 3" xfId="22604" xr:uid="{3FCE02D1-01EC-45EB-906B-DCFF080FB07B}"/>
    <cellStyle name="40% - Ênfase6 3 2 2 2 3 3" xfId="30957" xr:uid="{B0E6CEF3-C2CA-4ABB-AA4D-BBD31C428182}"/>
    <cellStyle name="40% - Ênfase6 3 2 2 2 3 4" xfId="19974" xr:uid="{AFA7C3E0-CFFA-4159-80D7-2675795A0D43}"/>
    <cellStyle name="40% - Ênfase6 3 2 2 2 4" xfId="10528" xr:uid="{FC831FF5-1BB1-45EC-8CDF-F718AF1683EC}"/>
    <cellStyle name="40% - Ênfase6 3 2 2 2 4 2" xfId="32655" xr:uid="{CEC5689C-5362-4859-BB25-881687D5EC01}"/>
    <cellStyle name="40% - Ênfase6 3 2 2 2 4 3" xfId="21672" xr:uid="{1EC3A925-1843-4763-A9B1-6709F3F366D9}"/>
    <cellStyle name="40% - Ênfase6 3 2 2 2 5" xfId="14230" xr:uid="{63410DF9-BA87-4CF0-95E9-9AE367A56953}"/>
    <cellStyle name="40% - Ênfase6 3 2 2 2 5 2" xfId="36094" xr:uid="{3CA92B57-1BE0-4B08-AF60-FBE47E2CB2A8}"/>
    <cellStyle name="40% - Ênfase6 3 2 2 2 5 3" xfId="25111" xr:uid="{8B59D0A8-A7D1-48E7-A3CA-5AA2D6DE431F}"/>
    <cellStyle name="40% - Ênfase6 3 2 2 2 6" xfId="27061" xr:uid="{0E03FC8D-EC6D-4A4A-B5B0-C72F232CDE4E}"/>
    <cellStyle name="40% - Ênfase6 3 2 2 2 6 2" xfId="38044" xr:uid="{0F0132BD-0F3C-449D-8640-44A832865588}"/>
    <cellStyle name="40% - Ênfase6 3 2 2 2 7" xfId="29009" xr:uid="{01FE6F9C-BC4F-40FA-A50A-30BEF17AC3D2}"/>
    <cellStyle name="40% - Ênfase6 3 2 2 2 8" xfId="39992" xr:uid="{44153FF4-007C-4F1C-B066-7D4A3A55DA00}"/>
    <cellStyle name="40% - Ênfase6 3 2 2 2 9" xfId="41939" xr:uid="{D1E0E92B-B40A-4184-8B78-F6C0F9469B64}"/>
    <cellStyle name="40% - Ênfase6 3 2 2 3" xfId="5626" xr:uid="{2AA733D0-44E2-4C40-A454-395B0E58C674}"/>
    <cellStyle name="40% - Ênfase6 3 2 2 3 10" xfId="43900" xr:uid="{5F430872-69C2-4633-8960-16072F22F421}"/>
    <cellStyle name="40% - Ênfase6 3 2 2 3 11" xfId="18026" xr:uid="{E590D7C2-8699-4FC1-BF6D-6E6338147F44}"/>
    <cellStyle name="40% - Ênfase6 3 2 2 3 2" xfId="7557" xr:uid="{077B4B76-88D0-443C-9129-F2F65F49566F}"/>
    <cellStyle name="40% - Ênfase6 3 2 2 3 2 10" xfId="19099" xr:uid="{8A810F08-DD29-4142-83B5-50AD1D95B9C2}"/>
    <cellStyle name="40% - Ênfase6 3 2 2 3 2 2" xfId="9544" xr:uid="{A8B03F23-85BF-4AF1-96D2-6C1044601F6C}"/>
    <cellStyle name="40% - Ênfase6 3 2 2 3 2 2 2" xfId="32031" xr:uid="{F7EEAF51-526F-444F-B21C-107105D2AF55}"/>
    <cellStyle name="40% - Ênfase6 3 2 2 3 2 2 3" xfId="21048" xr:uid="{C33437C4-DD6D-4A32-AB33-2EBEBD3FA900}"/>
    <cellStyle name="40% - Ênfase6 3 2 2 3 2 3" xfId="12943" xr:uid="{64091AA4-CD32-4732-8272-AD6F70DF294D}"/>
    <cellStyle name="40% - Ênfase6 3 2 2 3 2 3 2" xfId="35004" xr:uid="{B01EDE30-ABE0-4830-BC93-D019613871C2}"/>
    <cellStyle name="40% - Ênfase6 3 2 2 3 2 3 3" xfId="24021" xr:uid="{1521A38B-528F-4F29-84D1-A036F2F0166E}"/>
    <cellStyle name="40% - Ênfase6 3 2 2 3 2 4" xfId="15385" xr:uid="{075F392B-6F65-4A04-8A53-7811083994DB}"/>
    <cellStyle name="40% - Ênfase6 3 2 2 3 2 4 2" xfId="37167" xr:uid="{D61B708F-C49A-4528-8D50-2CBA755E124A}"/>
    <cellStyle name="40% - Ênfase6 3 2 2 3 2 4 3" xfId="26184" xr:uid="{6F05ADEC-153D-496B-A7BC-9C8DD93CD5D5}"/>
    <cellStyle name="40% - Ênfase6 3 2 2 3 2 5" xfId="28134" xr:uid="{A8420B9F-7F2F-48F8-9446-835FA0C6CCC0}"/>
    <cellStyle name="40% - Ênfase6 3 2 2 3 2 5 2" xfId="39117" xr:uid="{910AEFB4-18AE-4F7D-AEFD-9E87117C2003}"/>
    <cellStyle name="40% - Ênfase6 3 2 2 3 2 6" xfId="30082" xr:uid="{5B2BC24C-DD93-45AE-B72B-74FC9AB43138}"/>
    <cellStyle name="40% - Ênfase6 3 2 2 3 2 7" xfId="41065" xr:uid="{64E7AAD9-376D-473C-A9E4-F6EF30025BBF}"/>
    <cellStyle name="40% - Ênfase6 3 2 2 3 2 8" xfId="43012" xr:uid="{162A3C62-4217-49EF-86AD-21B0B5751ACF}"/>
    <cellStyle name="40% - Ênfase6 3 2 2 3 2 9" xfId="44972" xr:uid="{40583247-F943-4E0E-A108-C0B22128E123}"/>
    <cellStyle name="40% - Ênfase6 3 2 2 3 3" xfId="8471" xr:uid="{6CCFD523-E0EE-4AC7-AC88-1C9D2853B866}"/>
    <cellStyle name="40% - Ênfase6 3 2 2 3 3 2" xfId="11806" xr:uid="{AA537902-6BB7-4755-B252-9B7F9A9FE2A5}"/>
    <cellStyle name="40% - Ênfase6 3 2 2 3 3 2 2" xfId="33869" xr:uid="{B31CCD1A-A3F3-4AC7-9FE6-6A56E11FAF31}"/>
    <cellStyle name="40% - Ênfase6 3 2 2 3 3 2 3" xfId="22886" xr:uid="{4CB162E1-298B-492F-9E47-C03992E6E558}"/>
    <cellStyle name="40% - Ênfase6 3 2 2 3 3 3" xfId="30958" xr:uid="{020D958B-C333-4454-BB0E-ABFEBC7D2653}"/>
    <cellStyle name="40% - Ênfase6 3 2 2 3 3 4" xfId="19975" xr:uid="{AA7A1EA2-1EC7-4DF1-9953-B23A251777C8}"/>
    <cellStyle name="40% - Ênfase6 3 2 2 3 4" xfId="10810" xr:uid="{28EF01AE-8964-45F6-8970-6AF9F66E7F1F}"/>
    <cellStyle name="40% - Ênfase6 3 2 2 3 4 2" xfId="32937" xr:uid="{7EF38AAC-62F5-4D6A-A912-803CFDADFE68}"/>
    <cellStyle name="40% - Ênfase6 3 2 2 3 4 3" xfId="21954" xr:uid="{EF5DE1C5-D1C6-4975-9280-29FF45D72DC1}"/>
    <cellStyle name="40% - Ênfase6 3 2 2 3 5" xfId="14231" xr:uid="{48DD5C16-822B-40DE-B355-EF1110DC0210}"/>
    <cellStyle name="40% - Ênfase6 3 2 2 3 5 2" xfId="36095" xr:uid="{967ACB48-0ABD-46D6-89C7-461B0A229E2E}"/>
    <cellStyle name="40% - Ênfase6 3 2 2 3 5 3" xfId="25112" xr:uid="{3FD20D08-517E-412F-9F38-D17406A5B671}"/>
    <cellStyle name="40% - Ênfase6 3 2 2 3 6" xfId="27062" xr:uid="{1CDB8693-984C-457E-9559-A74A811F1EA8}"/>
    <cellStyle name="40% - Ênfase6 3 2 2 3 6 2" xfId="38045" xr:uid="{9451F0A8-6187-45C5-96FC-F2156C6E617E}"/>
    <cellStyle name="40% - Ênfase6 3 2 2 3 7" xfId="29010" xr:uid="{5C08576B-234A-4BAB-B086-95F0E83E41EA}"/>
    <cellStyle name="40% - Ênfase6 3 2 2 3 8" xfId="39993" xr:uid="{4F36BFC6-271F-433A-9B59-DD122D3177E0}"/>
    <cellStyle name="40% - Ênfase6 3 2 2 3 9" xfId="41940" xr:uid="{9B277235-557F-407B-ACBE-6DF4F9253DD7}"/>
    <cellStyle name="40% - Ênfase6 3 2 2 4" xfId="6991" xr:uid="{F4528F4A-A9DF-4E98-A7AC-ADD5D206EF8F}"/>
    <cellStyle name="40% - Ênfase6 3 2 2 4 10" xfId="18535" xr:uid="{5BBF683B-6C6E-4270-AF70-22FD92388304}"/>
    <cellStyle name="40% - Ênfase6 3 2 2 4 2" xfId="8980" xr:uid="{C5F82554-09D7-4C99-A8A7-E29FAA111009}"/>
    <cellStyle name="40% - Ênfase6 3 2 2 4 2 2" xfId="31467" xr:uid="{4447AE3A-7C29-41F7-BC27-B4954A187F14}"/>
    <cellStyle name="40% - Ênfase6 3 2 2 4 2 3" xfId="20484" xr:uid="{7949A43E-6767-40B8-B459-A2E309626F99}"/>
    <cellStyle name="40% - Ênfase6 3 2 2 4 3" xfId="12365" xr:uid="{63AA59F2-7CD5-4A36-997C-79C1A0AA20A9}"/>
    <cellStyle name="40% - Ênfase6 3 2 2 4 3 2" xfId="34426" xr:uid="{666B4C6C-98BD-4567-B973-30F035362036}"/>
    <cellStyle name="40% - Ênfase6 3 2 2 4 3 3" xfId="23443" xr:uid="{695EB3A8-F58C-45F0-A9F6-C43B44236B4E}"/>
    <cellStyle name="40% - Ênfase6 3 2 2 4 4" xfId="14821" xr:uid="{E4571AFE-05E3-4CB1-BF92-583F5ABF95D8}"/>
    <cellStyle name="40% - Ênfase6 3 2 2 4 4 2" xfId="36603" xr:uid="{5DF9E79F-8E59-4D18-BC59-04FD576BCA43}"/>
    <cellStyle name="40% - Ênfase6 3 2 2 4 4 3" xfId="25620" xr:uid="{FCF81AA5-CF43-4305-A2DB-4715E5A6D413}"/>
    <cellStyle name="40% - Ênfase6 3 2 2 4 5" xfId="27570" xr:uid="{FC90D43B-4069-4A37-A753-F3BD30D06716}"/>
    <cellStyle name="40% - Ênfase6 3 2 2 4 5 2" xfId="38553" xr:uid="{8D78BC3E-2422-4BE3-83EE-7C95B92502CE}"/>
    <cellStyle name="40% - Ênfase6 3 2 2 4 6" xfId="29518" xr:uid="{8CED5C83-13F2-40B9-B426-6614EB08955C}"/>
    <cellStyle name="40% - Ênfase6 3 2 2 4 7" xfId="40501" xr:uid="{298CC6CF-2445-40A8-8A2A-89288F91B36A}"/>
    <cellStyle name="40% - Ênfase6 3 2 2 4 8" xfId="42448" xr:uid="{768169FA-0E09-481E-8ADC-CBA911F3092F}"/>
    <cellStyle name="40% - Ênfase6 3 2 2 4 9" xfId="44408" xr:uid="{78D22EC1-9D64-49BF-89AB-572D99BC3AD4}"/>
    <cellStyle name="40% - Ênfase6 3 2 2 5" xfId="8469" xr:uid="{29426407-91D2-410D-B50E-2DAA984E54AA}"/>
    <cellStyle name="40% - Ênfase6 3 2 2 5 2" xfId="11228" xr:uid="{4FEB7277-6809-4B8E-82B6-2089E4D54830}"/>
    <cellStyle name="40% - Ênfase6 3 2 2 5 2 2" xfId="33291" xr:uid="{D9A7DB98-DAFD-486D-8C7A-DE0609071AA3}"/>
    <cellStyle name="40% - Ênfase6 3 2 2 5 2 3" xfId="22308" xr:uid="{03B83CCD-B8D2-4385-B9C0-A9D74782BB91}"/>
    <cellStyle name="40% - Ênfase6 3 2 2 5 3" xfId="30956" xr:uid="{10C9DBD9-0320-45C8-9374-E6751245ED43}"/>
    <cellStyle name="40% - Ênfase6 3 2 2 5 4" xfId="19973" xr:uid="{FD6C8B4B-A996-4B21-8D7A-2DDA943FE48A}"/>
    <cellStyle name="40% - Ênfase6 3 2 2 6" xfId="10246" xr:uid="{4F04D987-F986-4886-98BF-E5B0E014D470}"/>
    <cellStyle name="40% - Ênfase6 3 2 2 6 2" xfId="32373" xr:uid="{39058289-5E6A-4803-8435-EB82CF63F52B}"/>
    <cellStyle name="40% - Ênfase6 3 2 2 6 3" xfId="21390" xr:uid="{44AB7319-1B6C-4645-B182-5D1FB3C52557}"/>
    <cellStyle name="40% - Ênfase6 3 2 2 7" xfId="14229" xr:uid="{E0849454-4CD3-4DA9-95EE-18610C2C7E7F}"/>
    <cellStyle name="40% - Ênfase6 3 2 2 7 2" xfId="36093" xr:uid="{7280C877-9949-47D8-BCF8-881BFE770E68}"/>
    <cellStyle name="40% - Ênfase6 3 2 2 7 3" xfId="25110" xr:uid="{626F5C8B-27C4-4284-82BA-8732088B46F2}"/>
    <cellStyle name="40% - Ênfase6 3 2 2 8" xfId="27060" xr:uid="{D0B80393-546D-435C-B88D-8FE20950B089}"/>
    <cellStyle name="40% - Ênfase6 3 2 2 8 2" xfId="38043" xr:uid="{ED905639-9083-46BC-9B9B-C584E43F355E}"/>
    <cellStyle name="40% - Ênfase6 3 2 2 9" xfId="29008" xr:uid="{3E89C8E6-8B84-48E3-A54D-7369389E3D81}"/>
    <cellStyle name="40% - Ênfase6 3 2 3" xfId="5627" xr:uid="{BE100489-AF4D-4A3B-B58B-B6EECA660699}"/>
    <cellStyle name="40% - Ênfase6 3 2 3 10" xfId="43901" xr:uid="{6EC12C3C-5B71-4551-B50D-7453C2A7B72B}"/>
    <cellStyle name="40% - Ênfase6 3 2 3 11" xfId="18027" xr:uid="{1D3CB1E2-CC9E-4875-A7DC-C1AA77BFD010}"/>
    <cellStyle name="40% - Ênfase6 3 2 3 2" xfId="7106" xr:uid="{1AAB7E5D-A544-49A9-B3C6-11D163A41BE9}"/>
    <cellStyle name="40% - Ênfase6 3 2 3 2 10" xfId="18648" xr:uid="{BD0EB225-DEA5-42F4-B3B5-B8333FA55760}"/>
    <cellStyle name="40% - Ênfase6 3 2 3 2 2" xfId="9093" xr:uid="{0B173D96-7B91-4127-B8A8-919B09FAEC37}"/>
    <cellStyle name="40% - Ênfase6 3 2 3 2 2 2" xfId="31580" xr:uid="{612B4244-E82A-4E1A-B931-00EF21D7EBBF}"/>
    <cellStyle name="40% - Ênfase6 3 2 3 2 2 3" xfId="20597" xr:uid="{D5978A93-BCD8-4A60-B83A-CEEE5CD8A9EC}"/>
    <cellStyle name="40% - Ênfase6 3 2 3 2 3" xfId="12488" xr:uid="{24366EDD-9351-4F0A-92E1-2447FFD41C4D}"/>
    <cellStyle name="40% - Ênfase6 3 2 3 2 3 2" xfId="34549" xr:uid="{5FE18165-D0B8-4698-A339-6A3E97F0134A}"/>
    <cellStyle name="40% - Ênfase6 3 2 3 2 3 3" xfId="23566" xr:uid="{246AA026-B3BE-4FA7-AB66-972C423EC667}"/>
    <cellStyle name="40% - Ênfase6 3 2 3 2 4" xfId="14934" xr:uid="{CE02AB84-76E3-463B-976A-F51648AE312B}"/>
    <cellStyle name="40% - Ênfase6 3 2 3 2 4 2" xfId="36716" xr:uid="{5220A554-E30E-4257-B5E6-455B7090D540}"/>
    <cellStyle name="40% - Ênfase6 3 2 3 2 4 3" xfId="25733" xr:uid="{5A1B66B4-CBE3-4045-A038-EE23ED728D60}"/>
    <cellStyle name="40% - Ênfase6 3 2 3 2 5" xfId="27683" xr:uid="{3E8684AA-9C1E-4011-B230-D993275F40BD}"/>
    <cellStyle name="40% - Ênfase6 3 2 3 2 5 2" xfId="38666" xr:uid="{74631DC1-E60E-4C7E-ACD2-56F279EE66B5}"/>
    <cellStyle name="40% - Ênfase6 3 2 3 2 6" xfId="29631" xr:uid="{F2218B9C-416C-43F7-B470-AF44FC9043BF}"/>
    <cellStyle name="40% - Ênfase6 3 2 3 2 7" xfId="40614" xr:uid="{E7E29315-B574-4ED1-BFA1-A66E2E8387EE}"/>
    <cellStyle name="40% - Ênfase6 3 2 3 2 8" xfId="42561" xr:uid="{181E1B02-0969-47E7-AF7C-B893DCC4E1F9}"/>
    <cellStyle name="40% - Ênfase6 3 2 3 2 9" xfId="44521" xr:uid="{D6FAF59E-16DE-4E4E-9799-C0E30A66188B}"/>
    <cellStyle name="40% - Ênfase6 3 2 3 3" xfId="8472" xr:uid="{83BE68B1-A4FE-41F7-B752-83CE10DDDFD6}"/>
    <cellStyle name="40% - Ênfase6 3 2 3 3 2" xfId="11351" xr:uid="{613FC127-CD6C-427B-AE43-A3F40DE60083}"/>
    <cellStyle name="40% - Ênfase6 3 2 3 3 2 2" xfId="33414" xr:uid="{27EFC209-DDDA-4884-AB03-B1791C811EF4}"/>
    <cellStyle name="40% - Ênfase6 3 2 3 3 2 3" xfId="22431" xr:uid="{FF07AAAE-DCAD-425A-9371-E967C08A7831}"/>
    <cellStyle name="40% - Ênfase6 3 2 3 3 3" xfId="30959" xr:uid="{CDBB0523-DC74-4E22-B6C0-9C5893521570}"/>
    <cellStyle name="40% - Ênfase6 3 2 3 3 4" xfId="19976" xr:uid="{3F50D361-3A10-46F8-9532-18C3563CA7FF}"/>
    <cellStyle name="40% - Ênfase6 3 2 3 4" xfId="10359" xr:uid="{1EFF1560-79B0-476F-9A85-2F4AC922F13F}"/>
    <cellStyle name="40% - Ênfase6 3 2 3 4 2" xfId="32486" xr:uid="{1049C2EE-9F2C-4368-B9DA-AC596A306D9E}"/>
    <cellStyle name="40% - Ênfase6 3 2 3 4 3" xfId="21503" xr:uid="{80E61001-6F8A-4B4F-B854-CD326122D93B}"/>
    <cellStyle name="40% - Ênfase6 3 2 3 5" xfId="14232" xr:uid="{8B022DF4-76E8-4610-8916-0679F0A80771}"/>
    <cellStyle name="40% - Ênfase6 3 2 3 5 2" xfId="36096" xr:uid="{C6DCD33E-BCDA-4394-916D-7361D3D4271B}"/>
    <cellStyle name="40% - Ênfase6 3 2 3 5 3" xfId="25113" xr:uid="{C5D0D389-82A4-4616-A731-4851AB7DA581}"/>
    <cellStyle name="40% - Ênfase6 3 2 3 6" xfId="27063" xr:uid="{EAB590C8-EC0C-44D4-867B-ABFBA5AED9D5}"/>
    <cellStyle name="40% - Ênfase6 3 2 3 6 2" xfId="38046" xr:uid="{E6BE5589-0F56-4D80-8B70-687D2E15C9D3}"/>
    <cellStyle name="40% - Ênfase6 3 2 3 7" xfId="29011" xr:uid="{79002A7F-BE62-4387-91F7-99D8D730ED8E}"/>
    <cellStyle name="40% - Ênfase6 3 2 3 8" xfId="39994" xr:uid="{9CF331CD-1486-488B-A547-F16AC7DC7234}"/>
    <cellStyle name="40% - Ênfase6 3 2 3 9" xfId="41941" xr:uid="{7EC8BB57-569B-4526-B8AC-5BF3865F89EC}"/>
    <cellStyle name="40% - Ênfase6 3 2 4" xfId="5628" xr:uid="{DDF3423F-E767-4F98-B2E5-C2D853AFADAF}"/>
    <cellStyle name="40% - Ênfase6 3 2 4 10" xfId="43902" xr:uid="{CA2C965B-DA5D-4679-9707-5190C4987304}"/>
    <cellStyle name="40% - Ênfase6 3 2 4 11" xfId="18028" xr:uid="{CCCF7FB6-CE93-4F34-8373-DC01E1B3EB2B}"/>
    <cellStyle name="40% - Ênfase6 3 2 4 2" xfId="7388" xr:uid="{DC8FDC95-7AF7-45A6-AFBA-9567B29AE4BD}"/>
    <cellStyle name="40% - Ênfase6 3 2 4 2 10" xfId="18930" xr:uid="{45454E3A-E798-43A9-9512-46387F95B28F}"/>
    <cellStyle name="40% - Ênfase6 3 2 4 2 2" xfId="9375" xr:uid="{2E8BB208-C489-4D39-B40F-EFFFD617441A}"/>
    <cellStyle name="40% - Ênfase6 3 2 4 2 2 2" xfId="31862" xr:uid="{5284948F-1461-41DB-821B-941820352B6D}"/>
    <cellStyle name="40% - Ênfase6 3 2 4 2 2 3" xfId="20879" xr:uid="{FBC15E42-BA13-4A54-A349-68B4F516C437}"/>
    <cellStyle name="40% - Ênfase6 3 2 4 2 3" xfId="12774" xr:uid="{D206DA72-8301-4C9B-8845-AB886CC71C86}"/>
    <cellStyle name="40% - Ênfase6 3 2 4 2 3 2" xfId="34835" xr:uid="{BD85665D-781E-41B9-9259-B3136007FC06}"/>
    <cellStyle name="40% - Ênfase6 3 2 4 2 3 3" xfId="23852" xr:uid="{03A98EBF-1526-435F-892E-2D66DEA4ED59}"/>
    <cellStyle name="40% - Ênfase6 3 2 4 2 4" xfId="15216" xr:uid="{2F6FFA3B-C852-4F4B-8AAE-8A6396B39677}"/>
    <cellStyle name="40% - Ênfase6 3 2 4 2 4 2" xfId="36998" xr:uid="{7EC864DA-5919-4F3E-AAAD-0ADE4E815E98}"/>
    <cellStyle name="40% - Ênfase6 3 2 4 2 4 3" xfId="26015" xr:uid="{F7044296-1162-4819-AE8B-EC1C9D2E5A43}"/>
    <cellStyle name="40% - Ênfase6 3 2 4 2 5" xfId="27965" xr:uid="{9CCCFC56-9065-4831-8FB5-B3D8D7C55791}"/>
    <cellStyle name="40% - Ênfase6 3 2 4 2 5 2" xfId="38948" xr:uid="{50FB1A6C-E088-4E7F-8379-D08B69A1981B}"/>
    <cellStyle name="40% - Ênfase6 3 2 4 2 6" xfId="29913" xr:uid="{562290CD-AC2B-49BD-ACA5-CE625AD45E37}"/>
    <cellStyle name="40% - Ênfase6 3 2 4 2 7" xfId="40896" xr:uid="{B5093611-A0D7-4734-B591-9E0550A5005E}"/>
    <cellStyle name="40% - Ênfase6 3 2 4 2 8" xfId="42843" xr:uid="{75A9A648-9499-4E19-8E76-F08494458C1D}"/>
    <cellStyle name="40% - Ênfase6 3 2 4 2 9" xfId="44803" xr:uid="{0E29726E-EE8C-4F07-8047-8F219C6E6F14}"/>
    <cellStyle name="40% - Ênfase6 3 2 4 3" xfId="8473" xr:uid="{753E8A85-C19E-40CA-B153-2093C54C8FC3}"/>
    <cellStyle name="40% - Ênfase6 3 2 4 3 2" xfId="11637" xr:uid="{DDBA70B2-385F-4D76-ABD9-DD7E59AFE6ED}"/>
    <cellStyle name="40% - Ênfase6 3 2 4 3 2 2" xfId="33700" xr:uid="{4B2549CA-4E40-4A62-B79A-C1369C28DB69}"/>
    <cellStyle name="40% - Ênfase6 3 2 4 3 2 3" xfId="22717" xr:uid="{5CFCFBCA-1E20-49C7-9680-EC3A8AC4A46D}"/>
    <cellStyle name="40% - Ênfase6 3 2 4 3 3" xfId="30960" xr:uid="{F245FCE2-2F8F-4AD4-8060-39D91C75B6D0}"/>
    <cellStyle name="40% - Ênfase6 3 2 4 3 4" xfId="19977" xr:uid="{77589616-5558-4048-A58F-92C11B7D22AC}"/>
    <cellStyle name="40% - Ênfase6 3 2 4 4" xfId="10641" xr:uid="{01DE03EE-098D-4B7C-BC35-31863A714FED}"/>
    <cellStyle name="40% - Ênfase6 3 2 4 4 2" xfId="32768" xr:uid="{50820CAA-B78F-43A5-A7D7-4B8777B2E5B8}"/>
    <cellStyle name="40% - Ênfase6 3 2 4 4 3" xfId="21785" xr:uid="{B4F41497-9A38-473F-870C-81E5767DB047}"/>
    <cellStyle name="40% - Ênfase6 3 2 4 5" xfId="14233" xr:uid="{447EFA80-AF2F-446F-9290-4819F3875D5D}"/>
    <cellStyle name="40% - Ênfase6 3 2 4 5 2" xfId="36097" xr:uid="{A3F366E5-295D-42C7-9666-42BC76E70CEC}"/>
    <cellStyle name="40% - Ênfase6 3 2 4 5 3" xfId="25114" xr:uid="{FA6C4DE0-254C-484F-94EC-885C10820435}"/>
    <cellStyle name="40% - Ênfase6 3 2 4 6" xfId="27064" xr:uid="{FA0C44C0-45D4-430F-B1B5-974FAAB2E5C3}"/>
    <cellStyle name="40% - Ênfase6 3 2 4 6 2" xfId="38047" xr:uid="{ACB97612-48F3-476A-B6BC-443D5A7EADDB}"/>
    <cellStyle name="40% - Ênfase6 3 2 4 7" xfId="29012" xr:uid="{3FC65E0E-A7A2-4B4E-BEDE-B4277E3EA3B2}"/>
    <cellStyle name="40% - Ênfase6 3 2 4 8" xfId="39995" xr:uid="{C6210B59-CC6D-4B8B-8C21-4C55B837B664}"/>
    <cellStyle name="40% - Ênfase6 3 2 4 9" xfId="41942" xr:uid="{B309EB64-E096-41CE-82CB-1440F3F54CFB}"/>
    <cellStyle name="40% - Ênfase6 3 2 5" xfId="6821" xr:uid="{E35F2352-B423-4570-B98F-A052541493F3}"/>
    <cellStyle name="40% - Ênfase6 3 2 5 10" xfId="18366" xr:uid="{B5793E95-62E4-4011-B527-52CAC8160D39}"/>
    <cellStyle name="40% - Ênfase6 3 2 5 2" xfId="8811" xr:uid="{0BAE2C82-7E5E-4F8A-AB6E-6E3315124948}"/>
    <cellStyle name="40% - Ênfase6 3 2 5 2 2" xfId="13255" xr:uid="{499D17FD-1C79-47BD-B6F9-5527D9525EA3}"/>
    <cellStyle name="40% - Ênfase6 3 2 5 2 2 2" xfId="35264" xr:uid="{1E3E8721-E771-4E7A-A51A-C41221873B8C}"/>
    <cellStyle name="40% - Ênfase6 3 2 5 2 2 3" xfId="24281" xr:uid="{6417B7AB-FA11-4ED9-8D5D-6D5B7BB2CCC5}"/>
    <cellStyle name="40% - Ênfase6 3 2 5 2 3" xfId="31298" xr:uid="{934A5CCE-DD93-469B-A3FF-396E91CCE3A5}"/>
    <cellStyle name="40% - Ênfase6 3 2 5 2 4" xfId="20315" xr:uid="{7D6B5761-F390-4559-BB1E-5ED4D758E872}"/>
    <cellStyle name="40% - Ênfase6 3 2 5 3" xfId="12068" xr:uid="{D7D983A9-313F-4C23-97C2-F54E65D2624D}"/>
    <cellStyle name="40% - Ênfase6 3 2 5 3 2" xfId="34129" xr:uid="{99EF8C8F-3F4E-4F45-BB99-FD788DDE6A6C}"/>
    <cellStyle name="40% - Ênfase6 3 2 5 3 3" xfId="23146" xr:uid="{C3A07674-1675-4FBC-A063-6FFD66227D67}"/>
    <cellStyle name="40% - Ênfase6 3 2 5 4" xfId="14652" xr:uid="{51DEFEEC-BE65-45D1-AD6C-B73929069659}"/>
    <cellStyle name="40% - Ênfase6 3 2 5 4 2" xfId="36434" xr:uid="{3A8018C3-BC42-4D8E-98F1-45FA854BE6DF}"/>
    <cellStyle name="40% - Ênfase6 3 2 5 4 3" xfId="25451" xr:uid="{42DCBF50-E483-4581-8F03-6A51DB92EDE0}"/>
    <cellStyle name="40% - Ênfase6 3 2 5 5" xfId="27401" xr:uid="{A30DCE7B-915C-44DD-BCFC-8445FA33B9AF}"/>
    <cellStyle name="40% - Ênfase6 3 2 5 5 2" xfId="38384" xr:uid="{3851B2FC-9206-4718-9F18-1215123CF68D}"/>
    <cellStyle name="40% - Ênfase6 3 2 5 6" xfId="29349" xr:uid="{88365A32-C526-4A59-9CE7-A325164BBDAA}"/>
    <cellStyle name="40% - Ênfase6 3 2 5 7" xfId="40332" xr:uid="{C56B120A-386A-4AE9-A77E-2FE2D300AD7F}"/>
    <cellStyle name="40% - Ênfase6 3 2 5 8" xfId="42279" xr:uid="{D54F3821-32F4-44AC-94DE-9592BC209724}"/>
    <cellStyle name="40% - Ênfase6 3 2 5 9" xfId="44239" xr:uid="{679BAFEC-242A-415A-BF75-D34D3EB4D336}"/>
    <cellStyle name="40% - Ênfase6 3 2 6" xfId="8468" xr:uid="{B7F415FE-4818-4009-BBCF-0330424D7BE4}"/>
    <cellStyle name="40% - Ênfase6 3 2 6 2" xfId="12192" xr:uid="{E4481CC8-AC4F-4BCB-88AF-EA4D499982A8}"/>
    <cellStyle name="40% - Ênfase6 3 2 6 2 2" xfId="34253" xr:uid="{52815FCE-E3EA-4B2F-B757-392BA8820083}"/>
    <cellStyle name="40% - Ênfase6 3 2 6 2 3" xfId="23270" xr:uid="{7510137D-3DB2-42E8-A465-E8B47443F909}"/>
    <cellStyle name="40% - Ênfase6 3 2 6 3" xfId="30955" xr:uid="{AA01A4EF-C835-45F6-9FD6-9AF60DDB7A9D}"/>
    <cellStyle name="40% - Ênfase6 3 2 6 4" xfId="19972" xr:uid="{2FC8DB4D-D688-4E61-87B6-D2051285AEF8}"/>
    <cellStyle name="40% - Ênfase6 3 2 7" xfId="11054" xr:uid="{8D01FCC5-8E8F-4983-8D42-868250DB1377}"/>
    <cellStyle name="40% - Ênfase6 3 2 7 2" xfId="33118" xr:uid="{2D44B93E-BBFE-4039-A96B-775582E8692C}"/>
    <cellStyle name="40% - Ênfase6 3 2 7 3" xfId="22135" xr:uid="{C33DDDAE-5FE4-468A-9A33-A0DF9E5B9180}"/>
    <cellStyle name="40% - Ênfase6 3 2 8" xfId="10017" xr:uid="{BFF6E1B1-07DE-4FA6-BD48-D356E486AB8D}"/>
    <cellStyle name="40% - Ênfase6 3 2 8 2" xfId="32204" xr:uid="{50C9A51E-3FA1-49C1-A0E2-D9018F55DBA2}"/>
    <cellStyle name="40% - Ênfase6 3 2 8 3" xfId="21221" xr:uid="{38E79349-1D6C-439D-BF88-EBBA778AB3E5}"/>
    <cellStyle name="40% - Ênfase6 3 2 9" xfId="14228" xr:uid="{80D0CC37-800C-4785-B657-03B46EA6E69F}"/>
    <cellStyle name="40% - Ênfase6 3 2 9 2" xfId="36092" xr:uid="{615A7F80-F47E-4898-B660-7315428D4B47}"/>
    <cellStyle name="40% - Ênfase6 3 2 9 3" xfId="25109" xr:uid="{61F41C2E-B54A-4713-8713-44ABF6B45615}"/>
    <cellStyle name="40% - Ênfase6 3 3" xfId="5629" xr:uid="{CF51817A-0DC2-4FDA-AABC-0934C3491B9A}"/>
    <cellStyle name="40% - Ênfase6 3 3 10" xfId="29013" xr:uid="{7046B909-047B-4A36-8DCE-3431BA714BF8}"/>
    <cellStyle name="40% - Ênfase6 3 3 11" xfId="39996" xr:uid="{ABF96D79-C2CD-45A2-BAF4-66EF025F0BEE}"/>
    <cellStyle name="40% - Ênfase6 3 3 12" xfId="41943" xr:uid="{56807949-F17F-4492-9069-9422741B2081}"/>
    <cellStyle name="40% - Ênfase6 3 3 13" xfId="43903" xr:uid="{ED794A70-EC6E-4D67-B5E1-7E66C66CEFF5}"/>
    <cellStyle name="40% - Ênfase6 3 3 14" xfId="18029" xr:uid="{A980C891-1BAC-43C8-AAD7-09B8AC2C00EF}"/>
    <cellStyle name="40% - Ênfase6 3 3 2" xfId="5630" xr:uid="{A0B015EF-B528-4D42-9382-25B5F18A2970}"/>
    <cellStyle name="40% - Ênfase6 3 3 2 10" xfId="43904" xr:uid="{B5BA3804-7D26-420D-AAA2-451426B2E2E7}"/>
    <cellStyle name="40% - Ênfase6 3 3 2 11" xfId="18030" xr:uid="{DBC1B056-7584-4989-A417-62F41523A44F}"/>
    <cellStyle name="40% - Ênfase6 3 3 2 2" xfId="7219" xr:uid="{D3A8D1C3-8215-4FD2-85B5-7634453614C4}"/>
    <cellStyle name="40% - Ênfase6 3 3 2 2 10" xfId="18761" xr:uid="{034BB696-BD35-454C-A8D0-DCE6848DC392}"/>
    <cellStyle name="40% - Ênfase6 3 3 2 2 2" xfId="9206" xr:uid="{860BF4D8-1A04-4EE4-ADA1-C628932C48E5}"/>
    <cellStyle name="40% - Ênfase6 3 3 2 2 2 2" xfId="31693" xr:uid="{A9FB3848-BA2D-4322-AC74-00932FB85648}"/>
    <cellStyle name="40% - Ênfase6 3 3 2 2 2 3" xfId="20710" xr:uid="{B8010923-EECB-4FB2-8FF7-617FA4F3655B}"/>
    <cellStyle name="40% - Ênfase6 3 3 2 2 3" xfId="12605" xr:uid="{424C3C1C-5FDA-4043-92A7-E337C7923994}"/>
    <cellStyle name="40% - Ênfase6 3 3 2 2 3 2" xfId="34666" xr:uid="{51D88113-48A1-40AF-A384-FFC13F534AF9}"/>
    <cellStyle name="40% - Ênfase6 3 3 2 2 3 3" xfId="23683" xr:uid="{34FF1D48-2CFB-4152-9E47-03EAD483B0ED}"/>
    <cellStyle name="40% - Ênfase6 3 3 2 2 4" xfId="15047" xr:uid="{C88E84AD-ED03-4F22-A92F-6D1B65A19DD1}"/>
    <cellStyle name="40% - Ênfase6 3 3 2 2 4 2" xfId="36829" xr:uid="{D679F7BD-93D8-4D99-A1BD-D6906E152993}"/>
    <cellStyle name="40% - Ênfase6 3 3 2 2 4 3" xfId="25846" xr:uid="{115DDE78-27C5-4F5A-BA80-4713317B230B}"/>
    <cellStyle name="40% - Ênfase6 3 3 2 2 5" xfId="27796" xr:uid="{0358C9C4-CC2D-4F14-8A31-80B54A9041C3}"/>
    <cellStyle name="40% - Ênfase6 3 3 2 2 5 2" xfId="38779" xr:uid="{A6078C7B-F244-4B10-8D77-E184E478937B}"/>
    <cellStyle name="40% - Ênfase6 3 3 2 2 6" xfId="29744" xr:uid="{BA35D559-69F9-4FB6-B297-515BB13637AA}"/>
    <cellStyle name="40% - Ênfase6 3 3 2 2 7" xfId="40727" xr:uid="{C79A961D-4B73-4872-9442-692C898AEC6B}"/>
    <cellStyle name="40% - Ênfase6 3 3 2 2 8" xfId="42674" xr:uid="{C4CAEA01-452F-4C0A-8FE8-B512C843002A}"/>
    <cellStyle name="40% - Ênfase6 3 3 2 2 9" xfId="44634" xr:uid="{7D42DAA7-4C8D-4621-B3D2-1162229AA894}"/>
    <cellStyle name="40% - Ênfase6 3 3 2 3" xfId="8475" xr:uid="{A8AEFE31-F294-4BB8-AD9C-61092298D6B6}"/>
    <cellStyle name="40% - Ênfase6 3 3 2 3 2" xfId="11468" xr:uid="{4517E801-F467-4B3C-A2C7-2249058C83F8}"/>
    <cellStyle name="40% - Ênfase6 3 3 2 3 2 2" xfId="33531" xr:uid="{C9C16683-8A9F-47B5-9FB4-0402C3568ACE}"/>
    <cellStyle name="40% - Ênfase6 3 3 2 3 2 3" xfId="22548" xr:uid="{0BD0DE16-C9C7-4EB6-9549-25F9AEAE85FF}"/>
    <cellStyle name="40% - Ênfase6 3 3 2 3 3" xfId="30962" xr:uid="{5B1E0B6C-667A-448E-A77C-ABE98C06D1FB}"/>
    <cellStyle name="40% - Ênfase6 3 3 2 3 4" xfId="19979" xr:uid="{D9787A83-331F-4257-95A9-3411B61F0831}"/>
    <cellStyle name="40% - Ênfase6 3 3 2 4" xfId="10472" xr:uid="{38FF772A-F860-4FA7-A1F5-0B80F61CCE70}"/>
    <cellStyle name="40% - Ênfase6 3 3 2 4 2" xfId="32599" xr:uid="{F05E5BFD-4349-4775-918F-F2A8A5200BF4}"/>
    <cellStyle name="40% - Ênfase6 3 3 2 4 3" xfId="21616" xr:uid="{84BB374F-1589-4E70-B967-50ED375C1C68}"/>
    <cellStyle name="40% - Ênfase6 3 3 2 5" xfId="14235" xr:uid="{D19E438C-9A78-448A-8FAA-483D6CB1AB5E}"/>
    <cellStyle name="40% - Ênfase6 3 3 2 5 2" xfId="36099" xr:uid="{F4C24BB3-26CB-4358-B25F-A5850905B143}"/>
    <cellStyle name="40% - Ênfase6 3 3 2 5 3" xfId="25116" xr:uid="{3787210E-02AF-4781-8288-A4AA28777A1A}"/>
    <cellStyle name="40% - Ênfase6 3 3 2 6" xfId="27066" xr:uid="{2081957F-D0ED-4768-A19D-5F81382F1FDD}"/>
    <cellStyle name="40% - Ênfase6 3 3 2 6 2" xfId="38049" xr:uid="{C87AEAE8-6B2E-4150-AD18-5F1270297EC1}"/>
    <cellStyle name="40% - Ênfase6 3 3 2 7" xfId="29014" xr:uid="{D54FA299-8D2B-441D-BCB9-E9D9DA854122}"/>
    <cellStyle name="40% - Ênfase6 3 3 2 8" xfId="39997" xr:uid="{77001F2D-4266-4C65-B4B5-C6AF05EE4DED}"/>
    <cellStyle name="40% - Ênfase6 3 3 2 9" xfId="41944" xr:uid="{710BBDD2-04FB-45A4-93AE-35572BD74494}"/>
    <cellStyle name="40% - Ênfase6 3 3 3" xfId="5631" xr:uid="{11545014-DC58-45EE-992E-1AE76751702A}"/>
    <cellStyle name="40% - Ênfase6 3 3 3 10" xfId="43905" xr:uid="{5803D03E-F431-4C5F-B3F9-A1E89DFB5CE4}"/>
    <cellStyle name="40% - Ênfase6 3 3 3 11" xfId="18031" xr:uid="{08F00648-ED92-4E16-85D5-F20D9EF77B2B}"/>
    <cellStyle name="40% - Ênfase6 3 3 3 2" xfId="7501" xr:uid="{D87E43D4-3320-4A46-9141-FF758EB1DB9F}"/>
    <cellStyle name="40% - Ênfase6 3 3 3 2 10" xfId="19043" xr:uid="{8A539F78-0EE8-4D02-B22C-E66E3AE60B67}"/>
    <cellStyle name="40% - Ênfase6 3 3 3 2 2" xfId="9488" xr:uid="{2782A03C-3234-4DAD-80BA-F02D8F66D8B1}"/>
    <cellStyle name="40% - Ênfase6 3 3 3 2 2 2" xfId="31975" xr:uid="{AC04F112-5DD4-49F8-8E33-0418DB92B31E}"/>
    <cellStyle name="40% - Ênfase6 3 3 3 2 2 3" xfId="20992" xr:uid="{932968E5-4E2F-4C9A-AB85-4D5F6851DFAE}"/>
    <cellStyle name="40% - Ênfase6 3 3 3 2 3" xfId="12887" xr:uid="{E4A384F9-16C5-41C3-92FB-F944E94DF34E}"/>
    <cellStyle name="40% - Ênfase6 3 3 3 2 3 2" xfId="34948" xr:uid="{0D546FA7-8AC3-4924-A56B-F7DF142380D5}"/>
    <cellStyle name="40% - Ênfase6 3 3 3 2 3 3" xfId="23965" xr:uid="{BBDA2004-C226-4D2D-B326-437C6B18B88D}"/>
    <cellStyle name="40% - Ênfase6 3 3 3 2 4" xfId="15329" xr:uid="{CAE5656C-A066-44C3-A575-5188015CD783}"/>
    <cellStyle name="40% - Ênfase6 3 3 3 2 4 2" xfId="37111" xr:uid="{C16011E3-94BC-4CCA-B16A-0CBEE560B8C3}"/>
    <cellStyle name="40% - Ênfase6 3 3 3 2 4 3" xfId="26128" xr:uid="{68E06318-6B7D-4DE3-9889-B74A4AEA5C58}"/>
    <cellStyle name="40% - Ênfase6 3 3 3 2 5" xfId="28078" xr:uid="{A1637AAF-D9FF-40C6-BBE1-27A78852674B}"/>
    <cellStyle name="40% - Ênfase6 3 3 3 2 5 2" xfId="39061" xr:uid="{83A772AC-B099-4169-A9D2-68912A59EB59}"/>
    <cellStyle name="40% - Ênfase6 3 3 3 2 6" xfId="30026" xr:uid="{BA522EE0-F894-4EC7-A61B-F3A0DC207B9D}"/>
    <cellStyle name="40% - Ênfase6 3 3 3 2 7" xfId="41009" xr:uid="{87603971-D931-4EA3-BE70-99B432D79326}"/>
    <cellStyle name="40% - Ênfase6 3 3 3 2 8" xfId="42956" xr:uid="{47CBD1F5-9516-430A-BA5B-C2081CE7E656}"/>
    <cellStyle name="40% - Ênfase6 3 3 3 2 9" xfId="44916" xr:uid="{74388030-F78F-45E8-9E3C-42C125BDA07E}"/>
    <cellStyle name="40% - Ênfase6 3 3 3 3" xfId="8476" xr:uid="{9FB8CCDC-5A1A-48DC-8ACD-84526B448182}"/>
    <cellStyle name="40% - Ênfase6 3 3 3 3 2" xfId="11750" xr:uid="{ACCDD415-EED2-4B6E-8E72-72309E6F944B}"/>
    <cellStyle name="40% - Ênfase6 3 3 3 3 2 2" xfId="33813" xr:uid="{51142AFC-C87A-43A3-8126-700A5E343057}"/>
    <cellStyle name="40% - Ênfase6 3 3 3 3 2 3" xfId="22830" xr:uid="{47A84345-CEF0-4A14-8FF1-3F879EF8595A}"/>
    <cellStyle name="40% - Ênfase6 3 3 3 3 3" xfId="30963" xr:uid="{20A6BB91-AE51-452C-83F3-FCF3CBD87C6B}"/>
    <cellStyle name="40% - Ênfase6 3 3 3 3 4" xfId="19980" xr:uid="{7DA9C169-B647-42D5-8646-23BB3BCE1225}"/>
    <cellStyle name="40% - Ênfase6 3 3 3 4" xfId="10754" xr:uid="{66CF40F7-C667-43A3-B69A-E4A1F1F7B0E8}"/>
    <cellStyle name="40% - Ênfase6 3 3 3 4 2" xfId="32881" xr:uid="{291A8BF2-2B9F-4B91-9084-09D498BE4C3E}"/>
    <cellStyle name="40% - Ênfase6 3 3 3 4 3" xfId="21898" xr:uid="{3CEA7692-C953-44F1-A7DB-70204E318D4E}"/>
    <cellStyle name="40% - Ênfase6 3 3 3 5" xfId="14236" xr:uid="{40A92290-F5A2-43AB-B7E2-69AA491856DE}"/>
    <cellStyle name="40% - Ênfase6 3 3 3 5 2" xfId="36100" xr:uid="{273F9F1E-3EB8-4942-AF76-24FBBD295002}"/>
    <cellStyle name="40% - Ênfase6 3 3 3 5 3" xfId="25117" xr:uid="{EB84FB12-D781-4EE4-ACF3-6F1DBE7E7092}"/>
    <cellStyle name="40% - Ênfase6 3 3 3 6" xfId="27067" xr:uid="{A1148605-40D8-4BD2-B377-F8C359CBA121}"/>
    <cellStyle name="40% - Ênfase6 3 3 3 6 2" xfId="38050" xr:uid="{7786A254-ED0B-4D12-94E1-683DBB5E323C}"/>
    <cellStyle name="40% - Ênfase6 3 3 3 7" xfId="29015" xr:uid="{BB0DCFDB-2703-4743-8211-8FE3C1BBEEBD}"/>
    <cellStyle name="40% - Ênfase6 3 3 3 8" xfId="39998" xr:uid="{007784AD-9988-4A29-A77B-6F63290A7583}"/>
    <cellStyle name="40% - Ênfase6 3 3 3 9" xfId="41945" xr:uid="{64304C0D-CD4B-44DA-B590-9DA3F3728780}"/>
    <cellStyle name="40% - Ênfase6 3 3 4" xfId="6935" xr:uid="{F8053049-957C-4751-B921-BDD88EBC4F19}"/>
    <cellStyle name="40% - Ênfase6 3 3 4 10" xfId="18479" xr:uid="{92A09A02-3018-4B8D-BB0F-96848DF6F862}"/>
    <cellStyle name="40% - Ênfase6 3 3 4 2" xfId="8924" xr:uid="{A866B008-B681-433E-A367-5AC4EE95CC93}"/>
    <cellStyle name="40% - Ênfase6 3 3 4 2 2" xfId="13199" xr:uid="{CB805A32-05CA-45E5-BA62-503A16556E75}"/>
    <cellStyle name="40% - Ênfase6 3 3 4 2 2 2" xfId="35208" xr:uid="{806FCE4A-8DEC-43B3-8F5E-5CDB2802EE27}"/>
    <cellStyle name="40% - Ênfase6 3 3 4 2 2 3" xfId="24225" xr:uid="{1A7A3735-0B63-4D67-B0EE-78DEA3D6A5D4}"/>
    <cellStyle name="40% - Ênfase6 3 3 4 2 3" xfId="31411" xr:uid="{2448F7B5-9BBD-4D54-88D6-90420C0B8F28}"/>
    <cellStyle name="40% - Ênfase6 3 3 4 2 4" xfId="20428" xr:uid="{63DB672E-06E8-4D6D-96C6-6C83A243046A}"/>
    <cellStyle name="40% - Ênfase6 3 3 4 3" xfId="12012" xr:uid="{71FD7BA4-54F1-4B2D-A1B0-0B2B40E43EC8}"/>
    <cellStyle name="40% - Ênfase6 3 3 4 3 2" xfId="34073" xr:uid="{95077DDA-8B3B-4D4B-BC9F-0DF3173C2D5A}"/>
    <cellStyle name="40% - Ênfase6 3 3 4 3 3" xfId="23090" xr:uid="{E3A50D48-64D9-4B29-9DF8-5D38E9E35C73}"/>
    <cellStyle name="40% - Ênfase6 3 3 4 4" xfId="14765" xr:uid="{5ACDE7D7-B3C5-4F6F-BA45-88E7B6542423}"/>
    <cellStyle name="40% - Ênfase6 3 3 4 4 2" xfId="36547" xr:uid="{88201783-FAD4-47D9-8F03-751B51EFAD10}"/>
    <cellStyle name="40% - Ênfase6 3 3 4 4 3" xfId="25564" xr:uid="{F52912A1-1BEE-44A9-A2F8-A97FC7994892}"/>
    <cellStyle name="40% - Ênfase6 3 3 4 5" xfId="27514" xr:uid="{3CA40DCD-E6D2-4C5B-8F31-CBF00DD3E585}"/>
    <cellStyle name="40% - Ênfase6 3 3 4 5 2" xfId="38497" xr:uid="{64A27780-EFA7-4880-B749-BDD94277029B}"/>
    <cellStyle name="40% - Ênfase6 3 3 4 6" xfId="29462" xr:uid="{EC40009F-AC93-43D3-828B-84C78175A9D9}"/>
    <cellStyle name="40% - Ênfase6 3 3 4 7" xfId="40445" xr:uid="{A0A2C954-322A-4ECC-99B4-3C206D38192E}"/>
    <cellStyle name="40% - Ênfase6 3 3 4 8" xfId="42392" xr:uid="{571C956E-1C36-429C-B526-90D40E72B446}"/>
    <cellStyle name="40% - Ênfase6 3 3 4 9" xfId="44352" xr:uid="{37735462-2A4B-4080-B7B3-4E73F3055071}"/>
    <cellStyle name="40% - Ênfase6 3 3 5" xfId="8474" xr:uid="{8EACAB24-C871-4B78-972A-E5FEA436B0A7}"/>
    <cellStyle name="40% - Ênfase6 3 3 5 2" xfId="12309" xr:uid="{A8E1FBE6-77EE-44DE-9E03-616836F4957C}"/>
    <cellStyle name="40% - Ênfase6 3 3 5 2 2" xfId="34370" xr:uid="{835D1639-2BE8-4FFB-914A-FA9F153C1985}"/>
    <cellStyle name="40% - Ênfase6 3 3 5 2 3" xfId="23387" xr:uid="{D041F37F-49A3-47E6-AF25-D5503C71366C}"/>
    <cellStyle name="40% - Ênfase6 3 3 5 3" xfId="30961" xr:uid="{E651886F-7949-42F0-B3E9-D27185599FFF}"/>
    <cellStyle name="40% - Ênfase6 3 3 5 4" xfId="19978" xr:uid="{D783D908-0E25-4A77-9709-712FE86E3E55}"/>
    <cellStyle name="40% - Ênfase6 3 3 6" xfId="11172" xr:uid="{260D64E4-B8F7-4C9A-82EF-814D432FF5E7}"/>
    <cellStyle name="40% - Ênfase6 3 3 6 2" xfId="33235" xr:uid="{AEC9AE78-6C23-4EBC-89F0-CF9970694C28}"/>
    <cellStyle name="40% - Ênfase6 3 3 6 3" xfId="22252" xr:uid="{2511295E-705A-4682-A0DD-237754688299}"/>
    <cellStyle name="40% - Ênfase6 3 3 7" xfId="10190" xr:uid="{EAB378DA-8200-4F7C-83F4-F7F3C95B08EB}"/>
    <cellStyle name="40% - Ênfase6 3 3 7 2" xfId="32317" xr:uid="{A59FCE48-27BC-4050-8EDE-0311269E0BC8}"/>
    <cellStyle name="40% - Ênfase6 3 3 7 3" xfId="21334" xr:uid="{485DB9DF-3C49-4436-8BE5-0F24FB6D0610}"/>
    <cellStyle name="40% - Ênfase6 3 3 8" xfId="14234" xr:uid="{CA1A8E76-9FE7-41BD-8E92-941A08F70217}"/>
    <cellStyle name="40% - Ênfase6 3 3 8 2" xfId="36098" xr:uid="{1149B135-6CD6-45E7-9438-0596984C7373}"/>
    <cellStyle name="40% - Ênfase6 3 3 8 3" xfId="25115" xr:uid="{0CF727A2-1888-4E35-8218-259D0DB53539}"/>
    <cellStyle name="40% - Ênfase6 3 3 9" xfId="27065" xr:uid="{1614F57C-A96C-4E41-B2C6-BE3D86A0F647}"/>
    <cellStyle name="40% - Ênfase6 3 3 9 2" xfId="38048" xr:uid="{A8357720-3B83-4199-BE62-ACB0BCF9E2BE}"/>
    <cellStyle name="40% - Ênfase6 3 4" xfId="5632" xr:uid="{3DC08674-9DB5-411E-8212-12BAC52AE857}"/>
    <cellStyle name="40% - Ênfase6 3 4 10" xfId="39999" xr:uid="{F89D9578-D63E-4536-99A2-C3C13E22C312}"/>
    <cellStyle name="40% - Ênfase6 3 4 11" xfId="41946" xr:uid="{A9B7DF6C-A3D4-4F74-8C99-5EADFE2296C6}"/>
    <cellStyle name="40% - Ênfase6 3 4 12" xfId="43906" xr:uid="{E3340DBC-63FC-4937-AADD-BD6F407090EB}"/>
    <cellStyle name="40% - Ênfase6 3 4 13" xfId="18032" xr:uid="{F1AA798A-821F-4EDE-9444-4A6714531238}"/>
    <cellStyle name="40% - Ênfase6 3 4 2" xfId="5633" xr:uid="{6599CAC8-94FF-4D88-8EC5-B31A4802BE69}"/>
    <cellStyle name="40% - Ênfase6 3 4 2 10" xfId="43907" xr:uid="{CED22440-BC2C-413B-BD5F-333BAB4F7AB0}"/>
    <cellStyle name="40% - Ênfase6 3 4 2 11" xfId="18033" xr:uid="{02BA469B-78C3-49E5-8404-3C6A13285208}"/>
    <cellStyle name="40% - Ênfase6 3 4 2 2" xfId="7162" xr:uid="{49858E56-B531-48B5-B751-1AAFCB7C39F2}"/>
    <cellStyle name="40% - Ênfase6 3 4 2 2 10" xfId="18704" xr:uid="{1F356995-A09F-4724-AE67-7A2486D572A8}"/>
    <cellStyle name="40% - Ênfase6 3 4 2 2 2" xfId="9149" xr:uid="{B9A8EAFF-2530-450F-99F3-D1A7A8D1E3B9}"/>
    <cellStyle name="40% - Ênfase6 3 4 2 2 2 2" xfId="31636" xr:uid="{0519CAA0-EF89-450B-9066-AF94DE81A17E}"/>
    <cellStyle name="40% - Ênfase6 3 4 2 2 2 3" xfId="20653" xr:uid="{75064C0A-300B-4FB3-8907-5E1EE0102C0A}"/>
    <cellStyle name="40% - Ênfase6 3 4 2 2 3" xfId="12544" xr:uid="{01176255-D42C-4D60-90F4-509BD148F290}"/>
    <cellStyle name="40% - Ênfase6 3 4 2 2 3 2" xfId="34605" xr:uid="{019CFCBF-C703-4D41-8A61-D985E39264D8}"/>
    <cellStyle name="40% - Ênfase6 3 4 2 2 3 3" xfId="23622" xr:uid="{45749BD8-790B-41BF-AC30-B2251B06DFD0}"/>
    <cellStyle name="40% - Ênfase6 3 4 2 2 4" xfId="14990" xr:uid="{B524CF45-E61A-45A8-A4B9-EB4DCE439D22}"/>
    <cellStyle name="40% - Ênfase6 3 4 2 2 4 2" xfId="36772" xr:uid="{4A1E7F9F-700A-4E1D-A81C-96AF1CE951A4}"/>
    <cellStyle name="40% - Ênfase6 3 4 2 2 4 3" xfId="25789" xr:uid="{ACF97461-A155-4C64-8610-5320B1E2E82A}"/>
    <cellStyle name="40% - Ênfase6 3 4 2 2 5" xfId="27739" xr:uid="{1C12E52A-4CD8-4326-AD10-E024CE92DCB6}"/>
    <cellStyle name="40% - Ênfase6 3 4 2 2 5 2" xfId="38722" xr:uid="{AB596940-F2C4-45B6-8C75-9DC2839C9B6A}"/>
    <cellStyle name="40% - Ênfase6 3 4 2 2 6" xfId="29687" xr:uid="{F7A0E794-AE80-4689-A3FF-FADFB3299E6C}"/>
    <cellStyle name="40% - Ênfase6 3 4 2 2 7" xfId="40670" xr:uid="{B799A5CC-7B5F-48DA-B90D-751F1DC0811D}"/>
    <cellStyle name="40% - Ênfase6 3 4 2 2 8" xfId="42617" xr:uid="{8550982E-A6AF-4D2E-96BC-3E40A2D1D817}"/>
    <cellStyle name="40% - Ênfase6 3 4 2 2 9" xfId="44577" xr:uid="{948A8B24-5E77-4B0F-B9C2-E3FB2263C7FB}"/>
    <cellStyle name="40% - Ênfase6 3 4 2 3" xfId="8478" xr:uid="{51E23252-0FF3-4FF1-8BA4-7A1F6EB9FE23}"/>
    <cellStyle name="40% - Ênfase6 3 4 2 3 2" xfId="11407" xr:uid="{28AAA6F4-F7F4-48B8-8D1D-F8304C696A27}"/>
    <cellStyle name="40% - Ênfase6 3 4 2 3 2 2" xfId="33470" xr:uid="{9B87BF64-3406-443D-A35C-474933879EAF}"/>
    <cellStyle name="40% - Ênfase6 3 4 2 3 2 3" xfId="22487" xr:uid="{0EA2E778-DC15-4C41-9CF4-71641ED4954D}"/>
    <cellStyle name="40% - Ênfase6 3 4 2 3 3" xfId="30965" xr:uid="{3EC1175D-8E60-4EB1-8B19-0536352DBBC9}"/>
    <cellStyle name="40% - Ênfase6 3 4 2 3 4" xfId="19982" xr:uid="{516681E6-7467-4AE6-B44A-1C60A492F215}"/>
    <cellStyle name="40% - Ênfase6 3 4 2 4" xfId="10415" xr:uid="{7A4E6239-FDBB-4629-A063-C1F2FCFE2FA4}"/>
    <cellStyle name="40% - Ênfase6 3 4 2 4 2" xfId="32542" xr:uid="{8CB0DC5D-129D-428E-93AD-D1FAD9192649}"/>
    <cellStyle name="40% - Ênfase6 3 4 2 4 3" xfId="21559" xr:uid="{B644CE31-09C5-49C4-9635-5A045A0F65F1}"/>
    <cellStyle name="40% - Ênfase6 3 4 2 5" xfId="14238" xr:uid="{970FEA61-433A-4550-86BB-469E7E79B355}"/>
    <cellStyle name="40% - Ênfase6 3 4 2 5 2" xfId="36102" xr:uid="{05081783-2E9C-4B49-A8D9-B24FA1E086BA}"/>
    <cellStyle name="40% - Ênfase6 3 4 2 5 3" xfId="25119" xr:uid="{98BD4E2A-E04C-4D2F-AD1C-1B731FE75C78}"/>
    <cellStyle name="40% - Ênfase6 3 4 2 6" xfId="27069" xr:uid="{AD52594B-3A15-4440-8B26-D7553C646EB3}"/>
    <cellStyle name="40% - Ênfase6 3 4 2 6 2" xfId="38052" xr:uid="{EF24AE37-9C20-424A-BA76-DFBECCF8256B}"/>
    <cellStyle name="40% - Ênfase6 3 4 2 7" xfId="29017" xr:uid="{C6520252-0922-4D31-98DF-65281F576BE5}"/>
    <cellStyle name="40% - Ênfase6 3 4 2 8" xfId="40000" xr:uid="{16ACF540-4D56-48AC-BD1B-A682EACE92A0}"/>
    <cellStyle name="40% - Ênfase6 3 4 2 9" xfId="41947" xr:uid="{A370C593-981C-4888-B65C-2BBB10E2BD1F}"/>
    <cellStyle name="40% - Ênfase6 3 4 3" xfId="5634" xr:uid="{43141A62-BB09-4E50-86B5-E18483B1F0E6}"/>
    <cellStyle name="40% - Ênfase6 3 4 3 10" xfId="43908" xr:uid="{21562192-097C-4C20-B605-316D218C4166}"/>
    <cellStyle name="40% - Ênfase6 3 4 3 11" xfId="18034" xr:uid="{644FC4F3-3120-463F-95A9-13823EA3659E}"/>
    <cellStyle name="40% - Ênfase6 3 4 3 2" xfId="7444" xr:uid="{24B07B88-3AFB-4B1B-9D77-253D96F142FB}"/>
    <cellStyle name="40% - Ênfase6 3 4 3 2 10" xfId="18986" xr:uid="{00B6CA72-E0B8-4B51-BC87-30537029786B}"/>
    <cellStyle name="40% - Ênfase6 3 4 3 2 2" xfId="9431" xr:uid="{E6CE326B-C2CD-4EC3-B51B-5BEE73059FC4}"/>
    <cellStyle name="40% - Ênfase6 3 4 3 2 2 2" xfId="31918" xr:uid="{93F0F923-11C9-432A-A1C2-877F89748ECE}"/>
    <cellStyle name="40% - Ênfase6 3 4 3 2 2 3" xfId="20935" xr:uid="{65DCEF51-A082-44A0-9F26-210B7167A99A}"/>
    <cellStyle name="40% - Ênfase6 3 4 3 2 3" xfId="12830" xr:uid="{A96C9170-24F1-4F28-942E-B2AE8559CEEC}"/>
    <cellStyle name="40% - Ênfase6 3 4 3 2 3 2" xfId="34891" xr:uid="{31C27ABA-2D65-4AF6-8E98-F9D8FE0AC70C}"/>
    <cellStyle name="40% - Ênfase6 3 4 3 2 3 3" xfId="23908" xr:uid="{CD10AD64-EE1F-401B-8BA1-C3CEE8DFBA3E}"/>
    <cellStyle name="40% - Ênfase6 3 4 3 2 4" xfId="15272" xr:uid="{4EFC1928-44C1-4E46-8EAE-2DC8131CCC7E}"/>
    <cellStyle name="40% - Ênfase6 3 4 3 2 4 2" xfId="37054" xr:uid="{9A60EA01-AE11-4743-BB28-8AA328512D28}"/>
    <cellStyle name="40% - Ênfase6 3 4 3 2 4 3" xfId="26071" xr:uid="{7B259BAF-284B-4CB1-A644-047032B86BBF}"/>
    <cellStyle name="40% - Ênfase6 3 4 3 2 5" xfId="28021" xr:uid="{039B946B-CC11-429C-8FFE-E0E039BD8CDC}"/>
    <cellStyle name="40% - Ênfase6 3 4 3 2 5 2" xfId="39004" xr:uid="{905B6719-7048-401E-B2BF-159BC4335ADE}"/>
    <cellStyle name="40% - Ênfase6 3 4 3 2 6" xfId="29969" xr:uid="{A7FFAED0-DBA8-4993-9F51-2BDDC5225BF7}"/>
    <cellStyle name="40% - Ênfase6 3 4 3 2 7" xfId="40952" xr:uid="{642ED905-C307-45DB-8F97-EDBB7F017AD6}"/>
    <cellStyle name="40% - Ênfase6 3 4 3 2 8" xfId="42899" xr:uid="{62B14704-4BC4-4F13-8182-32D1F8A28DB0}"/>
    <cellStyle name="40% - Ênfase6 3 4 3 2 9" xfId="44859" xr:uid="{07DE201C-2551-4FBA-8D22-13C4D57123D0}"/>
    <cellStyle name="40% - Ênfase6 3 4 3 3" xfId="8479" xr:uid="{B3FB62E7-CC58-4399-A1FB-66475C0FE1EE}"/>
    <cellStyle name="40% - Ênfase6 3 4 3 3 2" xfId="11693" xr:uid="{55144BAF-1CA4-4B7D-BFC4-E28881110340}"/>
    <cellStyle name="40% - Ênfase6 3 4 3 3 2 2" xfId="33756" xr:uid="{1227F337-46B8-4610-9B84-022074950E35}"/>
    <cellStyle name="40% - Ênfase6 3 4 3 3 2 3" xfId="22773" xr:uid="{A4A0500F-6195-4B83-A8A7-5C18D7D58B39}"/>
    <cellStyle name="40% - Ênfase6 3 4 3 3 3" xfId="30966" xr:uid="{8A7E61BE-4216-47B0-8EFC-A596D882FB94}"/>
    <cellStyle name="40% - Ênfase6 3 4 3 3 4" xfId="19983" xr:uid="{BAC0358B-1EE8-470F-9BF9-FE97179A44DE}"/>
    <cellStyle name="40% - Ênfase6 3 4 3 4" xfId="10697" xr:uid="{25A9D9EC-B0DF-4525-90F0-54A1DBDB06B6}"/>
    <cellStyle name="40% - Ênfase6 3 4 3 4 2" xfId="32824" xr:uid="{0D3BF51D-7FE2-44C3-B9C8-37B7E4209090}"/>
    <cellStyle name="40% - Ênfase6 3 4 3 4 3" xfId="21841" xr:uid="{FB9B0CA7-08AF-4687-B695-C6FE9A5DDC34}"/>
    <cellStyle name="40% - Ênfase6 3 4 3 5" xfId="14239" xr:uid="{66401675-5C18-406F-945C-6909B1F25380}"/>
    <cellStyle name="40% - Ênfase6 3 4 3 5 2" xfId="36103" xr:uid="{1B493414-A658-42C5-A84B-6A2FA6C48CD1}"/>
    <cellStyle name="40% - Ênfase6 3 4 3 5 3" xfId="25120" xr:uid="{136FECFE-6A7E-43FA-A4B7-C43B5F9A12E2}"/>
    <cellStyle name="40% - Ênfase6 3 4 3 6" xfId="27070" xr:uid="{1AAEBC94-18F2-482C-AEEF-0A8A949CE56A}"/>
    <cellStyle name="40% - Ênfase6 3 4 3 6 2" xfId="38053" xr:uid="{CA41DE67-30A0-499D-AF5E-C76DC73D8872}"/>
    <cellStyle name="40% - Ênfase6 3 4 3 7" xfId="29018" xr:uid="{30FC7319-1231-457A-ACD0-4430365F9ACB}"/>
    <cellStyle name="40% - Ênfase6 3 4 3 8" xfId="40001" xr:uid="{AFB0450C-38AE-45E9-9757-D31C338D1188}"/>
    <cellStyle name="40% - Ênfase6 3 4 3 9" xfId="41948" xr:uid="{44D4F72F-EB44-491C-8C4D-2FB1AE834509}"/>
    <cellStyle name="40% - Ênfase6 3 4 4" xfId="6877" xr:uid="{5E1FFE5D-8CC3-4477-8A74-6D6106B2009C}"/>
    <cellStyle name="40% - Ênfase6 3 4 4 10" xfId="18422" xr:uid="{F55EA826-FCFB-4693-BE08-53BA8C572BA6}"/>
    <cellStyle name="40% - Ênfase6 3 4 4 2" xfId="8867" xr:uid="{E357987C-1E89-4010-840B-E9C769010A29}"/>
    <cellStyle name="40% - Ênfase6 3 4 4 2 2" xfId="31354" xr:uid="{7757FA70-4374-4B0E-8919-924760C38105}"/>
    <cellStyle name="40% - Ênfase6 3 4 4 2 3" xfId="20371" xr:uid="{C188E28A-0C7C-4223-9DC2-E84EEDBD167C}"/>
    <cellStyle name="40% - Ênfase6 3 4 4 3" xfId="12248" xr:uid="{FFBC9F83-2688-41F5-88F3-A57216C3FBB7}"/>
    <cellStyle name="40% - Ênfase6 3 4 4 3 2" xfId="34309" xr:uid="{880FD24D-CC0C-49BE-A758-5C8745119359}"/>
    <cellStyle name="40% - Ênfase6 3 4 4 3 3" xfId="23326" xr:uid="{B0D7311F-2C82-420E-9B4A-F9C863955E90}"/>
    <cellStyle name="40% - Ênfase6 3 4 4 4" xfId="14708" xr:uid="{36DCCE6A-E3E6-4E6A-B605-322C7A357E2D}"/>
    <cellStyle name="40% - Ênfase6 3 4 4 4 2" xfId="36490" xr:uid="{8DF2AE47-473B-4C88-805B-EB202ED096BC}"/>
    <cellStyle name="40% - Ênfase6 3 4 4 4 3" xfId="25507" xr:uid="{8B6289ED-523D-476A-B49C-22A63B0E8093}"/>
    <cellStyle name="40% - Ênfase6 3 4 4 5" xfId="27457" xr:uid="{914C3555-B36B-415E-9252-5054BFBEF24C}"/>
    <cellStyle name="40% - Ênfase6 3 4 4 5 2" xfId="38440" xr:uid="{2EBD63E4-BF62-4411-8919-0990CA278014}"/>
    <cellStyle name="40% - Ênfase6 3 4 4 6" xfId="29405" xr:uid="{B2B0B45E-A871-4B09-997A-FF180767EC66}"/>
    <cellStyle name="40% - Ênfase6 3 4 4 7" xfId="40388" xr:uid="{AE3A1222-936E-4BC1-BE23-A6E2386B7239}"/>
    <cellStyle name="40% - Ênfase6 3 4 4 8" xfId="42335" xr:uid="{F1EEC2FD-47DE-4688-B262-100B67F670C4}"/>
    <cellStyle name="40% - Ênfase6 3 4 4 9" xfId="44295" xr:uid="{654BE95D-04D9-4229-B336-56C7A8D32C66}"/>
    <cellStyle name="40% - Ênfase6 3 4 5" xfId="8477" xr:uid="{223C8B10-CFC3-4E62-819F-8C035FC1F2BD}"/>
    <cellStyle name="40% - Ênfase6 3 4 5 2" xfId="11110" xr:uid="{3C8D87A8-9498-47BA-88D0-9D76202D1816}"/>
    <cellStyle name="40% - Ênfase6 3 4 5 2 2" xfId="33174" xr:uid="{2A185EF2-EF9D-4EF3-8BA6-0D200852E947}"/>
    <cellStyle name="40% - Ênfase6 3 4 5 2 3" xfId="22191" xr:uid="{0440FAB4-DBBB-4FF7-9AFB-574FCFC5D3B8}"/>
    <cellStyle name="40% - Ênfase6 3 4 5 3" xfId="30964" xr:uid="{4EB7BA1D-959D-4B66-ABE5-D46F3FCA61CC}"/>
    <cellStyle name="40% - Ênfase6 3 4 5 4" xfId="19981" xr:uid="{07C235AD-4C0E-45D0-9223-D3CB25E66209}"/>
    <cellStyle name="40% - Ênfase6 3 4 6" xfId="10073" xr:uid="{BB28DC77-F0ED-4E1D-B421-412FD19608EC}"/>
    <cellStyle name="40% - Ênfase6 3 4 6 2" xfId="32260" xr:uid="{98B77533-04B7-4F13-822A-EDB89AF638FF}"/>
    <cellStyle name="40% - Ênfase6 3 4 6 3" xfId="21277" xr:uid="{CD2F64CE-34C7-401A-A4C1-38E727413B5A}"/>
    <cellStyle name="40% - Ênfase6 3 4 7" xfId="14237" xr:uid="{FE8BD613-CDEC-4B67-A66D-723BC4984605}"/>
    <cellStyle name="40% - Ênfase6 3 4 7 2" xfId="36101" xr:uid="{89D2D28E-99AA-47E1-AC79-65B6D75722FD}"/>
    <cellStyle name="40% - Ênfase6 3 4 7 3" xfId="25118" xr:uid="{2434D2AC-9270-4BF7-9A66-CFD3C30D7CD1}"/>
    <cellStyle name="40% - Ênfase6 3 4 8" xfId="27068" xr:uid="{0F180894-0128-43C4-ADA0-C92435CC8B55}"/>
    <cellStyle name="40% - Ênfase6 3 4 8 2" xfId="38051" xr:uid="{5B83A931-6866-4C17-BEFF-A5E8C464B44C}"/>
    <cellStyle name="40% - Ênfase6 3 4 9" xfId="29016" xr:uid="{70C8AA26-BD6C-439C-A835-7CE25C64F7A8}"/>
    <cellStyle name="40% - Ênfase6 3 5" xfId="5635" xr:uid="{F784D9B8-15B6-4305-9AFE-DF9ADCF10901}"/>
    <cellStyle name="40% - Ênfase6 3 5 10" xfId="43909" xr:uid="{2D0D8818-7BD0-4FB4-BCC1-9BDB9ECE4FDC}"/>
    <cellStyle name="40% - Ênfase6 3 5 11" xfId="18035" xr:uid="{2BCDC1B7-7696-4AD7-98F5-B3EE3350900F}"/>
    <cellStyle name="40% - Ênfase6 3 5 2" xfId="7050" xr:uid="{6AA840FC-C70B-4E12-923F-4BE7FE35A91E}"/>
    <cellStyle name="40% - Ênfase6 3 5 2 10" xfId="18592" xr:uid="{66A955FB-8921-4D0F-845D-C539C5EF5B23}"/>
    <cellStyle name="40% - Ênfase6 3 5 2 2" xfId="9037" xr:uid="{4B324B4B-854E-414B-99E2-D47005329F33}"/>
    <cellStyle name="40% - Ênfase6 3 5 2 2 2" xfId="31524" xr:uid="{FEE1EACE-F819-4CA3-8502-04FDA86D5243}"/>
    <cellStyle name="40% - Ênfase6 3 5 2 2 3" xfId="20541" xr:uid="{8FEC557A-EF9B-4199-99E3-2024CBC69C1E}"/>
    <cellStyle name="40% - Ênfase6 3 5 2 3" xfId="12432" xr:uid="{63013E6C-036A-47CC-B330-E23F5D0B8B13}"/>
    <cellStyle name="40% - Ênfase6 3 5 2 3 2" xfId="34493" xr:uid="{D21F9093-71EE-41AE-94B3-BC64F2633CFB}"/>
    <cellStyle name="40% - Ênfase6 3 5 2 3 3" xfId="23510" xr:uid="{9B43F0FF-1A22-440C-937B-CAB0DF72EBF5}"/>
    <cellStyle name="40% - Ênfase6 3 5 2 4" xfId="14878" xr:uid="{536C110E-0B58-47F3-B7EF-3F20B7CFD843}"/>
    <cellStyle name="40% - Ênfase6 3 5 2 4 2" xfId="36660" xr:uid="{7026C0A4-DCB6-43DC-82E1-1878351BD868}"/>
    <cellStyle name="40% - Ênfase6 3 5 2 4 3" xfId="25677" xr:uid="{BED6A731-CD8A-44FE-9FE2-6992E1CA34D8}"/>
    <cellStyle name="40% - Ênfase6 3 5 2 5" xfId="27627" xr:uid="{4D7F5BA2-B4E3-411A-999D-FBC8B04F5C4E}"/>
    <cellStyle name="40% - Ênfase6 3 5 2 5 2" xfId="38610" xr:uid="{E27078FA-32DD-4605-ABA8-B3296DA4A87B}"/>
    <cellStyle name="40% - Ênfase6 3 5 2 6" xfId="29575" xr:uid="{B8858332-7AFC-409A-B971-0BE12A2B7D88}"/>
    <cellStyle name="40% - Ênfase6 3 5 2 7" xfId="40558" xr:uid="{EA75716F-4E6B-4DA2-B078-20ECA27B17D0}"/>
    <cellStyle name="40% - Ênfase6 3 5 2 8" xfId="42505" xr:uid="{3A454D13-637E-42F3-9C62-BDB91C7D5F50}"/>
    <cellStyle name="40% - Ênfase6 3 5 2 9" xfId="44465" xr:uid="{E1283186-9F29-4E13-80EC-713B48807581}"/>
    <cellStyle name="40% - Ênfase6 3 5 3" xfId="8480" xr:uid="{9549A9A2-EAFD-4635-A0A2-F37AB327886B}"/>
    <cellStyle name="40% - Ênfase6 3 5 3 2" xfId="11295" xr:uid="{C12B3F67-8A49-4B10-A0D1-15E2A743C529}"/>
    <cellStyle name="40% - Ênfase6 3 5 3 2 2" xfId="33358" xr:uid="{EA5FC33C-CC55-43C5-83BA-9A9D9DC08D38}"/>
    <cellStyle name="40% - Ênfase6 3 5 3 2 3" xfId="22375" xr:uid="{3B02067B-1CDE-4E2E-B353-E4343A1202BB}"/>
    <cellStyle name="40% - Ênfase6 3 5 3 3" xfId="30967" xr:uid="{E6823092-7B8B-43D6-948E-AE611291C854}"/>
    <cellStyle name="40% - Ênfase6 3 5 3 4" xfId="19984" xr:uid="{587780B9-D8F7-4E63-B874-B65E1022F61B}"/>
    <cellStyle name="40% - Ênfase6 3 5 4" xfId="10303" xr:uid="{2C426993-63F0-4303-B79A-3310FDA7DE4A}"/>
    <cellStyle name="40% - Ênfase6 3 5 4 2" xfId="32430" xr:uid="{89C557A3-EF94-4D3B-91F4-FC37EDC4E747}"/>
    <cellStyle name="40% - Ênfase6 3 5 4 3" xfId="21447" xr:uid="{09770F0F-C4A9-4BB9-968B-960724712B54}"/>
    <cellStyle name="40% - Ênfase6 3 5 5" xfId="14240" xr:uid="{1A25984C-E287-45A4-A757-C71746A72781}"/>
    <cellStyle name="40% - Ênfase6 3 5 5 2" xfId="36104" xr:uid="{7FB8243D-38A8-471A-9E26-97FA23C1F2E8}"/>
    <cellStyle name="40% - Ênfase6 3 5 5 3" xfId="25121" xr:uid="{C295E7EE-3A37-418B-9B82-6ADE45A06386}"/>
    <cellStyle name="40% - Ênfase6 3 5 6" xfId="27071" xr:uid="{2DA52A58-B9FC-4EE2-AAA1-EBB27BF1A89B}"/>
    <cellStyle name="40% - Ênfase6 3 5 6 2" xfId="38054" xr:uid="{398F11E2-8FD4-4BD3-875B-94C6D9D8FF40}"/>
    <cellStyle name="40% - Ênfase6 3 5 7" xfId="29019" xr:uid="{F7A0BA47-8347-4602-80CF-E724BF489D32}"/>
    <cellStyle name="40% - Ênfase6 3 5 8" xfId="40002" xr:uid="{6C1EAFCA-DEA5-47DF-997E-99B4D636F790}"/>
    <cellStyle name="40% - Ênfase6 3 5 9" xfId="41949" xr:uid="{F02C6B0C-1255-4604-A8B6-E0B6F40F2717}"/>
    <cellStyle name="40% - Ênfase6 3 6" xfId="5636" xr:uid="{FC711F14-7B0D-4278-A377-E1CDEB34CF07}"/>
    <cellStyle name="40% - Ênfase6 3 6 10" xfId="43910" xr:uid="{9A65ED1D-F825-4623-B778-130A27894F83}"/>
    <cellStyle name="40% - Ênfase6 3 6 11" xfId="18036" xr:uid="{B1E0F584-8124-4327-B688-C47C8F4D8423}"/>
    <cellStyle name="40% - Ênfase6 3 6 2" xfId="7332" xr:uid="{88B1DA09-0552-458D-9FCC-C306AAD05DCB}"/>
    <cellStyle name="40% - Ênfase6 3 6 2 10" xfId="18874" xr:uid="{25CEA7F2-B49D-4A86-8CD0-D0DB9945F770}"/>
    <cellStyle name="40% - Ênfase6 3 6 2 2" xfId="9319" xr:uid="{A4BF6D8D-555C-4496-8755-12E3B535EB53}"/>
    <cellStyle name="40% - Ênfase6 3 6 2 2 2" xfId="31806" xr:uid="{9C1745CC-7F22-40A1-8BA7-CE44623CF7D3}"/>
    <cellStyle name="40% - Ênfase6 3 6 2 2 3" xfId="20823" xr:uid="{58861593-0250-4A7A-9911-92DEA921DA1D}"/>
    <cellStyle name="40% - Ênfase6 3 6 2 3" xfId="12718" xr:uid="{04E51F60-7766-4B13-A787-4FAB6CF6810C}"/>
    <cellStyle name="40% - Ênfase6 3 6 2 3 2" xfId="34779" xr:uid="{E118EC07-FFFD-4BF2-B139-022FAA7FD72C}"/>
    <cellStyle name="40% - Ênfase6 3 6 2 3 3" xfId="23796" xr:uid="{37B9B89A-D619-4B40-84BC-2C3A37AF7401}"/>
    <cellStyle name="40% - Ênfase6 3 6 2 4" xfId="15160" xr:uid="{F686A859-4E77-4AF9-AE7A-C2316A2DA678}"/>
    <cellStyle name="40% - Ênfase6 3 6 2 4 2" xfId="36942" xr:uid="{17C58D28-24EC-4A15-9E90-5CD6CFB78795}"/>
    <cellStyle name="40% - Ênfase6 3 6 2 4 3" xfId="25959" xr:uid="{63970E8E-7E83-47D7-81A6-CF16A8ABEDC6}"/>
    <cellStyle name="40% - Ênfase6 3 6 2 5" xfId="27909" xr:uid="{BD7FD2A9-E2B5-460D-A1A6-3FDB3C8AB227}"/>
    <cellStyle name="40% - Ênfase6 3 6 2 5 2" xfId="38892" xr:uid="{C0B2FBBB-3D40-4D12-8CF7-EF4555CB677B}"/>
    <cellStyle name="40% - Ênfase6 3 6 2 6" xfId="29857" xr:uid="{B2787E2A-E40F-4A96-A5C0-3A727291DCB3}"/>
    <cellStyle name="40% - Ênfase6 3 6 2 7" xfId="40840" xr:uid="{A7D34E62-FFA6-4E2E-B240-0DD841238421}"/>
    <cellStyle name="40% - Ênfase6 3 6 2 8" xfId="42787" xr:uid="{9B98A22D-7496-4612-918B-5435BDDFF0B1}"/>
    <cellStyle name="40% - Ênfase6 3 6 2 9" xfId="44747" xr:uid="{8A326198-26DF-4AA0-B19B-A5C60B4B8DDD}"/>
    <cellStyle name="40% - Ênfase6 3 6 3" xfId="8481" xr:uid="{F2115350-4699-44BE-B4F9-83AF89D1C10D}"/>
    <cellStyle name="40% - Ênfase6 3 6 3 2" xfId="11581" xr:uid="{F89886F0-183C-4ED0-9476-F1E4DB8F5435}"/>
    <cellStyle name="40% - Ênfase6 3 6 3 2 2" xfId="33644" xr:uid="{D00E740A-6744-4D3A-AAEF-5BBCD0006EEA}"/>
    <cellStyle name="40% - Ênfase6 3 6 3 2 3" xfId="22661" xr:uid="{13AE3D7F-BCBD-4CFB-9552-3F2DEF3E5B85}"/>
    <cellStyle name="40% - Ênfase6 3 6 3 3" xfId="30968" xr:uid="{5EBA74A9-1D72-4066-9B3E-462734F5E433}"/>
    <cellStyle name="40% - Ênfase6 3 6 3 4" xfId="19985" xr:uid="{C6E8F27A-E1D0-42C1-BD2E-F38606D1D01A}"/>
    <cellStyle name="40% - Ênfase6 3 6 4" xfId="10585" xr:uid="{3F048E79-3B32-4B15-B305-503C8983347E}"/>
    <cellStyle name="40% - Ênfase6 3 6 4 2" xfId="32712" xr:uid="{3EAC6960-38C9-4C3D-B052-EF37312C6012}"/>
    <cellStyle name="40% - Ênfase6 3 6 4 3" xfId="21729" xr:uid="{6E37F0E0-F00E-4462-8DAA-A58CA047B588}"/>
    <cellStyle name="40% - Ênfase6 3 6 5" xfId="14241" xr:uid="{F41A356D-06FD-46D0-B875-66130876DCA4}"/>
    <cellStyle name="40% - Ênfase6 3 6 5 2" xfId="36105" xr:uid="{5459A7AD-FDF2-4127-ABCC-8E61F4420F56}"/>
    <cellStyle name="40% - Ênfase6 3 6 5 3" xfId="25122" xr:uid="{2F3CE775-399A-4441-8EF9-5A1F72B97AEA}"/>
    <cellStyle name="40% - Ênfase6 3 6 6" xfId="27072" xr:uid="{04F06F6A-7A3F-4E69-A51C-95493D3912F4}"/>
    <cellStyle name="40% - Ênfase6 3 6 6 2" xfId="38055" xr:uid="{096FD292-BC2F-4799-A8E9-5E7DF6DB1015}"/>
    <cellStyle name="40% - Ênfase6 3 6 7" xfId="29020" xr:uid="{BA07DD9F-DCA4-436F-8A70-70EEE1C7298C}"/>
    <cellStyle name="40% - Ênfase6 3 6 8" xfId="40003" xr:uid="{87C0CB18-C4B1-457D-B064-FD526F0AFD5E}"/>
    <cellStyle name="40% - Ênfase6 3 6 9" xfId="41950" xr:uid="{7F9F7DAD-980C-4A09-A45B-E3CAD01945B9}"/>
    <cellStyle name="40% - Ênfase6 3 7" xfId="5637" xr:uid="{73E79FBD-64D8-423E-B512-94A3F0C419A3}"/>
    <cellStyle name="40% - Ênfase6 3 7 10" xfId="43911" xr:uid="{029F83A1-FCB1-4203-9702-CA9D876E75A4}"/>
    <cellStyle name="40% - Ênfase6 3 7 11" xfId="18037" xr:uid="{05896842-8453-4450-BBC3-EBE50B9006BC}"/>
    <cellStyle name="40% - Ênfase6 3 7 2" xfId="7614" xr:uid="{012FFA26-FD47-47A8-AA59-F1371C50BDD4}"/>
    <cellStyle name="40% - Ênfase6 3 7 2 10" xfId="19156" xr:uid="{5A9BA70A-AB49-4E58-A58E-C43793A0D016}"/>
    <cellStyle name="40% - Ênfase6 3 7 2 2" xfId="9601" xr:uid="{CA3E8F79-8C40-4B87-A7DD-FD7F982A11A8}"/>
    <cellStyle name="40% - Ênfase6 3 7 2 2 2" xfId="32088" xr:uid="{8A5D65F0-FA61-449D-AFD1-13F9B4CF3E32}"/>
    <cellStyle name="40% - Ênfase6 3 7 2 2 3" xfId="21105" xr:uid="{9CF97E52-8FA8-4485-ABFF-A6A11EACA84C}"/>
    <cellStyle name="40% - Ênfase6 3 7 2 3" xfId="13000" xr:uid="{41F995EB-01BC-4ACC-8374-2AEE09A56626}"/>
    <cellStyle name="40% - Ênfase6 3 7 2 3 2" xfId="35061" xr:uid="{C11ACEC4-FFB0-405B-8CFF-BAB5EFBCE645}"/>
    <cellStyle name="40% - Ênfase6 3 7 2 3 3" xfId="24078" xr:uid="{D2312007-BA1F-4E6E-B00A-58730FF7DF0D}"/>
    <cellStyle name="40% - Ênfase6 3 7 2 4" xfId="15442" xr:uid="{9BE2FD7A-67ED-47FF-9014-7A1172BD04FE}"/>
    <cellStyle name="40% - Ênfase6 3 7 2 4 2" xfId="37224" xr:uid="{D6898825-B6AE-4BA3-8682-C0A83657E9CA}"/>
    <cellStyle name="40% - Ênfase6 3 7 2 4 3" xfId="26241" xr:uid="{449930D7-97B3-4018-AB9F-F3E6A5A01E2E}"/>
    <cellStyle name="40% - Ênfase6 3 7 2 5" xfId="28191" xr:uid="{22D4494E-7798-4D18-99F7-6282D5B1343F}"/>
    <cellStyle name="40% - Ênfase6 3 7 2 5 2" xfId="39174" xr:uid="{20EF2E47-8988-47DE-AC1B-36A89E5915EF}"/>
    <cellStyle name="40% - Ênfase6 3 7 2 6" xfId="30139" xr:uid="{CFF1233B-C594-4EDD-B867-0F61D4DFDB33}"/>
    <cellStyle name="40% - Ênfase6 3 7 2 7" xfId="41122" xr:uid="{B012F482-3EC6-4530-BF07-6FEB710542E8}"/>
    <cellStyle name="40% - Ênfase6 3 7 2 8" xfId="43069" xr:uid="{89C224D3-3B54-47D5-8B07-4062F8BE5869}"/>
    <cellStyle name="40% - Ênfase6 3 7 2 9" xfId="45029" xr:uid="{708D72D6-6729-4B53-8D6D-4AE75E6535D4}"/>
    <cellStyle name="40% - Ênfase6 3 7 3" xfId="8482" xr:uid="{2F537ADF-283A-4B8F-8CF4-76E3BE7530E5}"/>
    <cellStyle name="40% - Ênfase6 3 7 3 2" xfId="11863" xr:uid="{1712ED32-C288-4133-A793-8022DCBBC955}"/>
    <cellStyle name="40% - Ênfase6 3 7 3 2 2" xfId="33926" xr:uid="{89A5A010-18BF-46A3-9283-EBE70FD4317C}"/>
    <cellStyle name="40% - Ênfase6 3 7 3 2 3" xfId="22943" xr:uid="{ED6223F3-2C05-4347-B323-AADAA19E29C7}"/>
    <cellStyle name="40% - Ênfase6 3 7 3 3" xfId="30969" xr:uid="{9CB3CFC4-0F45-47F2-BBC2-C493AE163F6D}"/>
    <cellStyle name="40% - Ênfase6 3 7 3 4" xfId="19986" xr:uid="{38B7F6A6-00D9-4AB7-9E77-D109FF6BCEEE}"/>
    <cellStyle name="40% - Ênfase6 3 7 4" xfId="10867" xr:uid="{EE628D6F-1AD8-4F1C-8878-D6DC46D541A0}"/>
    <cellStyle name="40% - Ênfase6 3 7 4 2" xfId="32994" xr:uid="{D1A3D324-42B2-4615-843D-DB8399E89FBB}"/>
    <cellStyle name="40% - Ênfase6 3 7 4 3" xfId="22011" xr:uid="{7504FD2E-9787-46E9-A00A-3320F169EE9B}"/>
    <cellStyle name="40% - Ênfase6 3 7 5" xfId="14242" xr:uid="{81439D5A-5EBF-4D96-9C4D-985ED72380C0}"/>
    <cellStyle name="40% - Ênfase6 3 7 5 2" xfId="36106" xr:uid="{95A9C3A4-0BF7-4556-8B59-A809899A38CD}"/>
    <cellStyle name="40% - Ênfase6 3 7 5 3" xfId="25123" xr:uid="{DC0B2568-49F9-4C92-883D-5EF6387628FD}"/>
    <cellStyle name="40% - Ênfase6 3 7 6" xfId="27073" xr:uid="{4E4282CC-40D5-4813-972D-6242CBF7B572}"/>
    <cellStyle name="40% - Ênfase6 3 7 6 2" xfId="38056" xr:uid="{F09721A9-58AA-44D1-A13D-27F9F4D35847}"/>
    <cellStyle name="40% - Ênfase6 3 7 7" xfId="29021" xr:uid="{E95D53F2-1178-41CC-9359-DF4ECB396CE8}"/>
    <cellStyle name="40% - Ênfase6 3 7 8" xfId="40004" xr:uid="{83CA45A1-4E88-415A-B85E-05860F93D462}"/>
    <cellStyle name="40% - Ênfase6 3 7 9" xfId="41951" xr:uid="{73E1FB4C-B8BF-4BCB-987E-2B028609166F}"/>
    <cellStyle name="40% - Ênfase6 3 8" xfId="6765" xr:uid="{4FD66B48-3380-4B4B-AA5D-224F45C0FF92}"/>
    <cellStyle name="40% - Ênfase6 3 8 10" xfId="18310" xr:uid="{FA17AFC6-CB23-4B80-8164-753D5DA99194}"/>
    <cellStyle name="40% - Ênfase6 3 8 2" xfId="8755" xr:uid="{5E0A1342-C259-4580-8663-E67227A06DB2}"/>
    <cellStyle name="40% - Ênfase6 3 8 2 2" xfId="13131" xr:uid="{1E0DC9E5-C943-4AC8-BEC6-EBFE6C19B825}"/>
    <cellStyle name="40% - Ênfase6 3 8 2 2 2" xfId="35141" xr:uid="{E07BEF70-8D55-4741-BE8F-0AFA69AE0346}"/>
    <cellStyle name="40% - Ênfase6 3 8 2 2 3" xfId="24158" xr:uid="{6F7CE7D2-2F3E-4355-89CE-87F0A803AD20}"/>
    <cellStyle name="40% - Ênfase6 3 8 2 3" xfId="31242" xr:uid="{DF681228-E64F-43EC-A7CC-59A316BD350B}"/>
    <cellStyle name="40% - Ênfase6 3 8 2 4" xfId="20259" xr:uid="{9BD45B7D-0B40-4865-8BBF-A8E3F70472EC}"/>
    <cellStyle name="40% - Ênfase6 3 8 3" xfId="11945" xr:uid="{FCB92B6B-1179-485C-BD78-829EE344AB88}"/>
    <cellStyle name="40% - Ênfase6 3 8 3 2" xfId="34006" xr:uid="{01E5B9A9-809B-401F-8EB0-A3F3ED3C73BB}"/>
    <cellStyle name="40% - Ênfase6 3 8 3 3" xfId="23023" xr:uid="{8E6A37D1-47E1-4068-AD36-49A4540CF247}"/>
    <cellStyle name="40% - Ênfase6 3 8 4" xfId="14596" xr:uid="{3569D6AB-F58C-47F9-BD90-F88DE3182B6E}"/>
    <cellStyle name="40% - Ênfase6 3 8 4 2" xfId="36378" xr:uid="{37FE8E54-9FE3-491F-89AD-C4A2B1488566}"/>
    <cellStyle name="40% - Ênfase6 3 8 4 3" xfId="25395" xr:uid="{FD685CFF-071B-457D-9FE0-B410F096E4FC}"/>
    <cellStyle name="40% - Ênfase6 3 8 5" xfId="27345" xr:uid="{54EFE62F-47CA-45C4-A9D9-48CED5D003DA}"/>
    <cellStyle name="40% - Ênfase6 3 8 5 2" xfId="38328" xr:uid="{65AF4917-CCE6-4324-93FF-84768D5CB41B}"/>
    <cellStyle name="40% - Ênfase6 3 8 6" xfId="29293" xr:uid="{2B349AFB-67DB-45F5-B17B-8C7277D0EE37}"/>
    <cellStyle name="40% - Ênfase6 3 8 7" xfId="40276" xr:uid="{7141ED2C-6B9F-4355-A31B-534E3112A0A8}"/>
    <cellStyle name="40% - Ênfase6 3 8 8" xfId="42223" xr:uid="{E41FE6FC-58FB-41A6-91EB-9ED9F86D4ECA}"/>
    <cellStyle name="40% - Ênfase6 3 8 9" xfId="44183" xr:uid="{6837BE81-53D9-4DC2-B616-2BC49292B634}"/>
    <cellStyle name="40% - Ênfase6 3 9" xfId="8467" xr:uid="{E43DEF20-A593-4B52-BB57-74BF4E91599E}"/>
    <cellStyle name="40% - Ênfase6 3 9 2" xfId="12136" xr:uid="{DAD059BA-C1EA-43A2-B5E1-E1117C6F97DE}"/>
    <cellStyle name="40% - Ênfase6 3 9 2 2" xfId="34197" xr:uid="{A2ECF83D-7A67-4736-9F66-01DFB7028564}"/>
    <cellStyle name="40% - Ênfase6 3 9 2 3" xfId="23214" xr:uid="{223AFF04-31A5-4780-B66E-01FA2375EEF1}"/>
    <cellStyle name="40% - Ênfase6 3 9 3" xfId="30954" xr:uid="{09F5D7B9-154D-4A5C-A8E9-4C3BAB6B843E}"/>
    <cellStyle name="40% - Ênfase6 3 9 4" xfId="19971" xr:uid="{DDAE4395-ADFB-4151-8138-A0462128343F}"/>
    <cellStyle name="40% - Ênfase6 4" xfId="5638" xr:uid="{4E03E05D-7F51-4AF2-80B0-E28AED6BED9C}"/>
    <cellStyle name="40% - Ênfase6 4 10" xfId="11012" xr:uid="{6708C9F5-AE2D-4C31-A79A-E8204397B64D}"/>
    <cellStyle name="40% - Ênfase6 4 10 2" xfId="33076" xr:uid="{32C95A84-7C35-4677-81E3-C5AB4CD5E2A7}"/>
    <cellStyle name="40% - Ênfase6 4 10 3" xfId="22093" xr:uid="{6367F696-8B0B-4189-B41D-70826202A8EE}"/>
    <cellStyle name="40% - Ênfase6 4 11" xfId="9975" xr:uid="{3CFE8BDC-E8E4-4200-9B18-A33928A3110D}"/>
    <cellStyle name="40% - Ênfase6 4 11 2" xfId="32162" xr:uid="{A7FB2141-E5CC-44C0-A376-730C9F4FD9C2}"/>
    <cellStyle name="40% - Ênfase6 4 11 3" xfId="21179" xr:uid="{19D107CC-BAE7-46EE-95D7-9638F896A5CD}"/>
    <cellStyle name="40% - Ênfase6 4 12" xfId="14243" xr:uid="{20F956EB-8ED2-40A2-9BF1-89B5790EAFE3}"/>
    <cellStyle name="40% - Ênfase6 4 12 2" xfId="36107" xr:uid="{752B191F-2F88-41F6-B343-E6BDE42E766B}"/>
    <cellStyle name="40% - Ênfase6 4 12 3" xfId="25124" xr:uid="{7279804C-EF01-441A-8E04-F5413F7B4601}"/>
    <cellStyle name="40% - Ênfase6 4 13" xfId="27074" xr:uid="{BB37051C-68D3-4D43-9E85-5724FAF87B27}"/>
    <cellStyle name="40% - Ênfase6 4 13 2" xfId="38057" xr:uid="{CBB30FB3-BCAD-499F-AEAC-AA30E66CE0C2}"/>
    <cellStyle name="40% - Ênfase6 4 14" xfId="29022" xr:uid="{B0DBAA66-B011-42A5-BC61-097EDED366F5}"/>
    <cellStyle name="40% - Ênfase6 4 15" xfId="40005" xr:uid="{3A26ACFC-C67F-41C8-8A9B-36747A4CD8CB}"/>
    <cellStyle name="40% - Ênfase6 4 16" xfId="41952" xr:uid="{2B2D5B6A-B878-4331-83D4-C4C2353CB342}"/>
    <cellStyle name="40% - Ênfase6 4 17" xfId="43912" xr:uid="{1AF357AE-73DF-4146-93F2-C7257C546C2F}"/>
    <cellStyle name="40% - Ênfase6 4 18" xfId="18038" xr:uid="{DF3890A2-3AA7-453B-8F0B-47E26DEF8B50}"/>
    <cellStyle name="40% - Ênfase6 4 2" xfId="5639" xr:uid="{19089E0A-DE17-4676-A51F-3B1384DCFB63}"/>
    <cellStyle name="40% - Ênfase6 4 2 10" xfId="27075" xr:uid="{8B4D854C-2DB8-4DB9-A175-8E09750BA08E}"/>
    <cellStyle name="40% - Ênfase6 4 2 10 2" xfId="38058" xr:uid="{10C1AF72-7B4F-4E1D-B073-439AB8D02FC5}"/>
    <cellStyle name="40% - Ênfase6 4 2 11" xfId="29023" xr:uid="{7EBFDA93-07C4-4B55-9D42-6EC21ECAAD55}"/>
    <cellStyle name="40% - Ênfase6 4 2 12" xfId="40006" xr:uid="{0B6BC78D-8AFE-4A03-AB27-838D92645440}"/>
    <cellStyle name="40% - Ênfase6 4 2 13" xfId="41953" xr:uid="{81483610-2AA4-44D0-9302-43410ACF5336}"/>
    <cellStyle name="40% - Ênfase6 4 2 14" xfId="43913" xr:uid="{A2E6B206-E5A2-4CB0-9CC9-AA9ECF67AE55}"/>
    <cellStyle name="40% - Ênfase6 4 2 15" xfId="18039" xr:uid="{33342E0C-F638-4BD0-BE03-C80F25847DF4}"/>
    <cellStyle name="40% - Ênfase6 4 2 2" xfId="5640" xr:uid="{05AF3A17-5432-4DFD-B443-3C230C44C00E}"/>
    <cellStyle name="40% - Ênfase6 4 2 2 10" xfId="40007" xr:uid="{91F592FD-03FA-4D34-9F7F-D1075880B513}"/>
    <cellStyle name="40% - Ênfase6 4 2 2 11" xfId="41954" xr:uid="{39885A31-9956-4039-B51F-45873E282F58}"/>
    <cellStyle name="40% - Ênfase6 4 2 2 12" xfId="43914" xr:uid="{72650215-C7D4-40BE-92E6-EFB6BE59C88B}"/>
    <cellStyle name="40% - Ênfase6 4 2 2 13" xfId="18040" xr:uid="{AD10646F-E829-4BB3-8D54-B0921AEE5AD2}"/>
    <cellStyle name="40% - Ênfase6 4 2 2 2" xfId="5641" xr:uid="{E9811228-BA37-4A25-A4E8-D9BF19806DF0}"/>
    <cellStyle name="40% - Ênfase6 4 2 2 2 10" xfId="43915" xr:uid="{52D4D8D0-127E-41CC-9F2D-4A1D892E5AA6}"/>
    <cellStyle name="40% - Ênfase6 4 2 2 2 11" xfId="18041" xr:uid="{39660973-CE2B-4754-88AB-496E8D1F0CCD}"/>
    <cellStyle name="40% - Ênfase6 4 2 2 2 2" xfId="7289" xr:uid="{FFF3BE38-F872-4F7D-9689-96F1B27918B6}"/>
    <cellStyle name="40% - Ênfase6 4 2 2 2 2 10" xfId="18831" xr:uid="{AA0DC239-5167-4F5D-81FB-B45D4C8F3B93}"/>
    <cellStyle name="40% - Ênfase6 4 2 2 2 2 2" xfId="9276" xr:uid="{5EDA54DE-A3AC-4961-8864-1654851D52F0}"/>
    <cellStyle name="40% - Ênfase6 4 2 2 2 2 2 2" xfId="31763" xr:uid="{3FAE7718-B54D-4939-BAE3-20F42824C889}"/>
    <cellStyle name="40% - Ênfase6 4 2 2 2 2 2 3" xfId="20780" xr:uid="{CF7ADB6A-CF78-4117-B062-8BF6579C7BD8}"/>
    <cellStyle name="40% - Ênfase6 4 2 2 2 2 3" xfId="12675" xr:uid="{5E820BEB-B7B2-4B10-BB5A-24E89F6D46CC}"/>
    <cellStyle name="40% - Ênfase6 4 2 2 2 2 3 2" xfId="34736" xr:uid="{8AE6A905-1BEE-4DCE-AB15-444EB7C097C1}"/>
    <cellStyle name="40% - Ênfase6 4 2 2 2 2 3 3" xfId="23753" xr:uid="{9157BE8D-6A90-4349-8979-0DD548AB4C1A}"/>
    <cellStyle name="40% - Ênfase6 4 2 2 2 2 4" xfId="15117" xr:uid="{D824A293-1AE1-4C08-9239-D0CEE4B49D82}"/>
    <cellStyle name="40% - Ênfase6 4 2 2 2 2 4 2" xfId="36899" xr:uid="{DCA3E3B5-AB62-4223-9E4B-421EA872AB64}"/>
    <cellStyle name="40% - Ênfase6 4 2 2 2 2 4 3" xfId="25916" xr:uid="{53F971CF-4922-4290-847B-32BA3CF3BF8D}"/>
    <cellStyle name="40% - Ênfase6 4 2 2 2 2 5" xfId="27866" xr:uid="{3FF76A8E-EF5F-47C4-841E-EFDBFE20C692}"/>
    <cellStyle name="40% - Ênfase6 4 2 2 2 2 5 2" xfId="38849" xr:uid="{B6831052-E11A-432D-BCE7-7911FAD248E2}"/>
    <cellStyle name="40% - Ênfase6 4 2 2 2 2 6" xfId="29814" xr:uid="{5B033468-3C5E-4271-BB7B-7477818C9FE5}"/>
    <cellStyle name="40% - Ênfase6 4 2 2 2 2 7" xfId="40797" xr:uid="{6434EE75-3A26-49EE-A286-59670E249D03}"/>
    <cellStyle name="40% - Ênfase6 4 2 2 2 2 8" xfId="42744" xr:uid="{83135F2A-CB88-4140-8923-55280CB1D211}"/>
    <cellStyle name="40% - Ênfase6 4 2 2 2 2 9" xfId="44704" xr:uid="{17B263A3-FE4B-41CA-8206-BF3EF5EB24A7}"/>
    <cellStyle name="40% - Ênfase6 4 2 2 2 3" xfId="8486" xr:uid="{713B932C-77CC-4183-BAA2-5E175C1C5808}"/>
    <cellStyle name="40% - Ênfase6 4 2 2 2 3 2" xfId="11538" xr:uid="{DEECF11F-EF2A-45B8-AE60-C11C9B0AA9D1}"/>
    <cellStyle name="40% - Ênfase6 4 2 2 2 3 2 2" xfId="33601" xr:uid="{855ACEFD-33E2-4F28-87F7-576623284059}"/>
    <cellStyle name="40% - Ênfase6 4 2 2 2 3 2 3" xfId="22618" xr:uid="{C7D65B60-3B66-415A-AE80-468BE8DBAE7F}"/>
    <cellStyle name="40% - Ênfase6 4 2 2 2 3 3" xfId="30973" xr:uid="{CDBFFB09-849E-4997-BB2E-D836E965F40B}"/>
    <cellStyle name="40% - Ênfase6 4 2 2 2 3 4" xfId="19990" xr:uid="{3407E84C-A2ED-4F80-91B7-72EDE9C6F3A6}"/>
    <cellStyle name="40% - Ênfase6 4 2 2 2 4" xfId="10542" xr:uid="{792BE79C-9CA1-41FF-A996-7B3AF99EBC7E}"/>
    <cellStyle name="40% - Ênfase6 4 2 2 2 4 2" xfId="32669" xr:uid="{2F777830-E135-4222-B1DE-7D4CA1095BC4}"/>
    <cellStyle name="40% - Ênfase6 4 2 2 2 4 3" xfId="21686" xr:uid="{7421A62D-81C1-4F94-A53F-3AE68CF8AD7B}"/>
    <cellStyle name="40% - Ênfase6 4 2 2 2 5" xfId="14246" xr:uid="{1B27E5E1-0201-4BC6-9395-3CF448A24600}"/>
    <cellStyle name="40% - Ênfase6 4 2 2 2 5 2" xfId="36110" xr:uid="{AE6F5A9C-1A46-4F8D-922B-51491EDC2D49}"/>
    <cellStyle name="40% - Ênfase6 4 2 2 2 5 3" xfId="25127" xr:uid="{F7BC65C5-5E6B-46F9-B343-4E3027064101}"/>
    <cellStyle name="40% - Ênfase6 4 2 2 2 6" xfId="27077" xr:uid="{395F5B5C-732A-4712-8192-29E32825A14A}"/>
    <cellStyle name="40% - Ênfase6 4 2 2 2 6 2" xfId="38060" xr:uid="{3AA6841C-6830-403D-985D-48E26326B5AD}"/>
    <cellStyle name="40% - Ênfase6 4 2 2 2 7" xfId="29025" xr:uid="{8EC8B5A8-30BB-4EB6-B845-6B6B5F605222}"/>
    <cellStyle name="40% - Ênfase6 4 2 2 2 8" xfId="40008" xr:uid="{ABE820B6-8F2F-475F-8A46-223B5871652A}"/>
    <cellStyle name="40% - Ênfase6 4 2 2 2 9" xfId="41955" xr:uid="{FE04C34B-A12B-473E-A48B-6ABB76339678}"/>
    <cellStyle name="40% - Ênfase6 4 2 2 3" xfId="5642" xr:uid="{8B92C522-7B96-424C-810B-7E18D20F44BA}"/>
    <cellStyle name="40% - Ênfase6 4 2 2 3 10" xfId="43916" xr:uid="{1940330B-0D93-48F0-A2DD-BE7480C1AF3C}"/>
    <cellStyle name="40% - Ênfase6 4 2 2 3 11" xfId="18042" xr:uid="{95B1C466-E876-4B3C-9ECC-7716F08B95F1}"/>
    <cellStyle name="40% - Ênfase6 4 2 2 3 2" xfId="7571" xr:uid="{DB8E5F09-187B-4CE4-BB62-8732F9191856}"/>
    <cellStyle name="40% - Ênfase6 4 2 2 3 2 10" xfId="19113" xr:uid="{E6F62213-C4D4-4A7A-9F68-F96128D5610F}"/>
    <cellStyle name="40% - Ênfase6 4 2 2 3 2 2" xfId="9558" xr:uid="{CE5BC524-0A69-4C3E-8F58-F1505D97960F}"/>
    <cellStyle name="40% - Ênfase6 4 2 2 3 2 2 2" xfId="32045" xr:uid="{454CF27C-6C33-4783-802A-F6549010F379}"/>
    <cellStyle name="40% - Ênfase6 4 2 2 3 2 2 3" xfId="21062" xr:uid="{A3370CFC-115D-49AA-91C5-64F95D4CFF70}"/>
    <cellStyle name="40% - Ênfase6 4 2 2 3 2 3" xfId="12957" xr:uid="{A4057439-59B3-49BE-A2A0-73BAD5BD6072}"/>
    <cellStyle name="40% - Ênfase6 4 2 2 3 2 3 2" xfId="35018" xr:uid="{E4FF4FE9-EE59-44BC-864B-9F7B567F0E3B}"/>
    <cellStyle name="40% - Ênfase6 4 2 2 3 2 3 3" xfId="24035" xr:uid="{0136A7F5-F418-4FF9-A73F-E5DFD56700C5}"/>
    <cellStyle name="40% - Ênfase6 4 2 2 3 2 4" xfId="15399" xr:uid="{8D849866-7E1F-436C-B83B-95EA3AD1A930}"/>
    <cellStyle name="40% - Ênfase6 4 2 2 3 2 4 2" xfId="37181" xr:uid="{CB116E11-1A03-4A5B-B30A-D7B11CE87D44}"/>
    <cellStyle name="40% - Ênfase6 4 2 2 3 2 4 3" xfId="26198" xr:uid="{2AF082EE-80A0-4432-B242-689E0CA669E4}"/>
    <cellStyle name="40% - Ênfase6 4 2 2 3 2 5" xfId="28148" xr:uid="{4027394F-35D8-4D32-8878-638BF6A306B0}"/>
    <cellStyle name="40% - Ênfase6 4 2 2 3 2 5 2" xfId="39131" xr:uid="{B5E05406-9EC9-428F-B156-9BAEE4B6A73E}"/>
    <cellStyle name="40% - Ênfase6 4 2 2 3 2 6" xfId="30096" xr:uid="{AD6E28AE-5DEB-400A-80EA-72D13C0D24FD}"/>
    <cellStyle name="40% - Ênfase6 4 2 2 3 2 7" xfId="41079" xr:uid="{68380C4F-A491-44F0-B6B9-6520434A7824}"/>
    <cellStyle name="40% - Ênfase6 4 2 2 3 2 8" xfId="43026" xr:uid="{74B42DB3-C241-4846-A5A7-42FE81B4B447}"/>
    <cellStyle name="40% - Ênfase6 4 2 2 3 2 9" xfId="44986" xr:uid="{529E8FC9-D12B-4BD9-AAF4-67A61C8DF844}"/>
    <cellStyle name="40% - Ênfase6 4 2 2 3 3" xfId="8487" xr:uid="{3AF68E49-B4E1-4B67-A1FD-E6D967EA53EE}"/>
    <cellStyle name="40% - Ênfase6 4 2 2 3 3 2" xfId="11820" xr:uid="{FB579C09-E603-4E8E-B555-01636397FFDC}"/>
    <cellStyle name="40% - Ênfase6 4 2 2 3 3 2 2" xfId="33883" xr:uid="{7E13FB30-6EAF-4646-809D-A645185631A1}"/>
    <cellStyle name="40% - Ênfase6 4 2 2 3 3 2 3" xfId="22900" xr:uid="{F2C59E96-374B-481C-9498-C0DFE039EFE0}"/>
    <cellStyle name="40% - Ênfase6 4 2 2 3 3 3" xfId="30974" xr:uid="{DCB2B3B4-45B3-4E33-97E3-702531C222D2}"/>
    <cellStyle name="40% - Ênfase6 4 2 2 3 3 4" xfId="19991" xr:uid="{45B51D6E-BDDB-43A2-945A-9C516D1EFB88}"/>
    <cellStyle name="40% - Ênfase6 4 2 2 3 4" xfId="10824" xr:uid="{5E0EF783-5AE7-401E-840A-5F3FC48BF592}"/>
    <cellStyle name="40% - Ênfase6 4 2 2 3 4 2" xfId="32951" xr:uid="{D623572B-16DC-4FA4-B582-84B229917D3D}"/>
    <cellStyle name="40% - Ênfase6 4 2 2 3 4 3" xfId="21968" xr:uid="{204F290A-5246-4F81-96C1-852DDA6858E5}"/>
    <cellStyle name="40% - Ênfase6 4 2 2 3 5" xfId="14247" xr:uid="{5357A39C-4C86-4D54-8EEA-B18211FD9FA3}"/>
    <cellStyle name="40% - Ênfase6 4 2 2 3 5 2" xfId="36111" xr:uid="{08C08687-4B4D-4D97-97AF-3E3E8945D8AC}"/>
    <cellStyle name="40% - Ênfase6 4 2 2 3 5 3" xfId="25128" xr:uid="{309E66D0-D8F0-4403-BBBE-6C2D35D3088E}"/>
    <cellStyle name="40% - Ênfase6 4 2 2 3 6" xfId="27078" xr:uid="{819385E5-2B23-417A-BB39-0FBA7F1F6A08}"/>
    <cellStyle name="40% - Ênfase6 4 2 2 3 6 2" xfId="38061" xr:uid="{59566C60-52D1-49A2-8E39-2EEC68A7106C}"/>
    <cellStyle name="40% - Ênfase6 4 2 2 3 7" xfId="29026" xr:uid="{850C427B-C6E1-4196-8A7F-4F564F174103}"/>
    <cellStyle name="40% - Ênfase6 4 2 2 3 8" xfId="40009" xr:uid="{E947AA5F-B8E7-4DB2-A895-FD0D3917DED3}"/>
    <cellStyle name="40% - Ênfase6 4 2 2 3 9" xfId="41956" xr:uid="{40D6FB5E-D486-4BD2-AE38-B2A20617D820}"/>
    <cellStyle name="40% - Ênfase6 4 2 2 4" xfId="7005" xr:uid="{33C22336-2A33-41E5-9AFB-7F3A6FA40D80}"/>
    <cellStyle name="40% - Ênfase6 4 2 2 4 10" xfId="18549" xr:uid="{BE68EAE0-6B8B-4591-9DF7-2BA1F06D9710}"/>
    <cellStyle name="40% - Ênfase6 4 2 2 4 2" xfId="8994" xr:uid="{1EF490AD-3217-4019-A508-F36AC1C80D26}"/>
    <cellStyle name="40% - Ênfase6 4 2 2 4 2 2" xfId="31481" xr:uid="{AA56FDDA-4085-4064-8387-09F3E9CD124C}"/>
    <cellStyle name="40% - Ênfase6 4 2 2 4 2 3" xfId="20498" xr:uid="{C61D8549-3A91-49AA-AC73-ADC2E818C099}"/>
    <cellStyle name="40% - Ênfase6 4 2 2 4 3" xfId="12379" xr:uid="{C1CCA993-127F-4F18-B3C0-90B4D3FA93E7}"/>
    <cellStyle name="40% - Ênfase6 4 2 2 4 3 2" xfId="34440" xr:uid="{C4FEE5A0-906F-4146-A231-18103B26C7C7}"/>
    <cellStyle name="40% - Ênfase6 4 2 2 4 3 3" xfId="23457" xr:uid="{453620E3-EDA9-49C0-8B04-799067E34ABF}"/>
    <cellStyle name="40% - Ênfase6 4 2 2 4 4" xfId="14835" xr:uid="{309C4685-8D75-4ED6-A8A6-8E3966179FD7}"/>
    <cellStyle name="40% - Ênfase6 4 2 2 4 4 2" xfId="36617" xr:uid="{84B3000E-6654-40D1-BA33-F20E37E8617E}"/>
    <cellStyle name="40% - Ênfase6 4 2 2 4 4 3" xfId="25634" xr:uid="{A29D0C6C-EC6C-482F-8D7B-46AF834C709C}"/>
    <cellStyle name="40% - Ênfase6 4 2 2 4 5" xfId="27584" xr:uid="{0EFD0F2D-5BE6-40D0-9FEC-40C29B1C6DF2}"/>
    <cellStyle name="40% - Ênfase6 4 2 2 4 5 2" xfId="38567" xr:uid="{A8BF1D6E-E5DA-419A-A1E5-831E848C9F0F}"/>
    <cellStyle name="40% - Ênfase6 4 2 2 4 6" xfId="29532" xr:uid="{3F99A868-9715-4E77-85D8-0A9511A0DEEB}"/>
    <cellStyle name="40% - Ênfase6 4 2 2 4 7" xfId="40515" xr:uid="{EFFA5793-4062-4AFB-9DDF-B8025A645E63}"/>
    <cellStyle name="40% - Ênfase6 4 2 2 4 8" xfId="42462" xr:uid="{95017A6B-527C-4635-83A9-8E771E5EC6CA}"/>
    <cellStyle name="40% - Ênfase6 4 2 2 4 9" xfId="44422" xr:uid="{1D58115E-09E4-4B67-B27B-9D4003FB15B4}"/>
    <cellStyle name="40% - Ênfase6 4 2 2 5" xfId="8485" xr:uid="{FCD4D851-C890-4145-A433-FBB3B9CF61EC}"/>
    <cellStyle name="40% - Ênfase6 4 2 2 5 2" xfId="11242" xr:uid="{9C1C38B6-A873-472E-AA98-6CF232251561}"/>
    <cellStyle name="40% - Ênfase6 4 2 2 5 2 2" xfId="33305" xr:uid="{D307B3D3-E2E7-49C6-B8E4-A8E08CD1AB16}"/>
    <cellStyle name="40% - Ênfase6 4 2 2 5 2 3" xfId="22322" xr:uid="{AED5CE4F-9103-41E9-A38D-05996A0EC9B9}"/>
    <cellStyle name="40% - Ênfase6 4 2 2 5 3" xfId="30972" xr:uid="{C1D3F2A5-2B1C-4893-8D6A-519AA3CE785B}"/>
    <cellStyle name="40% - Ênfase6 4 2 2 5 4" xfId="19989" xr:uid="{BBC71B7E-A820-4692-9DBC-680A1933AC00}"/>
    <cellStyle name="40% - Ênfase6 4 2 2 6" xfId="10260" xr:uid="{9F355F99-1E79-47BC-81A5-3F00B4A621F8}"/>
    <cellStyle name="40% - Ênfase6 4 2 2 6 2" xfId="32387" xr:uid="{67EA44F3-C3BB-4B95-8823-3249E82330AB}"/>
    <cellStyle name="40% - Ênfase6 4 2 2 6 3" xfId="21404" xr:uid="{A065CC9D-5C44-4A19-A71F-97ACF25606A8}"/>
    <cellStyle name="40% - Ênfase6 4 2 2 7" xfId="14245" xr:uid="{2CC26AF9-CD0C-4881-A1B3-1AFA1209B6CE}"/>
    <cellStyle name="40% - Ênfase6 4 2 2 7 2" xfId="36109" xr:uid="{EC6247DA-7528-4126-AD02-7D1AAA3C3310}"/>
    <cellStyle name="40% - Ênfase6 4 2 2 7 3" xfId="25126" xr:uid="{77F7C40D-4FD7-4BC1-8F5E-1F9E8931864D}"/>
    <cellStyle name="40% - Ênfase6 4 2 2 8" xfId="27076" xr:uid="{0610F1DA-8BBD-480C-96E4-857A2D1E5AF8}"/>
    <cellStyle name="40% - Ênfase6 4 2 2 8 2" xfId="38059" xr:uid="{D4D8F96E-4352-4E7E-A849-1CBF6210DF7D}"/>
    <cellStyle name="40% - Ênfase6 4 2 2 9" xfId="29024" xr:uid="{5EEDD965-FBE8-4AD9-9208-2D117938DC67}"/>
    <cellStyle name="40% - Ênfase6 4 2 3" xfId="5643" xr:uid="{2FE4E67A-25DB-4AF1-9F60-4E73BE4FAEBD}"/>
    <cellStyle name="40% - Ênfase6 4 2 3 10" xfId="43917" xr:uid="{D558BC55-43DD-453D-A2DC-7652B1988DB0}"/>
    <cellStyle name="40% - Ênfase6 4 2 3 11" xfId="18043" xr:uid="{926C373B-EC60-4A24-9CBF-9F12E5DB8344}"/>
    <cellStyle name="40% - Ênfase6 4 2 3 2" xfId="7120" xr:uid="{03B14A13-DD43-4982-8993-460420898535}"/>
    <cellStyle name="40% - Ênfase6 4 2 3 2 10" xfId="18662" xr:uid="{72952A92-7AC6-446E-AD67-74C0684AD80E}"/>
    <cellStyle name="40% - Ênfase6 4 2 3 2 2" xfId="9107" xr:uid="{1C2A1177-84CC-4E94-9E87-D892BEA56356}"/>
    <cellStyle name="40% - Ênfase6 4 2 3 2 2 2" xfId="31594" xr:uid="{F6417027-89F5-4222-89B8-03279E3853FC}"/>
    <cellStyle name="40% - Ênfase6 4 2 3 2 2 3" xfId="20611" xr:uid="{E759E3A4-DEC8-450A-96F7-EEB81820293B}"/>
    <cellStyle name="40% - Ênfase6 4 2 3 2 3" xfId="12502" xr:uid="{9D817952-D3B8-459E-AED9-B8067E75AE57}"/>
    <cellStyle name="40% - Ênfase6 4 2 3 2 3 2" xfId="34563" xr:uid="{A072E91F-A102-404A-B46E-1F3B6C20B208}"/>
    <cellStyle name="40% - Ênfase6 4 2 3 2 3 3" xfId="23580" xr:uid="{769703F0-2F1E-4F01-BFEE-ED7C9E779FF4}"/>
    <cellStyle name="40% - Ênfase6 4 2 3 2 4" xfId="14948" xr:uid="{416F46FE-66B2-430C-AB98-AB20234E149E}"/>
    <cellStyle name="40% - Ênfase6 4 2 3 2 4 2" xfId="36730" xr:uid="{39955C28-52BA-4EB5-BE68-9DDA5B590B8B}"/>
    <cellStyle name="40% - Ênfase6 4 2 3 2 4 3" xfId="25747" xr:uid="{B7007286-0062-4239-AD99-B5B15731BD14}"/>
    <cellStyle name="40% - Ênfase6 4 2 3 2 5" xfId="27697" xr:uid="{C7F808D7-F5B7-438C-A049-54BB99ACD999}"/>
    <cellStyle name="40% - Ênfase6 4 2 3 2 5 2" xfId="38680" xr:uid="{6C791AC2-781B-4609-A8AF-7DDD45C734B2}"/>
    <cellStyle name="40% - Ênfase6 4 2 3 2 6" xfId="29645" xr:uid="{F32814BF-C749-49E8-9EC5-D0626EE152A3}"/>
    <cellStyle name="40% - Ênfase6 4 2 3 2 7" xfId="40628" xr:uid="{4A7BF465-DFEF-4507-8147-F842105851C1}"/>
    <cellStyle name="40% - Ênfase6 4 2 3 2 8" xfId="42575" xr:uid="{75E623EB-7504-4A49-99C6-C84C87DFED20}"/>
    <cellStyle name="40% - Ênfase6 4 2 3 2 9" xfId="44535" xr:uid="{42DB37A3-DD5B-4EB9-BE46-5DA785D17A84}"/>
    <cellStyle name="40% - Ênfase6 4 2 3 3" xfId="8488" xr:uid="{EFF35B0B-E777-4957-933E-EDCDD3C887DA}"/>
    <cellStyle name="40% - Ênfase6 4 2 3 3 2" xfId="11365" xr:uid="{BE85D063-4D2F-4BD2-BAE0-3CCE91E8FF19}"/>
    <cellStyle name="40% - Ênfase6 4 2 3 3 2 2" xfId="33428" xr:uid="{46BC936F-01DA-4070-B418-B47376415CD2}"/>
    <cellStyle name="40% - Ênfase6 4 2 3 3 2 3" xfId="22445" xr:uid="{C323231E-44D7-41DE-991F-4648DA40F907}"/>
    <cellStyle name="40% - Ênfase6 4 2 3 3 3" xfId="30975" xr:uid="{DE6BE855-BEB5-47D0-977D-73F758BE0D5B}"/>
    <cellStyle name="40% - Ênfase6 4 2 3 3 4" xfId="19992" xr:uid="{89224745-B45C-47DD-8062-BB04766427ED}"/>
    <cellStyle name="40% - Ênfase6 4 2 3 4" xfId="10373" xr:uid="{67EB4B30-C0C4-4676-92FA-8FBA71006D40}"/>
    <cellStyle name="40% - Ênfase6 4 2 3 4 2" xfId="32500" xr:uid="{9F2011E2-EAF1-4A89-ADFC-0D1B7A68716F}"/>
    <cellStyle name="40% - Ênfase6 4 2 3 4 3" xfId="21517" xr:uid="{10044B96-292F-4E08-920D-5AD778AE2D74}"/>
    <cellStyle name="40% - Ênfase6 4 2 3 5" xfId="14248" xr:uid="{3CF771E2-A223-45BC-A21D-35CC7165A6D4}"/>
    <cellStyle name="40% - Ênfase6 4 2 3 5 2" xfId="36112" xr:uid="{7276C8D5-7108-44E6-A4CD-B6AAAE49D360}"/>
    <cellStyle name="40% - Ênfase6 4 2 3 5 3" xfId="25129" xr:uid="{783E12B7-2518-4646-9B26-3EE25504CFA8}"/>
    <cellStyle name="40% - Ênfase6 4 2 3 6" xfId="27079" xr:uid="{342E1C54-AFB9-4855-B2A0-E4E083141107}"/>
    <cellStyle name="40% - Ênfase6 4 2 3 6 2" xfId="38062" xr:uid="{71419093-098C-4CE3-B304-5497C842C149}"/>
    <cellStyle name="40% - Ênfase6 4 2 3 7" xfId="29027" xr:uid="{F1BC3EFC-F3B8-481C-9514-E0F557B57386}"/>
    <cellStyle name="40% - Ênfase6 4 2 3 8" xfId="40010" xr:uid="{DA181A1B-E42D-4E18-A048-C739C87F5B84}"/>
    <cellStyle name="40% - Ênfase6 4 2 3 9" xfId="41957" xr:uid="{3E7AF0CD-9DA9-49BC-8D62-1D650238A28D}"/>
    <cellStyle name="40% - Ênfase6 4 2 4" xfId="5644" xr:uid="{DBBC49AE-2AC3-4B8E-84C0-16B73D1B2969}"/>
    <cellStyle name="40% - Ênfase6 4 2 4 10" xfId="43918" xr:uid="{EC6F77AB-A065-416C-91EA-17966022D288}"/>
    <cellStyle name="40% - Ênfase6 4 2 4 11" xfId="18044" xr:uid="{174AD887-EE16-41F5-A52B-850D9256E5B3}"/>
    <cellStyle name="40% - Ênfase6 4 2 4 2" xfId="7402" xr:uid="{83ABED4C-AC06-48DD-AE15-17681D003014}"/>
    <cellStyle name="40% - Ênfase6 4 2 4 2 10" xfId="18944" xr:uid="{6DB834E2-CBAA-459D-97FC-A638D5C7A14B}"/>
    <cellStyle name="40% - Ênfase6 4 2 4 2 2" xfId="9389" xr:uid="{2DB142BC-6EDB-407E-B422-5EC4BCDD739B}"/>
    <cellStyle name="40% - Ênfase6 4 2 4 2 2 2" xfId="31876" xr:uid="{0DF62948-DA50-4782-87CB-7852147B676D}"/>
    <cellStyle name="40% - Ênfase6 4 2 4 2 2 3" xfId="20893" xr:uid="{D4F1CBE1-5561-49F7-9058-7B3D27900829}"/>
    <cellStyle name="40% - Ênfase6 4 2 4 2 3" xfId="12788" xr:uid="{4AB2F87C-C284-4361-8369-7D9F6F5A5970}"/>
    <cellStyle name="40% - Ênfase6 4 2 4 2 3 2" xfId="34849" xr:uid="{EAA2A559-8CBD-4C24-9301-71F1F6F99FAC}"/>
    <cellStyle name="40% - Ênfase6 4 2 4 2 3 3" xfId="23866" xr:uid="{DC27F004-3DD4-468F-B51C-0849ADBF88E3}"/>
    <cellStyle name="40% - Ênfase6 4 2 4 2 4" xfId="15230" xr:uid="{A3AA2DDA-FE8F-45F9-A73B-A22D598484E6}"/>
    <cellStyle name="40% - Ênfase6 4 2 4 2 4 2" xfId="37012" xr:uid="{43A8C1B5-8835-44F8-8CFA-A48536A15754}"/>
    <cellStyle name="40% - Ênfase6 4 2 4 2 4 3" xfId="26029" xr:uid="{2329DC92-4FA4-4AFC-AD42-2260D2215EED}"/>
    <cellStyle name="40% - Ênfase6 4 2 4 2 5" xfId="27979" xr:uid="{6196F91C-E33A-4422-9EB4-B6F117BBBDD5}"/>
    <cellStyle name="40% - Ênfase6 4 2 4 2 5 2" xfId="38962" xr:uid="{768E2A9C-B6EE-43B3-A2C0-3BACBA5F6CAC}"/>
    <cellStyle name="40% - Ênfase6 4 2 4 2 6" xfId="29927" xr:uid="{8306BECF-49E2-4C42-8D85-A0F606DFC7DF}"/>
    <cellStyle name="40% - Ênfase6 4 2 4 2 7" xfId="40910" xr:uid="{6FE8E3EB-0DE8-4FB6-B763-F9C92811D147}"/>
    <cellStyle name="40% - Ênfase6 4 2 4 2 8" xfId="42857" xr:uid="{7401A41A-2A1B-484A-BB9B-42FB961ACA4B}"/>
    <cellStyle name="40% - Ênfase6 4 2 4 2 9" xfId="44817" xr:uid="{254D496C-70D2-4FF2-9DB4-EE5372E3EC58}"/>
    <cellStyle name="40% - Ênfase6 4 2 4 3" xfId="8489" xr:uid="{6B60A152-F5CF-412C-8FC1-698157EC9427}"/>
    <cellStyle name="40% - Ênfase6 4 2 4 3 2" xfId="11651" xr:uid="{0526FE9A-8573-408D-8E36-1397A05F5C3C}"/>
    <cellStyle name="40% - Ênfase6 4 2 4 3 2 2" xfId="33714" xr:uid="{544D2A10-E16F-48B5-AA6C-31487A5E005A}"/>
    <cellStyle name="40% - Ênfase6 4 2 4 3 2 3" xfId="22731" xr:uid="{8E4F03F4-42E1-4865-A7D3-82BD081B3134}"/>
    <cellStyle name="40% - Ênfase6 4 2 4 3 3" xfId="30976" xr:uid="{574CC753-C903-4AD5-883A-CFA1D864E301}"/>
    <cellStyle name="40% - Ênfase6 4 2 4 3 4" xfId="19993" xr:uid="{51F3F0A0-B9E4-4715-B5A0-57E6C0004066}"/>
    <cellStyle name="40% - Ênfase6 4 2 4 4" xfId="10655" xr:uid="{30402FF3-D0CC-48B1-8439-89243F8DE86E}"/>
    <cellStyle name="40% - Ênfase6 4 2 4 4 2" xfId="32782" xr:uid="{33C8243B-4EB1-4C45-A54A-D2ACCF1C8F0C}"/>
    <cellStyle name="40% - Ênfase6 4 2 4 4 3" xfId="21799" xr:uid="{38CD4449-4CD9-4664-8618-5034A1C0EE58}"/>
    <cellStyle name="40% - Ênfase6 4 2 4 5" xfId="14249" xr:uid="{D67A8B7C-E57A-43EC-978F-B1C86C587D3A}"/>
    <cellStyle name="40% - Ênfase6 4 2 4 5 2" xfId="36113" xr:uid="{8D568163-8CEC-4A91-956A-1647011683D3}"/>
    <cellStyle name="40% - Ênfase6 4 2 4 5 3" xfId="25130" xr:uid="{F1A93FD6-D0F3-403C-9B55-86995FD6C654}"/>
    <cellStyle name="40% - Ênfase6 4 2 4 6" xfId="27080" xr:uid="{624C913D-4B99-456C-8FC8-191A7B291DFA}"/>
    <cellStyle name="40% - Ênfase6 4 2 4 6 2" xfId="38063" xr:uid="{AF4D5EE9-916F-4E12-ABE0-F3E50ED378BB}"/>
    <cellStyle name="40% - Ênfase6 4 2 4 7" xfId="29028" xr:uid="{9743A1DB-8CE7-4349-B14B-CAAEDEF6F0F1}"/>
    <cellStyle name="40% - Ênfase6 4 2 4 8" xfId="40011" xr:uid="{AC4AEF09-FE5D-4818-9D71-A962506FEAB9}"/>
    <cellStyle name="40% - Ênfase6 4 2 4 9" xfId="41958" xr:uid="{E8B0EA2C-0B74-4F4E-8078-805118581E66}"/>
    <cellStyle name="40% - Ênfase6 4 2 5" xfId="6835" xr:uid="{160D4EF4-F499-4ECD-9735-7C99DB51AE8A}"/>
    <cellStyle name="40% - Ênfase6 4 2 5 10" xfId="18380" xr:uid="{8870DBC0-270C-4D75-9517-5CCA752D0C70}"/>
    <cellStyle name="40% - Ênfase6 4 2 5 2" xfId="8825" xr:uid="{D930038C-660C-4500-91FD-FB15F85F16DB}"/>
    <cellStyle name="40% - Ênfase6 4 2 5 2 2" xfId="13269" xr:uid="{6088B745-94A8-48F3-8DF7-A9DAE3D06253}"/>
    <cellStyle name="40% - Ênfase6 4 2 5 2 2 2" xfId="35278" xr:uid="{701932AE-805F-44CF-8511-E7A0A282379E}"/>
    <cellStyle name="40% - Ênfase6 4 2 5 2 2 3" xfId="24295" xr:uid="{C01D42C6-8F1A-4AA1-8A96-378EDA1EB351}"/>
    <cellStyle name="40% - Ênfase6 4 2 5 2 3" xfId="31312" xr:uid="{824A84E8-BAC4-4DD6-9321-B455F6D35250}"/>
    <cellStyle name="40% - Ênfase6 4 2 5 2 4" xfId="20329" xr:uid="{E1AE5108-2D21-4F8A-A976-CA08BE913784}"/>
    <cellStyle name="40% - Ênfase6 4 2 5 3" xfId="12082" xr:uid="{0B80F124-F524-47E2-8602-6561BFD19EDB}"/>
    <cellStyle name="40% - Ênfase6 4 2 5 3 2" xfId="34143" xr:uid="{EF6F77B2-261C-4AB8-9712-A1AE72ECBFD1}"/>
    <cellStyle name="40% - Ênfase6 4 2 5 3 3" xfId="23160" xr:uid="{CEAEBD9D-2135-4ACB-BF82-F8C65B934D8E}"/>
    <cellStyle name="40% - Ênfase6 4 2 5 4" xfId="14666" xr:uid="{7D55C7F5-8216-4771-9521-B06AC506088D}"/>
    <cellStyle name="40% - Ênfase6 4 2 5 4 2" xfId="36448" xr:uid="{5842BD06-7A20-453C-8E6C-DD926D0FD9CA}"/>
    <cellStyle name="40% - Ênfase6 4 2 5 4 3" xfId="25465" xr:uid="{32F83D62-6EFB-4A8C-A7D8-80BD4D83C708}"/>
    <cellStyle name="40% - Ênfase6 4 2 5 5" xfId="27415" xr:uid="{AC13F031-C631-4A89-905E-975471A2DC1B}"/>
    <cellStyle name="40% - Ênfase6 4 2 5 5 2" xfId="38398" xr:uid="{49739548-2976-4CAA-A8C3-F5B34046401D}"/>
    <cellStyle name="40% - Ênfase6 4 2 5 6" xfId="29363" xr:uid="{B8145F05-497C-48A9-9948-B498CE47D931}"/>
    <cellStyle name="40% - Ênfase6 4 2 5 7" xfId="40346" xr:uid="{220A2F11-7F08-4AC1-BA90-4661C7C974A1}"/>
    <cellStyle name="40% - Ênfase6 4 2 5 8" xfId="42293" xr:uid="{82A9ECEB-EDB4-4D89-8595-73723F885048}"/>
    <cellStyle name="40% - Ênfase6 4 2 5 9" xfId="44253" xr:uid="{47CD9C9C-E506-4EB4-9238-18F0E62A291F}"/>
    <cellStyle name="40% - Ênfase6 4 2 6" xfId="8484" xr:uid="{D0474268-A421-4176-B269-025198DD4D29}"/>
    <cellStyle name="40% - Ênfase6 4 2 6 2" xfId="12206" xr:uid="{E8E74198-2A9F-4D0F-AF7A-ED960029CA29}"/>
    <cellStyle name="40% - Ênfase6 4 2 6 2 2" xfId="34267" xr:uid="{7D57966D-040D-4CA3-A31F-BE72AF4E69DC}"/>
    <cellStyle name="40% - Ênfase6 4 2 6 2 3" xfId="23284" xr:uid="{B07BD353-B761-4D05-BBD0-C7250A730B2B}"/>
    <cellStyle name="40% - Ênfase6 4 2 6 3" xfId="30971" xr:uid="{67E51F68-BF86-48FD-A178-FDADB91DB95A}"/>
    <cellStyle name="40% - Ênfase6 4 2 6 4" xfId="19988" xr:uid="{BE6C1143-F95E-48E3-9AD7-FD30955CE0D9}"/>
    <cellStyle name="40% - Ênfase6 4 2 7" xfId="11068" xr:uid="{888937BC-CC1D-464F-8427-A2DBF9219FA4}"/>
    <cellStyle name="40% - Ênfase6 4 2 7 2" xfId="33132" xr:uid="{8E16F144-6A68-4680-A8C2-34140029549A}"/>
    <cellStyle name="40% - Ênfase6 4 2 7 3" xfId="22149" xr:uid="{2BCDA067-D968-47EF-AB18-2AFF1A64A2FA}"/>
    <cellStyle name="40% - Ênfase6 4 2 8" xfId="10031" xr:uid="{05A87311-4D7E-472D-88A9-EC1CDF52409D}"/>
    <cellStyle name="40% - Ênfase6 4 2 8 2" xfId="32218" xr:uid="{9388C1C9-F3E0-4E73-91A7-0157013C1712}"/>
    <cellStyle name="40% - Ênfase6 4 2 8 3" xfId="21235" xr:uid="{66F8095E-BC20-42E7-9D2E-4F0441DD275B}"/>
    <cellStyle name="40% - Ênfase6 4 2 9" xfId="14244" xr:uid="{E2984C6C-F161-406F-8763-0E7B4567B63B}"/>
    <cellStyle name="40% - Ênfase6 4 2 9 2" xfId="36108" xr:uid="{CB7802FC-864C-4C65-B242-70FBAA0CE384}"/>
    <cellStyle name="40% - Ênfase6 4 2 9 3" xfId="25125" xr:uid="{32BBCC8B-3342-413A-87FC-FA6AC467B988}"/>
    <cellStyle name="40% - Ênfase6 4 3" xfId="5645" xr:uid="{927193ED-7745-495E-AF2B-A5E0ADD5E3C0}"/>
    <cellStyle name="40% - Ênfase6 4 3 10" xfId="29029" xr:uid="{C7604322-1DD3-42F0-B013-FD3049BFB065}"/>
    <cellStyle name="40% - Ênfase6 4 3 11" xfId="40012" xr:uid="{1E448D12-849A-4EA2-B526-1F9C5A2F8ED5}"/>
    <cellStyle name="40% - Ênfase6 4 3 12" xfId="41959" xr:uid="{5A1778FA-C599-4E92-B32A-2E9048983326}"/>
    <cellStyle name="40% - Ênfase6 4 3 13" xfId="43919" xr:uid="{65F90CD0-0711-49A4-A1B4-AEE667BDD7FE}"/>
    <cellStyle name="40% - Ênfase6 4 3 14" xfId="18045" xr:uid="{30F55102-8E8A-4F74-84C8-A38AC335C496}"/>
    <cellStyle name="40% - Ênfase6 4 3 2" xfId="5646" xr:uid="{C5E8CD73-65C3-4A2F-BF8E-E216FEAF751B}"/>
    <cellStyle name="40% - Ênfase6 4 3 2 10" xfId="43920" xr:uid="{57C7CB4E-D4E4-4710-BD0C-F4C19507CC1B}"/>
    <cellStyle name="40% - Ênfase6 4 3 2 11" xfId="18046" xr:uid="{97E183D5-C92F-4820-BACD-B60DE499166A}"/>
    <cellStyle name="40% - Ênfase6 4 3 2 2" xfId="7233" xr:uid="{A23844DE-000E-4A60-A3CE-43E2ED06FFB8}"/>
    <cellStyle name="40% - Ênfase6 4 3 2 2 10" xfId="18775" xr:uid="{DA6F9203-E917-4782-9238-0446F015C3BC}"/>
    <cellStyle name="40% - Ênfase6 4 3 2 2 2" xfId="9220" xr:uid="{E6CCA009-9450-4AD0-BC48-BF03A2282D68}"/>
    <cellStyle name="40% - Ênfase6 4 3 2 2 2 2" xfId="31707" xr:uid="{FE24703F-295A-4B35-AB3F-CD89A4A45453}"/>
    <cellStyle name="40% - Ênfase6 4 3 2 2 2 3" xfId="20724" xr:uid="{4D3C5C54-BBBC-487E-953D-74BD3652FD9A}"/>
    <cellStyle name="40% - Ênfase6 4 3 2 2 3" xfId="12619" xr:uid="{025CB2B0-B10D-4301-9B7B-07805CCF7E25}"/>
    <cellStyle name="40% - Ênfase6 4 3 2 2 3 2" xfId="34680" xr:uid="{FEFE1DA9-2F89-4B60-B062-EBE5EDAA7A5C}"/>
    <cellStyle name="40% - Ênfase6 4 3 2 2 3 3" xfId="23697" xr:uid="{2C7E7619-9048-47D9-9874-3043098DF11B}"/>
    <cellStyle name="40% - Ênfase6 4 3 2 2 4" xfId="15061" xr:uid="{9EE48618-CFA0-45BE-806E-5AA65CE1D985}"/>
    <cellStyle name="40% - Ênfase6 4 3 2 2 4 2" xfId="36843" xr:uid="{0E3A85BB-1C90-4A04-93C4-FFFB83EE0FDC}"/>
    <cellStyle name="40% - Ênfase6 4 3 2 2 4 3" xfId="25860" xr:uid="{06BE3E70-E4A0-4816-BCE2-E03019D21E57}"/>
    <cellStyle name="40% - Ênfase6 4 3 2 2 5" xfId="27810" xr:uid="{B73EF078-B7CF-4FCC-9AA4-CD7D1735CCB9}"/>
    <cellStyle name="40% - Ênfase6 4 3 2 2 5 2" xfId="38793" xr:uid="{9DDC7425-2A84-4CC8-A8F4-09806E4A034E}"/>
    <cellStyle name="40% - Ênfase6 4 3 2 2 6" xfId="29758" xr:uid="{5550C63F-8EC8-427E-AE9D-89A7C14F1D7B}"/>
    <cellStyle name="40% - Ênfase6 4 3 2 2 7" xfId="40741" xr:uid="{84BB752E-34C2-44C0-AB16-B87D5BCE659B}"/>
    <cellStyle name="40% - Ênfase6 4 3 2 2 8" xfId="42688" xr:uid="{B21284E4-DBCC-44DB-B250-55D6E1044D85}"/>
    <cellStyle name="40% - Ênfase6 4 3 2 2 9" xfId="44648" xr:uid="{17A6787B-22D1-4D62-9492-0C75D6452E27}"/>
    <cellStyle name="40% - Ênfase6 4 3 2 3" xfId="8491" xr:uid="{150E5D6E-DC3F-4039-95B8-2369A904A93A}"/>
    <cellStyle name="40% - Ênfase6 4 3 2 3 2" xfId="11482" xr:uid="{815F4CC6-8F94-481A-8D00-A9F65CF88975}"/>
    <cellStyle name="40% - Ênfase6 4 3 2 3 2 2" xfId="33545" xr:uid="{35C95BA4-A6C1-4B8D-B6E3-7B09F04FD785}"/>
    <cellStyle name="40% - Ênfase6 4 3 2 3 2 3" xfId="22562" xr:uid="{A1BACC57-E644-4627-9428-C7E6BA00DAEB}"/>
    <cellStyle name="40% - Ênfase6 4 3 2 3 3" xfId="30978" xr:uid="{0A6A5705-98A2-4F94-B7C2-E985DE85DF26}"/>
    <cellStyle name="40% - Ênfase6 4 3 2 3 4" xfId="19995" xr:uid="{1821EEF0-604F-4470-B248-0CBF1C9E6281}"/>
    <cellStyle name="40% - Ênfase6 4 3 2 4" xfId="10486" xr:uid="{43D15714-17C4-4694-82E9-1A010D394C7E}"/>
    <cellStyle name="40% - Ênfase6 4 3 2 4 2" xfId="32613" xr:uid="{0097532D-DBFD-478D-848B-44B01737BE8A}"/>
    <cellStyle name="40% - Ênfase6 4 3 2 4 3" xfId="21630" xr:uid="{5EF7A0FC-5AC7-452E-ABD3-227A4CF27EE9}"/>
    <cellStyle name="40% - Ênfase6 4 3 2 5" xfId="14251" xr:uid="{A679A43F-9CCF-4054-B4D6-F3CDABE48126}"/>
    <cellStyle name="40% - Ênfase6 4 3 2 5 2" xfId="36115" xr:uid="{A1C20FC8-0140-46FD-B0EF-5B2F4C44BF5C}"/>
    <cellStyle name="40% - Ênfase6 4 3 2 5 3" xfId="25132" xr:uid="{19388071-84F8-42F0-9A4E-C5DE48679BC9}"/>
    <cellStyle name="40% - Ênfase6 4 3 2 6" xfId="27082" xr:uid="{897C903D-5DD1-4B59-85D7-E66AF6C5B621}"/>
    <cellStyle name="40% - Ênfase6 4 3 2 6 2" xfId="38065" xr:uid="{7D024E1F-6C02-43D6-844B-7A8894A34582}"/>
    <cellStyle name="40% - Ênfase6 4 3 2 7" xfId="29030" xr:uid="{CEE041CB-F8E0-4EEC-B395-C440D4BC35AB}"/>
    <cellStyle name="40% - Ênfase6 4 3 2 8" xfId="40013" xr:uid="{70632CF2-AE0A-4984-B0DA-1F85B77F071A}"/>
    <cellStyle name="40% - Ênfase6 4 3 2 9" xfId="41960" xr:uid="{275A4901-BA76-4B3B-8B0D-31799A75E03A}"/>
    <cellStyle name="40% - Ênfase6 4 3 3" xfId="5647" xr:uid="{AAE5FAB3-6E04-48C5-A53D-13DB2A8BB340}"/>
    <cellStyle name="40% - Ênfase6 4 3 3 10" xfId="43921" xr:uid="{049D3886-98F2-408B-95B0-FE84C7233B95}"/>
    <cellStyle name="40% - Ênfase6 4 3 3 11" xfId="18047" xr:uid="{F16BAF27-3436-4D4C-BE81-CCC91C2F9FFA}"/>
    <cellStyle name="40% - Ênfase6 4 3 3 2" xfId="7515" xr:uid="{824E3639-077E-4032-A43F-D0AAD826348A}"/>
    <cellStyle name="40% - Ênfase6 4 3 3 2 10" xfId="19057" xr:uid="{7DED7FAD-AF24-48B8-B45E-0EAA0B88356F}"/>
    <cellStyle name="40% - Ênfase6 4 3 3 2 2" xfId="9502" xr:uid="{75BC10E3-E85B-45C7-AD09-7D7D507883B5}"/>
    <cellStyle name="40% - Ênfase6 4 3 3 2 2 2" xfId="31989" xr:uid="{DE9C8A23-5C1E-451A-A7CE-C9719FF0F112}"/>
    <cellStyle name="40% - Ênfase6 4 3 3 2 2 3" xfId="21006" xr:uid="{2D8C20E3-95AA-47AE-A89C-FE548CABB95E}"/>
    <cellStyle name="40% - Ênfase6 4 3 3 2 3" xfId="12901" xr:uid="{548BCCFF-35A3-44F9-933A-70D86A9076E8}"/>
    <cellStyle name="40% - Ênfase6 4 3 3 2 3 2" xfId="34962" xr:uid="{AFE2EFE7-C90D-4CB4-A315-2678296B2A9E}"/>
    <cellStyle name="40% - Ênfase6 4 3 3 2 3 3" xfId="23979" xr:uid="{16CED20F-7C3D-40E0-BB99-C007BCCE6D80}"/>
    <cellStyle name="40% - Ênfase6 4 3 3 2 4" xfId="15343" xr:uid="{324FDA0F-B22A-4AFD-A744-BF7040175A4A}"/>
    <cellStyle name="40% - Ênfase6 4 3 3 2 4 2" xfId="37125" xr:uid="{3EB77E7B-EA9F-4A94-B06B-ADEFABF7F8BD}"/>
    <cellStyle name="40% - Ênfase6 4 3 3 2 4 3" xfId="26142" xr:uid="{51F1A264-BD3E-402C-9BB7-5179A5688D1F}"/>
    <cellStyle name="40% - Ênfase6 4 3 3 2 5" xfId="28092" xr:uid="{815E3D59-203B-403D-A1C4-70B35996CBFD}"/>
    <cellStyle name="40% - Ênfase6 4 3 3 2 5 2" xfId="39075" xr:uid="{395565AC-BF7A-40A9-9729-AF95D32C6BF3}"/>
    <cellStyle name="40% - Ênfase6 4 3 3 2 6" xfId="30040" xr:uid="{DD415FAE-5497-429C-913C-3BF0AA844456}"/>
    <cellStyle name="40% - Ênfase6 4 3 3 2 7" xfId="41023" xr:uid="{A4A3DA94-F284-4438-AD44-7709E73F7BB3}"/>
    <cellStyle name="40% - Ênfase6 4 3 3 2 8" xfId="42970" xr:uid="{4E5014BF-952C-4262-8622-509A31EFCA4D}"/>
    <cellStyle name="40% - Ênfase6 4 3 3 2 9" xfId="44930" xr:uid="{FF1DAF86-28FF-4849-B16E-59DD5839E791}"/>
    <cellStyle name="40% - Ênfase6 4 3 3 3" xfId="8492" xr:uid="{4C83D999-866C-4488-A396-A504619C6E18}"/>
    <cellStyle name="40% - Ênfase6 4 3 3 3 2" xfId="11764" xr:uid="{F8189DCC-CC43-4392-9275-D9AE96B7DBED}"/>
    <cellStyle name="40% - Ênfase6 4 3 3 3 2 2" xfId="33827" xr:uid="{85118BDF-2BC1-4366-858C-935B822BFBA0}"/>
    <cellStyle name="40% - Ênfase6 4 3 3 3 2 3" xfId="22844" xr:uid="{DD8623F7-D96B-4860-8EBA-AB280C2DC7BA}"/>
    <cellStyle name="40% - Ênfase6 4 3 3 3 3" xfId="30979" xr:uid="{A4AAEE57-584B-46B5-9374-90277A80368F}"/>
    <cellStyle name="40% - Ênfase6 4 3 3 3 4" xfId="19996" xr:uid="{B5AE2291-3975-4EDF-A6BD-9762CC3FF188}"/>
    <cellStyle name="40% - Ênfase6 4 3 3 4" xfId="10768" xr:uid="{A8738EB8-8CC0-44E7-AEA7-4A3E849647DC}"/>
    <cellStyle name="40% - Ênfase6 4 3 3 4 2" xfId="32895" xr:uid="{664C5B8E-4D58-400A-97C3-9639E8AEE66B}"/>
    <cellStyle name="40% - Ênfase6 4 3 3 4 3" xfId="21912" xr:uid="{8DBC81E4-B17F-482A-8D1E-6BB2F4E14526}"/>
    <cellStyle name="40% - Ênfase6 4 3 3 5" xfId="14252" xr:uid="{00B75697-E88B-4550-9997-FF2663DA0D10}"/>
    <cellStyle name="40% - Ênfase6 4 3 3 5 2" xfId="36116" xr:uid="{E1D3696D-9197-4592-9DD3-B3841A3957BE}"/>
    <cellStyle name="40% - Ênfase6 4 3 3 5 3" xfId="25133" xr:uid="{26014D11-8CFC-49B6-9A8D-51CE6A0290B2}"/>
    <cellStyle name="40% - Ênfase6 4 3 3 6" xfId="27083" xr:uid="{EFB302BF-2E7C-4DA4-8C92-25F6EC73DBC7}"/>
    <cellStyle name="40% - Ênfase6 4 3 3 6 2" xfId="38066" xr:uid="{773A93FB-C527-45D7-AF31-96D2FF58C7E5}"/>
    <cellStyle name="40% - Ênfase6 4 3 3 7" xfId="29031" xr:uid="{2F5FF33E-91E6-4E15-ABF2-C84503DFA9A0}"/>
    <cellStyle name="40% - Ênfase6 4 3 3 8" xfId="40014" xr:uid="{C68D404F-4BFF-4B75-BDCA-CB18875713D7}"/>
    <cellStyle name="40% - Ênfase6 4 3 3 9" xfId="41961" xr:uid="{1D8A3314-9AA8-4A2E-BBC4-6A74EACB4824}"/>
    <cellStyle name="40% - Ênfase6 4 3 4" xfId="6949" xr:uid="{02A43ABE-A3FE-4B27-B5D2-19158127C22C}"/>
    <cellStyle name="40% - Ênfase6 4 3 4 10" xfId="18493" xr:uid="{6F0AA940-D647-4763-8907-E10D49A169BE}"/>
    <cellStyle name="40% - Ênfase6 4 3 4 2" xfId="8938" xr:uid="{EBAE2FCB-77D9-44F6-975A-74388C2A73A0}"/>
    <cellStyle name="40% - Ênfase6 4 3 4 2 2" xfId="13213" xr:uid="{34934090-3CCC-49DF-BAE2-0A55F94BAAAB}"/>
    <cellStyle name="40% - Ênfase6 4 3 4 2 2 2" xfId="35222" xr:uid="{18530B63-C26C-41B8-9961-7F51B93FF95D}"/>
    <cellStyle name="40% - Ênfase6 4 3 4 2 2 3" xfId="24239" xr:uid="{ECF71463-CBEE-4826-B299-B219CEC2771F}"/>
    <cellStyle name="40% - Ênfase6 4 3 4 2 3" xfId="31425" xr:uid="{7630727D-CA6A-4ABC-A307-5EE67CD18D0E}"/>
    <cellStyle name="40% - Ênfase6 4 3 4 2 4" xfId="20442" xr:uid="{5FDF08A7-08BF-4B12-B839-EDBB5346E12B}"/>
    <cellStyle name="40% - Ênfase6 4 3 4 3" xfId="12026" xr:uid="{FA7CE5D0-BA2A-48FC-A8D7-C6373A7393D8}"/>
    <cellStyle name="40% - Ênfase6 4 3 4 3 2" xfId="34087" xr:uid="{9522F3B8-DCAB-4831-BA1A-40C1A980DAD1}"/>
    <cellStyle name="40% - Ênfase6 4 3 4 3 3" xfId="23104" xr:uid="{30D4F7EA-85A8-4670-9AD5-DA36E339FDFD}"/>
    <cellStyle name="40% - Ênfase6 4 3 4 4" xfId="14779" xr:uid="{8E696254-7111-4CBE-8DA5-12247844FA1E}"/>
    <cellStyle name="40% - Ênfase6 4 3 4 4 2" xfId="36561" xr:uid="{BB3AFA23-BAC6-4ACC-ACE5-6BB5A9E36D9F}"/>
    <cellStyle name="40% - Ênfase6 4 3 4 4 3" xfId="25578" xr:uid="{5F910890-169E-410E-A09A-058B0FD0FCDC}"/>
    <cellStyle name="40% - Ênfase6 4 3 4 5" xfId="27528" xr:uid="{B51A6D9F-F093-47A9-B7C9-2667F98D844E}"/>
    <cellStyle name="40% - Ênfase6 4 3 4 5 2" xfId="38511" xr:uid="{866BDA08-C1A4-473E-AFFA-955E750BBD2F}"/>
    <cellStyle name="40% - Ênfase6 4 3 4 6" xfId="29476" xr:uid="{DB4CC2AA-BC4F-498A-9F06-55717F54790F}"/>
    <cellStyle name="40% - Ênfase6 4 3 4 7" xfId="40459" xr:uid="{ABDB38B6-BD59-4EE1-964F-9990AADECED8}"/>
    <cellStyle name="40% - Ênfase6 4 3 4 8" xfId="42406" xr:uid="{E094EF8B-8579-4C4E-8634-CC481F16C0D4}"/>
    <cellStyle name="40% - Ênfase6 4 3 4 9" xfId="44366" xr:uid="{34ED29BD-F597-43E7-AE64-D8009262347D}"/>
    <cellStyle name="40% - Ênfase6 4 3 5" xfId="8490" xr:uid="{0AE10E0C-1230-45AB-ACA3-4A6702412262}"/>
    <cellStyle name="40% - Ênfase6 4 3 5 2" xfId="12323" xr:uid="{11FC810C-CA5C-4851-9003-98C28C8A0653}"/>
    <cellStyle name="40% - Ênfase6 4 3 5 2 2" xfId="34384" xr:uid="{6B208948-AEEE-4D4A-8978-BC1EF4BF7F6B}"/>
    <cellStyle name="40% - Ênfase6 4 3 5 2 3" xfId="23401" xr:uid="{DAFC514B-3861-4842-9CAC-8640852DA5A2}"/>
    <cellStyle name="40% - Ênfase6 4 3 5 3" xfId="30977" xr:uid="{C2927EBA-7EC2-4428-86C1-4C63E0C0675C}"/>
    <cellStyle name="40% - Ênfase6 4 3 5 4" xfId="19994" xr:uid="{68EF25E9-1B4F-4175-917B-A3BFA909D888}"/>
    <cellStyle name="40% - Ênfase6 4 3 6" xfId="11186" xr:uid="{6DBB559C-A55E-4D0C-982F-8CBA67BA3CCA}"/>
    <cellStyle name="40% - Ênfase6 4 3 6 2" xfId="33249" xr:uid="{C4A4CCEC-9823-46FB-8E81-AD115AAB769C}"/>
    <cellStyle name="40% - Ênfase6 4 3 6 3" xfId="22266" xr:uid="{C47F6871-32AA-452B-91B6-FF50AD3F9D8E}"/>
    <cellStyle name="40% - Ênfase6 4 3 7" xfId="10204" xr:uid="{EA28B75C-AC98-4D98-AB7D-3E8ECA2DC4A9}"/>
    <cellStyle name="40% - Ênfase6 4 3 7 2" xfId="32331" xr:uid="{E4265D14-C9FF-4BB4-8E75-ADDD21AB61DF}"/>
    <cellStyle name="40% - Ênfase6 4 3 7 3" xfId="21348" xr:uid="{F937D175-4E70-493C-8245-BE21AC2AE145}"/>
    <cellStyle name="40% - Ênfase6 4 3 8" xfId="14250" xr:uid="{5808D804-F8EE-4432-8F71-56EBAF84E567}"/>
    <cellStyle name="40% - Ênfase6 4 3 8 2" xfId="36114" xr:uid="{1B869FEB-53E9-4315-BC0A-005DB8F4CC80}"/>
    <cellStyle name="40% - Ênfase6 4 3 8 3" xfId="25131" xr:uid="{9D3588F6-7927-4300-9F7B-404FC27F6AE0}"/>
    <cellStyle name="40% - Ênfase6 4 3 9" xfId="27081" xr:uid="{CE0CBCB5-1F69-40E6-9568-30BF7997A859}"/>
    <cellStyle name="40% - Ênfase6 4 3 9 2" xfId="38064" xr:uid="{2E9DC131-993F-4445-87CE-05FC20C8D06E}"/>
    <cellStyle name="40% - Ênfase6 4 4" xfId="5648" xr:uid="{5A028FDA-7D7D-483D-88E8-C265E0F12A5E}"/>
    <cellStyle name="40% - Ênfase6 4 4 10" xfId="40015" xr:uid="{3431D2F5-4F9F-4DE1-8145-E0F57632F938}"/>
    <cellStyle name="40% - Ênfase6 4 4 11" xfId="41962" xr:uid="{CA2E909D-1D57-4A74-82FD-BCAA03740F54}"/>
    <cellStyle name="40% - Ênfase6 4 4 12" xfId="43922" xr:uid="{D76CB317-2A68-4EA7-8EA1-28962D62CF7E}"/>
    <cellStyle name="40% - Ênfase6 4 4 13" xfId="18048" xr:uid="{18A24D04-60D8-420D-B15D-2B2F3F459C82}"/>
    <cellStyle name="40% - Ênfase6 4 4 2" xfId="5649" xr:uid="{6B1202DE-934A-4036-A3C1-AD68BBD30CAB}"/>
    <cellStyle name="40% - Ênfase6 4 4 2 10" xfId="43923" xr:uid="{BCDBD145-4EAE-4B54-AB89-3B83A1FDE78B}"/>
    <cellStyle name="40% - Ênfase6 4 4 2 11" xfId="18049" xr:uid="{B4502BF3-C8D7-4BAA-927B-296A4E6E4ABB}"/>
    <cellStyle name="40% - Ênfase6 4 4 2 2" xfId="7176" xr:uid="{F1A12BB9-76AA-4921-BBF3-D5727E2DF5A4}"/>
    <cellStyle name="40% - Ênfase6 4 4 2 2 10" xfId="18718" xr:uid="{8AC7F9BF-C016-4AA3-A1E0-D7E80BE10238}"/>
    <cellStyle name="40% - Ênfase6 4 4 2 2 2" xfId="9163" xr:uid="{956CFFE2-A96C-4DF3-86C3-D684DF07137E}"/>
    <cellStyle name="40% - Ênfase6 4 4 2 2 2 2" xfId="31650" xr:uid="{2192B69F-DCEC-4951-A3E9-6801EEA3CF0E}"/>
    <cellStyle name="40% - Ênfase6 4 4 2 2 2 3" xfId="20667" xr:uid="{CCFC8E4B-795D-4034-BD24-A3FE8ECFBC16}"/>
    <cellStyle name="40% - Ênfase6 4 4 2 2 3" xfId="12558" xr:uid="{1A58F3FD-DB46-4227-97EB-7E87454C2532}"/>
    <cellStyle name="40% - Ênfase6 4 4 2 2 3 2" xfId="34619" xr:uid="{C5B78527-2333-422A-9AFE-46AEDF2D1FEA}"/>
    <cellStyle name="40% - Ênfase6 4 4 2 2 3 3" xfId="23636" xr:uid="{086B8A9D-B0AF-443F-B00A-8BDEC66C5B2C}"/>
    <cellStyle name="40% - Ênfase6 4 4 2 2 4" xfId="15004" xr:uid="{214E50FC-D292-48FA-A180-BD60CAA7E3F1}"/>
    <cellStyle name="40% - Ênfase6 4 4 2 2 4 2" xfId="36786" xr:uid="{DC366BE0-25AA-4FC0-AA02-C5E6AB69BCDA}"/>
    <cellStyle name="40% - Ênfase6 4 4 2 2 4 3" xfId="25803" xr:uid="{10303E34-84FD-46E1-9875-CDFE97992C87}"/>
    <cellStyle name="40% - Ênfase6 4 4 2 2 5" xfId="27753" xr:uid="{8A0BEC32-DD69-4472-9C25-D39C5A15CBB0}"/>
    <cellStyle name="40% - Ênfase6 4 4 2 2 5 2" xfId="38736" xr:uid="{5F85B401-1F5B-4B54-A9DA-312F85F27A79}"/>
    <cellStyle name="40% - Ênfase6 4 4 2 2 6" xfId="29701" xr:uid="{D410ADE1-A542-4ED7-B939-EA3149E7C4FB}"/>
    <cellStyle name="40% - Ênfase6 4 4 2 2 7" xfId="40684" xr:uid="{11DAED78-C22B-4D06-B46B-98ACE8601F85}"/>
    <cellStyle name="40% - Ênfase6 4 4 2 2 8" xfId="42631" xr:uid="{AA351F71-9313-497F-9089-9A7725B2765C}"/>
    <cellStyle name="40% - Ênfase6 4 4 2 2 9" xfId="44591" xr:uid="{A3C44DE4-BD34-4CAE-A025-95E5942E0D44}"/>
    <cellStyle name="40% - Ênfase6 4 4 2 3" xfId="8494" xr:uid="{078F17C0-DC69-48ED-8648-C7C683DA3F63}"/>
    <cellStyle name="40% - Ênfase6 4 4 2 3 2" xfId="11421" xr:uid="{4D95362E-CFF2-493F-B74A-051AF3ABF4FB}"/>
    <cellStyle name="40% - Ênfase6 4 4 2 3 2 2" xfId="33484" xr:uid="{73E493BD-1A8B-433B-9568-8DA007F8AC5E}"/>
    <cellStyle name="40% - Ênfase6 4 4 2 3 2 3" xfId="22501" xr:uid="{C0C0CC0D-75F8-4E03-BB01-788C25D768A6}"/>
    <cellStyle name="40% - Ênfase6 4 4 2 3 3" xfId="30981" xr:uid="{E66D8C86-72A9-4CA2-BDAA-A60CC925DA4B}"/>
    <cellStyle name="40% - Ênfase6 4 4 2 3 4" xfId="19998" xr:uid="{FD30804A-5296-4F11-BFCB-28201F4BBA27}"/>
    <cellStyle name="40% - Ênfase6 4 4 2 4" xfId="10429" xr:uid="{21D5407C-5F2F-40DB-9305-D6B7F0D5D7FF}"/>
    <cellStyle name="40% - Ênfase6 4 4 2 4 2" xfId="32556" xr:uid="{8EA4DEC1-1807-4A2C-97F0-AB8B6BFA5902}"/>
    <cellStyle name="40% - Ênfase6 4 4 2 4 3" xfId="21573" xr:uid="{7CFD817C-5A71-4318-855B-C78924284D6B}"/>
    <cellStyle name="40% - Ênfase6 4 4 2 5" xfId="14254" xr:uid="{3F8809B1-570A-4ABF-811C-55FF5AE4803E}"/>
    <cellStyle name="40% - Ênfase6 4 4 2 5 2" xfId="36118" xr:uid="{00CF2A66-9790-44B5-A8F0-741B4B94D239}"/>
    <cellStyle name="40% - Ênfase6 4 4 2 5 3" xfId="25135" xr:uid="{869F589B-54DE-4D91-A4F2-CFA26BD855CF}"/>
    <cellStyle name="40% - Ênfase6 4 4 2 6" xfId="27085" xr:uid="{D0AC817F-2728-4636-8EB6-1F6FEEB64A83}"/>
    <cellStyle name="40% - Ênfase6 4 4 2 6 2" xfId="38068" xr:uid="{B033D40D-ABC8-40EE-BEEF-6AB15B141E37}"/>
    <cellStyle name="40% - Ênfase6 4 4 2 7" xfId="29033" xr:uid="{308F6FDD-1B51-4A46-82B0-C00A5EE23467}"/>
    <cellStyle name="40% - Ênfase6 4 4 2 8" xfId="40016" xr:uid="{818AF0EA-36BC-4EAB-970C-DAF762D3709C}"/>
    <cellStyle name="40% - Ênfase6 4 4 2 9" xfId="41963" xr:uid="{D7C80C26-8BAE-4CF4-A0C5-6BD462E98F2C}"/>
    <cellStyle name="40% - Ênfase6 4 4 3" xfId="5650" xr:uid="{985EB346-F1BF-48A0-A278-318A6300BC54}"/>
    <cellStyle name="40% - Ênfase6 4 4 3 10" xfId="43924" xr:uid="{5F53C819-37AE-4865-8D99-8753FB3C54BB}"/>
    <cellStyle name="40% - Ênfase6 4 4 3 11" xfId="18050" xr:uid="{472B98F8-B293-45AB-A019-24AD139469F4}"/>
    <cellStyle name="40% - Ênfase6 4 4 3 2" xfId="7458" xr:uid="{B762365F-74D4-43FF-84A5-A1BBDE36A142}"/>
    <cellStyle name="40% - Ênfase6 4 4 3 2 10" xfId="19000" xr:uid="{7066E6AD-EAD2-4414-BE53-15BD8B14393E}"/>
    <cellStyle name="40% - Ênfase6 4 4 3 2 2" xfId="9445" xr:uid="{1BB32B69-F71F-482E-B886-A1CAF19052E5}"/>
    <cellStyle name="40% - Ênfase6 4 4 3 2 2 2" xfId="31932" xr:uid="{57F8B728-9EF5-4465-8662-3878B6E0F55D}"/>
    <cellStyle name="40% - Ênfase6 4 4 3 2 2 3" xfId="20949" xr:uid="{10C7CE8F-64E0-4BEE-BFA0-7A722EA7BD02}"/>
    <cellStyle name="40% - Ênfase6 4 4 3 2 3" xfId="12844" xr:uid="{8A0977EA-8514-4030-B5CC-E64B19771F24}"/>
    <cellStyle name="40% - Ênfase6 4 4 3 2 3 2" xfId="34905" xr:uid="{869DC1DC-9407-499D-8796-EAC38D0F6367}"/>
    <cellStyle name="40% - Ênfase6 4 4 3 2 3 3" xfId="23922" xr:uid="{B9DED5C5-BDBE-4D50-91FF-2FF39A3E0059}"/>
    <cellStyle name="40% - Ênfase6 4 4 3 2 4" xfId="15286" xr:uid="{03334328-CF8F-4A78-B38E-D60B366244B2}"/>
    <cellStyle name="40% - Ênfase6 4 4 3 2 4 2" xfId="37068" xr:uid="{EE7DC228-955A-4D55-B68D-A42CA51FF8A4}"/>
    <cellStyle name="40% - Ênfase6 4 4 3 2 4 3" xfId="26085" xr:uid="{BAB39789-27BD-4918-A199-613B96859044}"/>
    <cellStyle name="40% - Ênfase6 4 4 3 2 5" xfId="28035" xr:uid="{12400D13-7E8B-48E4-BA80-1D67EAC01564}"/>
    <cellStyle name="40% - Ênfase6 4 4 3 2 5 2" xfId="39018" xr:uid="{47299471-1532-4300-BE8D-FE9601547134}"/>
    <cellStyle name="40% - Ênfase6 4 4 3 2 6" xfId="29983" xr:uid="{2D0269E4-54B3-4009-AD21-F62796B736BD}"/>
    <cellStyle name="40% - Ênfase6 4 4 3 2 7" xfId="40966" xr:uid="{63F538DB-D4FB-4915-B13D-F34E880C0C5B}"/>
    <cellStyle name="40% - Ênfase6 4 4 3 2 8" xfId="42913" xr:uid="{D508F487-906C-4E77-AFC3-018A6D7ED666}"/>
    <cellStyle name="40% - Ênfase6 4 4 3 2 9" xfId="44873" xr:uid="{AF5FFEFB-F4A3-40E1-9363-11CFBE09A231}"/>
    <cellStyle name="40% - Ênfase6 4 4 3 3" xfId="8495" xr:uid="{B046324E-9AE4-48CC-A8AE-E297C3FD7293}"/>
    <cellStyle name="40% - Ênfase6 4 4 3 3 2" xfId="11707" xr:uid="{6876A5BF-AC27-4C45-AE73-31654074DF1E}"/>
    <cellStyle name="40% - Ênfase6 4 4 3 3 2 2" xfId="33770" xr:uid="{25B3D110-2CDC-4D91-911A-4BF9984FBC3E}"/>
    <cellStyle name="40% - Ênfase6 4 4 3 3 2 3" xfId="22787" xr:uid="{589EB53F-7689-4211-BBBA-36DDFC8E875A}"/>
    <cellStyle name="40% - Ênfase6 4 4 3 3 3" xfId="30982" xr:uid="{6022FA7B-B207-40EF-8CD7-7D3417FA177C}"/>
    <cellStyle name="40% - Ênfase6 4 4 3 3 4" xfId="19999" xr:uid="{7BFE5407-6069-41BA-8FC9-CF966ADA423C}"/>
    <cellStyle name="40% - Ênfase6 4 4 3 4" xfId="10711" xr:uid="{EC106063-CFF3-483F-B434-C3E85894106D}"/>
    <cellStyle name="40% - Ênfase6 4 4 3 4 2" xfId="32838" xr:uid="{7FE8AC45-166C-430E-B55F-214E3790CF16}"/>
    <cellStyle name="40% - Ênfase6 4 4 3 4 3" xfId="21855" xr:uid="{3294B69A-97AB-4AEE-951C-AA17CB8B54F2}"/>
    <cellStyle name="40% - Ênfase6 4 4 3 5" xfId="14255" xr:uid="{E8F5D8FC-30C3-473E-A995-A81E2E00202D}"/>
    <cellStyle name="40% - Ênfase6 4 4 3 5 2" xfId="36119" xr:uid="{6DB47FF5-2701-4AEC-9E79-BA6AF3DF6445}"/>
    <cellStyle name="40% - Ênfase6 4 4 3 5 3" xfId="25136" xr:uid="{105A231A-761B-4F73-BCC0-DD8D967DCA39}"/>
    <cellStyle name="40% - Ênfase6 4 4 3 6" xfId="27086" xr:uid="{3F45CDA3-3CCD-4D36-BB7F-F6AABF68F142}"/>
    <cellStyle name="40% - Ênfase6 4 4 3 6 2" xfId="38069" xr:uid="{56C957D4-71FF-43BA-A88E-49888CC78072}"/>
    <cellStyle name="40% - Ênfase6 4 4 3 7" xfId="29034" xr:uid="{A03F052D-F6FA-4F58-BFD4-C30087D2DA27}"/>
    <cellStyle name="40% - Ênfase6 4 4 3 8" xfId="40017" xr:uid="{2A01A9CE-EF4F-4A2F-8098-E1D02A67A12C}"/>
    <cellStyle name="40% - Ênfase6 4 4 3 9" xfId="41964" xr:uid="{AEE35597-D5EB-4E8D-B7C8-0B815018D4E2}"/>
    <cellStyle name="40% - Ênfase6 4 4 4" xfId="6891" xr:uid="{04F34D9D-BC87-4F77-A64F-99019F5857FB}"/>
    <cellStyle name="40% - Ênfase6 4 4 4 10" xfId="18436" xr:uid="{2592929C-E2DF-43C6-B6E4-ED1129B81F7C}"/>
    <cellStyle name="40% - Ênfase6 4 4 4 2" xfId="8881" xr:uid="{9233FBDB-8515-4938-BFA8-5A7A7FF1EC17}"/>
    <cellStyle name="40% - Ênfase6 4 4 4 2 2" xfId="31368" xr:uid="{1E858F65-B261-44E5-81E1-3A17755ED93C}"/>
    <cellStyle name="40% - Ênfase6 4 4 4 2 3" xfId="20385" xr:uid="{DA3046E5-BC22-4A3D-9E93-89A30F87E07D}"/>
    <cellStyle name="40% - Ênfase6 4 4 4 3" xfId="12262" xr:uid="{1A7FB43A-5345-48DC-B8F9-DE5F369B24E9}"/>
    <cellStyle name="40% - Ênfase6 4 4 4 3 2" xfId="34323" xr:uid="{AA286294-7CC2-4EF4-87FD-FE4BC55E1AF9}"/>
    <cellStyle name="40% - Ênfase6 4 4 4 3 3" xfId="23340" xr:uid="{76608C9B-EF9F-475B-A423-7A7126FBB801}"/>
    <cellStyle name="40% - Ênfase6 4 4 4 4" xfId="14722" xr:uid="{C3CC85DC-1E98-435A-BF13-8A54FAAC7C18}"/>
    <cellStyle name="40% - Ênfase6 4 4 4 4 2" xfId="36504" xr:uid="{5C553DBE-10A4-48CC-A01F-CA0B728F87C2}"/>
    <cellStyle name="40% - Ênfase6 4 4 4 4 3" xfId="25521" xr:uid="{A9E9E0A5-261B-47B4-A507-83EC472D6CF9}"/>
    <cellStyle name="40% - Ênfase6 4 4 4 5" xfId="27471" xr:uid="{707FA150-9DB0-48A6-B2E1-AF206601686F}"/>
    <cellStyle name="40% - Ênfase6 4 4 4 5 2" xfId="38454" xr:uid="{C4D2C3D7-BDA9-4A43-BD1C-38BC7561E189}"/>
    <cellStyle name="40% - Ênfase6 4 4 4 6" xfId="29419" xr:uid="{8E608D93-5D09-4005-855F-8ECE82D3B75E}"/>
    <cellStyle name="40% - Ênfase6 4 4 4 7" xfId="40402" xr:uid="{2052893C-74C7-44BE-B17F-CCE81820359F}"/>
    <cellStyle name="40% - Ênfase6 4 4 4 8" xfId="42349" xr:uid="{BB980DE5-31C1-4D4A-8B4F-281F63FBC3ED}"/>
    <cellStyle name="40% - Ênfase6 4 4 4 9" xfId="44309" xr:uid="{DC51B0F4-9881-4B85-BB52-447B909BF04C}"/>
    <cellStyle name="40% - Ênfase6 4 4 5" xfId="8493" xr:uid="{892BC123-B118-4DAF-BCA2-B187C3B2CDE8}"/>
    <cellStyle name="40% - Ênfase6 4 4 5 2" xfId="11124" xr:uid="{03374EA6-8006-4F71-BE2A-6F6614146784}"/>
    <cellStyle name="40% - Ênfase6 4 4 5 2 2" xfId="33188" xr:uid="{F20CAB52-C79E-49E6-958B-D7F127A869CC}"/>
    <cellStyle name="40% - Ênfase6 4 4 5 2 3" xfId="22205" xr:uid="{DA887FA0-2FDA-43E2-AEE8-3CBE44C80CE2}"/>
    <cellStyle name="40% - Ênfase6 4 4 5 3" xfId="30980" xr:uid="{7C6A81BD-ABF4-49C4-822B-DFAC2E36E4C2}"/>
    <cellStyle name="40% - Ênfase6 4 4 5 4" xfId="19997" xr:uid="{7B82A06A-28B1-4B55-987A-8C27F6972798}"/>
    <cellStyle name="40% - Ênfase6 4 4 6" xfId="10087" xr:uid="{7F9FDA52-484D-45FD-B7D0-ADD427B3080C}"/>
    <cellStyle name="40% - Ênfase6 4 4 6 2" xfId="32274" xr:uid="{E57039DE-BF8E-4212-841E-BD5A596BCC7C}"/>
    <cellStyle name="40% - Ênfase6 4 4 6 3" xfId="21291" xr:uid="{7FC7EF86-53AA-4643-A504-1547B1CEF396}"/>
    <cellStyle name="40% - Ênfase6 4 4 7" xfId="14253" xr:uid="{1B8974DA-2BB7-43C3-A0F6-267DE67F084B}"/>
    <cellStyle name="40% - Ênfase6 4 4 7 2" xfId="36117" xr:uid="{6B911DB9-9ECF-4FA4-954F-94CDD8EAACC0}"/>
    <cellStyle name="40% - Ênfase6 4 4 7 3" xfId="25134" xr:uid="{413C7C15-AC1B-4EF2-9C11-4DB9D52DD9BD}"/>
    <cellStyle name="40% - Ênfase6 4 4 8" xfId="27084" xr:uid="{AA4370F8-E4ED-49AF-9A75-E53576D3E397}"/>
    <cellStyle name="40% - Ênfase6 4 4 8 2" xfId="38067" xr:uid="{E56A575D-13C5-4B5B-A77C-A38E7130672B}"/>
    <cellStyle name="40% - Ênfase6 4 4 9" xfId="29032" xr:uid="{3B5C24AB-C3CD-4332-9D39-E7E1E4B2400D}"/>
    <cellStyle name="40% - Ênfase6 4 5" xfId="5651" xr:uid="{9B6407C5-B0C4-4C55-AFBD-DE29C8494AF7}"/>
    <cellStyle name="40% - Ênfase6 4 5 10" xfId="43925" xr:uid="{6A6C16E6-15B5-4EB3-A153-D122D6CC70AE}"/>
    <cellStyle name="40% - Ênfase6 4 5 11" xfId="18051" xr:uid="{86B8FCCD-AEEC-4E5F-A654-2E5B6AC2F12B}"/>
    <cellStyle name="40% - Ênfase6 4 5 2" xfId="7064" xr:uid="{CA591F11-C451-4DAD-832F-8AFE3D273FE0}"/>
    <cellStyle name="40% - Ênfase6 4 5 2 10" xfId="18606" xr:uid="{427FB491-CC7E-43DB-969B-9F3DE696C000}"/>
    <cellStyle name="40% - Ênfase6 4 5 2 2" xfId="9051" xr:uid="{D18DE426-5923-4DF9-98B1-83A54579CA5C}"/>
    <cellStyle name="40% - Ênfase6 4 5 2 2 2" xfId="31538" xr:uid="{02D5F30E-457F-4F07-8771-2C1A4D17DA49}"/>
    <cellStyle name="40% - Ênfase6 4 5 2 2 3" xfId="20555" xr:uid="{E851C28E-E70F-43B2-AFCA-7EA96D0E7E90}"/>
    <cellStyle name="40% - Ênfase6 4 5 2 3" xfId="12446" xr:uid="{64971E97-C2CF-4711-BED0-DC2AD63EC64D}"/>
    <cellStyle name="40% - Ênfase6 4 5 2 3 2" xfId="34507" xr:uid="{682F7054-1924-4509-9EC6-DEA0197EC043}"/>
    <cellStyle name="40% - Ênfase6 4 5 2 3 3" xfId="23524" xr:uid="{B93E37CF-913D-4853-8DED-E9EA7DF5E0C7}"/>
    <cellStyle name="40% - Ênfase6 4 5 2 4" xfId="14892" xr:uid="{432B9BD0-6ED7-429F-BFB3-0593803ACCB7}"/>
    <cellStyle name="40% - Ênfase6 4 5 2 4 2" xfId="36674" xr:uid="{827D1722-398C-4849-B0D2-2A854AC48CEE}"/>
    <cellStyle name="40% - Ênfase6 4 5 2 4 3" xfId="25691" xr:uid="{00393AB8-5513-4DBF-889B-71A6ACF7F8A3}"/>
    <cellStyle name="40% - Ênfase6 4 5 2 5" xfId="27641" xr:uid="{E5A38F76-34E4-4922-ACDC-E2C8BE9C61CB}"/>
    <cellStyle name="40% - Ênfase6 4 5 2 5 2" xfId="38624" xr:uid="{21640670-9E46-4946-94BA-6E63AE054766}"/>
    <cellStyle name="40% - Ênfase6 4 5 2 6" xfId="29589" xr:uid="{06249133-04C6-4ED8-9151-C368D4194BD9}"/>
    <cellStyle name="40% - Ênfase6 4 5 2 7" xfId="40572" xr:uid="{70946623-7045-4548-A29D-7A9BBE0CD352}"/>
    <cellStyle name="40% - Ênfase6 4 5 2 8" xfId="42519" xr:uid="{B37E0056-CA3E-4065-94F6-D8440D262705}"/>
    <cellStyle name="40% - Ênfase6 4 5 2 9" xfId="44479" xr:uid="{57DA675E-832C-44B5-B659-6058A6BBB16A}"/>
    <cellStyle name="40% - Ênfase6 4 5 3" xfId="8496" xr:uid="{C59D4508-546B-4691-B0DC-E1A848074297}"/>
    <cellStyle name="40% - Ênfase6 4 5 3 2" xfId="11309" xr:uid="{D8D0C03E-6B16-4035-AA40-461D4C3D24D0}"/>
    <cellStyle name="40% - Ênfase6 4 5 3 2 2" xfId="33372" xr:uid="{3BF396A6-AE66-43D1-9846-1929874D5C2A}"/>
    <cellStyle name="40% - Ênfase6 4 5 3 2 3" xfId="22389" xr:uid="{6F7C775C-F303-42BF-8A8E-26969672002E}"/>
    <cellStyle name="40% - Ênfase6 4 5 3 3" xfId="30983" xr:uid="{3925EF97-6E19-42FE-8489-4D033E448D6D}"/>
    <cellStyle name="40% - Ênfase6 4 5 3 4" xfId="20000" xr:uid="{15A01E24-6195-430A-964B-9794E0BEDFA9}"/>
    <cellStyle name="40% - Ênfase6 4 5 4" xfId="10317" xr:uid="{4EA350A0-6A76-4463-A997-9BFD0219B033}"/>
    <cellStyle name="40% - Ênfase6 4 5 4 2" xfId="32444" xr:uid="{3F81EAC1-966F-43D9-B438-D9EEC12878BC}"/>
    <cellStyle name="40% - Ênfase6 4 5 4 3" xfId="21461" xr:uid="{5CFB9DB5-1297-4D31-8205-E91A386EE3EE}"/>
    <cellStyle name="40% - Ênfase6 4 5 5" xfId="14256" xr:uid="{CDADD101-4758-41CB-B8B3-9A0538CED1CC}"/>
    <cellStyle name="40% - Ênfase6 4 5 5 2" xfId="36120" xr:uid="{714862FB-CE8F-47AC-89D3-28F1E34433EC}"/>
    <cellStyle name="40% - Ênfase6 4 5 5 3" xfId="25137" xr:uid="{6A2CB644-B589-49D9-A5EE-AACC3618E138}"/>
    <cellStyle name="40% - Ênfase6 4 5 6" xfId="27087" xr:uid="{50E203FF-7787-4D86-B285-8BF9A333E7B9}"/>
    <cellStyle name="40% - Ênfase6 4 5 6 2" xfId="38070" xr:uid="{3C62BBF9-A8D4-4C82-A68B-0FFC2273B4A7}"/>
    <cellStyle name="40% - Ênfase6 4 5 7" xfId="29035" xr:uid="{950F9580-FD29-4B1C-8CAD-501559C2B933}"/>
    <cellStyle name="40% - Ênfase6 4 5 8" xfId="40018" xr:uid="{71C141B4-2DB2-4562-A5A3-6D143A80BDEF}"/>
    <cellStyle name="40% - Ênfase6 4 5 9" xfId="41965" xr:uid="{DB8237B3-09F2-4F96-AAE0-7B97C07DEC07}"/>
    <cellStyle name="40% - Ênfase6 4 6" xfId="5652" xr:uid="{B9F39576-10A7-4BEA-8615-CB67B258FFA5}"/>
    <cellStyle name="40% - Ênfase6 4 6 10" xfId="43926" xr:uid="{C32B2BAB-4762-4FAF-B4E9-0017AE8421D7}"/>
    <cellStyle name="40% - Ênfase6 4 6 11" xfId="18052" xr:uid="{DCA0A95C-DBB5-419E-939A-22D7FE5F260C}"/>
    <cellStyle name="40% - Ênfase6 4 6 2" xfId="7346" xr:uid="{C38C831B-090F-442E-B86D-C1CBC94E16A4}"/>
    <cellStyle name="40% - Ênfase6 4 6 2 10" xfId="18888" xr:uid="{F096AF50-33AF-4567-B272-3CA2DA06ADDC}"/>
    <cellStyle name="40% - Ênfase6 4 6 2 2" xfId="9333" xr:uid="{491728E0-D734-472E-9B2A-E3DABF837514}"/>
    <cellStyle name="40% - Ênfase6 4 6 2 2 2" xfId="31820" xr:uid="{0482BD32-14EA-4CA3-A57B-187A9950F2C7}"/>
    <cellStyle name="40% - Ênfase6 4 6 2 2 3" xfId="20837" xr:uid="{FB3B15FC-C3C7-4220-A2FB-520E4D3C6BFA}"/>
    <cellStyle name="40% - Ênfase6 4 6 2 3" xfId="12732" xr:uid="{A5D1A4F6-1B69-4504-B110-64B70CE3EA2A}"/>
    <cellStyle name="40% - Ênfase6 4 6 2 3 2" xfId="34793" xr:uid="{F0A27C3A-C6F5-40F5-B40D-C8A942277E03}"/>
    <cellStyle name="40% - Ênfase6 4 6 2 3 3" xfId="23810" xr:uid="{0301904F-A09F-4652-9A8B-D7BDE57E15FC}"/>
    <cellStyle name="40% - Ênfase6 4 6 2 4" xfId="15174" xr:uid="{7B22BED1-9C93-4B43-8CF7-B23AA12E4B1A}"/>
    <cellStyle name="40% - Ênfase6 4 6 2 4 2" xfId="36956" xr:uid="{D5DA38C0-EE18-40F8-8E33-13CAC54F5E75}"/>
    <cellStyle name="40% - Ênfase6 4 6 2 4 3" xfId="25973" xr:uid="{C0AED1A6-C7B6-43AF-810F-E727E0229F10}"/>
    <cellStyle name="40% - Ênfase6 4 6 2 5" xfId="27923" xr:uid="{F108EE2D-8285-4E3B-8D47-EC7CAE38BBA6}"/>
    <cellStyle name="40% - Ênfase6 4 6 2 5 2" xfId="38906" xr:uid="{EDB08897-F580-404B-9B74-3EDB989BBE02}"/>
    <cellStyle name="40% - Ênfase6 4 6 2 6" xfId="29871" xr:uid="{DB8EA356-B1B5-4057-94FC-2CD79E0BFF5D}"/>
    <cellStyle name="40% - Ênfase6 4 6 2 7" xfId="40854" xr:uid="{FB8DEA18-E81C-42C1-B1BE-E7774B78CDAE}"/>
    <cellStyle name="40% - Ênfase6 4 6 2 8" xfId="42801" xr:uid="{0F99BE42-AF1F-47CF-BEE2-AAD3BFFB6905}"/>
    <cellStyle name="40% - Ênfase6 4 6 2 9" xfId="44761" xr:uid="{F3F7AC93-C726-4C75-A5B8-8009F7E1342E}"/>
    <cellStyle name="40% - Ênfase6 4 6 3" xfId="8497" xr:uid="{67D4676C-BD57-4A42-8218-938CFF2FD647}"/>
    <cellStyle name="40% - Ênfase6 4 6 3 2" xfId="11595" xr:uid="{98ACC3E4-8AE1-4D49-9E7D-00EC6F649AE0}"/>
    <cellStyle name="40% - Ênfase6 4 6 3 2 2" xfId="33658" xr:uid="{8656F1D1-B779-4C53-9AEA-32C2BBE3E667}"/>
    <cellStyle name="40% - Ênfase6 4 6 3 2 3" xfId="22675" xr:uid="{1A8BC384-3A53-42BF-B365-4CDE0534B442}"/>
    <cellStyle name="40% - Ênfase6 4 6 3 3" xfId="30984" xr:uid="{5A1A2B91-C214-4A10-B2B9-4748414EB24C}"/>
    <cellStyle name="40% - Ênfase6 4 6 3 4" xfId="20001" xr:uid="{06748CEF-2EFA-47D5-9065-7314334CFA5C}"/>
    <cellStyle name="40% - Ênfase6 4 6 4" xfId="10599" xr:uid="{9D8C46E8-0960-4AD9-A493-C7C2FE027BD7}"/>
    <cellStyle name="40% - Ênfase6 4 6 4 2" xfId="32726" xr:uid="{B51126D6-A9AA-4DA1-9F06-705E1BBB6A1D}"/>
    <cellStyle name="40% - Ênfase6 4 6 4 3" xfId="21743" xr:uid="{3406DB1D-9D31-43DE-8AB6-2D8471B0AC9B}"/>
    <cellStyle name="40% - Ênfase6 4 6 5" xfId="14257" xr:uid="{454FA7CD-67F9-4D4A-84AF-1F200CE6228E}"/>
    <cellStyle name="40% - Ênfase6 4 6 5 2" xfId="36121" xr:uid="{DA8DA7EA-9788-4C56-A326-C5DDA2F97F2B}"/>
    <cellStyle name="40% - Ênfase6 4 6 5 3" xfId="25138" xr:uid="{88873AA0-D1C6-4BD4-A676-F8C4C988C3A5}"/>
    <cellStyle name="40% - Ênfase6 4 6 6" xfId="27088" xr:uid="{D061692A-A019-4CDE-A225-BCACBA702398}"/>
    <cellStyle name="40% - Ênfase6 4 6 6 2" xfId="38071" xr:uid="{B1CBA987-7590-4905-B0A2-0766A43842FF}"/>
    <cellStyle name="40% - Ênfase6 4 6 7" xfId="29036" xr:uid="{4122B344-B4B0-4268-A094-8DF6F280DD31}"/>
    <cellStyle name="40% - Ênfase6 4 6 8" xfId="40019" xr:uid="{0F5A446D-12C9-4490-A231-BD9495D82E16}"/>
    <cellStyle name="40% - Ênfase6 4 6 9" xfId="41966" xr:uid="{D1655075-E26A-49EA-8F84-A36F5710221E}"/>
    <cellStyle name="40% - Ênfase6 4 7" xfId="5653" xr:uid="{909267A7-5955-447E-B6BE-1A079AACEC33}"/>
    <cellStyle name="40% - Ênfase6 4 7 10" xfId="43927" xr:uid="{065995AB-04C6-4CFA-9C41-9083C2E2CDC7}"/>
    <cellStyle name="40% - Ênfase6 4 7 11" xfId="18053" xr:uid="{27F66AE0-FD9D-4727-9208-B16335FA8BB1}"/>
    <cellStyle name="40% - Ênfase6 4 7 2" xfId="7628" xr:uid="{B39011BA-1BE9-48D3-B363-C1036FEEA6FA}"/>
    <cellStyle name="40% - Ênfase6 4 7 2 10" xfId="19170" xr:uid="{57CE3CC3-6126-42EE-949A-78FBDC0B6784}"/>
    <cellStyle name="40% - Ênfase6 4 7 2 2" xfId="9615" xr:uid="{28B3E081-76A2-46A0-B4CA-8D63C596B96D}"/>
    <cellStyle name="40% - Ênfase6 4 7 2 2 2" xfId="32102" xr:uid="{BF1A9801-D57F-40F1-B094-46EA49E5F983}"/>
    <cellStyle name="40% - Ênfase6 4 7 2 2 3" xfId="21119" xr:uid="{4AE5043A-1DF9-4E7D-A791-84118CA9F4E6}"/>
    <cellStyle name="40% - Ênfase6 4 7 2 3" xfId="13014" xr:uid="{1B68C930-29C7-4E05-8368-84D44A551F67}"/>
    <cellStyle name="40% - Ênfase6 4 7 2 3 2" xfId="35075" xr:uid="{1ADBD629-F721-435B-9A73-4FE2DDBA1957}"/>
    <cellStyle name="40% - Ênfase6 4 7 2 3 3" xfId="24092" xr:uid="{D7DA2BE1-772C-45B8-B494-F05709FB5F91}"/>
    <cellStyle name="40% - Ênfase6 4 7 2 4" xfId="15456" xr:uid="{C2AEFA57-0E7C-408F-87EA-14232FCCED03}"/>
    <cellStyle name="40% - Ênfase6 4 7 2 4 2" xfId="37238" xr:uid="{85DC7C61-F32B-47AF-B535-A29045E7D2E8}"/>
    <cellStyle name="40% - Ênfase6 4 7 2 4 3" xfId="26255" xr:uid="{292C0C77-E5F3-4521-A35A-FB7DB5DDD3D8}"/>
    <cellStyle name="40% - Ênfase6 4 7 2 5" xfId="28205" xr:uid="{AA33DFCA-49BE-4925-BFD7-BE94D0FE1383}"/>
    <cellStyle name="40% - Ênfase6 4 7 2 5 2" xfId="39188" xr:uid="{C91F9B74-6196-4763-AA3A-BA3F153AB772}"/>
    <cellStyle name="40% - Ênfase6 4 7 2 6" xfId="30153" xr:uid="{0A5DF2D9-03DE-4932-A30D-82276605D19E}"/>
    <cellStyle name="40% - Ênfase6 4 7 2 7" xfId="41136" xr:uid="{B013830B-DD8F-45D1-8DFE-32DB35DD6420}"/>
    <cellStyle name="40% - Ênfase6 4 7 2 8" xfId="43083" xr:uid="{C8451273-C66E-40DA-BF8C-5431F3EC2A7D}"/>
    <cellStyle name="40% - Ênfase6 4 7 2 9" xfId="45043" xr:uid="{386718D3-BB2C-47C6-AE65-0C49AF45E8CD}"/>
    <cellStyle name="40% - Ênfase6 4 7 3" xfId="8498" xr:uid="{420380B0-5791-4ABE-8BA5-4BA7EAEF1186}"/>
    <cellStyle name="40% - Ênfase6 4 7 3 2" xfId="11877" xr:uid="{46F4AB2E-43FA-44AC-A466-4D4C469D6662}"/>
    <cellStyle name="40% - Ênfase6 4 7 3 2 2" xfId="33940" xr:uid="{B37B3FB5-F7BD-41D7-995F-C7EFA57CABE8}"/>
    <cellStyle name="40% - Ênfase6 4 7 3 2 3" xfId="22957" xr:uid="{5D7DA3EC-4C92-4E51-973E-E12F9819207C}"/>
    <cellStyle name="40% - Ênfase6 4 7 3 3" xfId="30985" xr:uid="{6B6584E1-D45A-46DF-866C-3A5603ACDEFA}"/>
    <cellStyle name="40% - Ênfase6 4 7 3 4" xfId="20002" xr:uid="{781BD45D-C996-4D46-8E6C-C56509CECA4E}"/>
    <cellStyle name="40% - Ênfase6 4 7 4" xfId="10881" xr:uid="{CE85660A-FF0A-4533-9B92-C4490E109C4A}"/>
    <cellStyle name="40% - Ênfase6 4 7 4 2" xfId="33008" xr:uid="{E364F556-FD1D-4C0A-BF74-5FB10A83370A}"/>
    <cellStyle name="40% - Ênfase6 4 7 4 3" xfId="22025" xr:uid="{60F3794D-1A0F-411A-9447-93A8FB4B28B9}"/>
    <cellStyle name="40% - Ênfase6 4 7 5" xfId="14258" xr:uid="{9E131A85-9295-4F48-8B55-5FE122BDC107}"/>
    <cellStyle name="40% - Ênfase6 4 7 5 2" xfId="36122" xr:uid="{83FDBAAE-8B1D-41E2-A1EC-34CF02AAD909}"/>
    <cellStyle name="40% - Ênfase6 4 7 5 3" xfId="25139" xr:uid="{E1387773-4EB3-45F1-AA68-0013213DCA21}"/>
    <cellStyle name="40% - Ênfase6 4 7 6" xfId="27089" xr:uid="{9A0B6383-908C-456F-8B20-79DB5DA67A4C}"/>
    <cellStyle name="40% - Ênfase6 4 7 6 2" xfId="38072" xr:uid="{01CAAAA2-1240-49A5-91EE-1BB57A5D8A73}"/>
    <cellStyle name="40% - Ênfase6 4 7 7" xfId="29037" xr:uid="{D23BB4A9-190E-4F96-9802-B2BFD56072E0}"/>
    <cellStyle name="40% - Ênfase6 4 7 8" xfId="40020" xr:uid="{33AB25B4-A946-4B5F-B5A7-8C271844886A}"/>
    <cellStyle name="40% - Ênfase6 4 7 9" xfId="41967" xr:uid="{E0A61450-DDFF-4C3E-91C1-EA6B134D9585}"/>
    <cellStyle name="40% - Ênfase6 4 8" xfId="6779" xr:uid="{404D60DD-65AA-4031-B330-544B981B6E1F}"/>
    <cellStyle name="40% - Ênfase6 4 8 10" xfId="18324" xr:uid="{222028D2-0BBB-4E06-B497-34C0B5400357}"/>
    <cellStyle name="40% - Ênfase6 4 8 2" xfId="8769" xr:uid="{18467F15-9954-4DAC-8EA7-CA840938D3BF}"/>
    <cellStyle name="40% - Ênfase6 4 8 2 2" xfId="13145" xr:uid="{68937DBA-B606-4EE8-9830-BC6FC9969196}"/>
    <cellStyle name="40% - Ênfase6 4 8 2 2 2" xfId="35155" xr:uid="{3DAF7348-8AC7-433C-B8E3-A0A137F236C0}"/>
    <cellStyle name="40% - Ênfase6 4 8 2 2 3" xfId="24172" xr:uid="{3C491143-5EF9-44D3-AF27-EB0D69FBC125}"/>
    <cellStyle name="40% - Ênfase6 4 8 2 3" xfId="31256" xr:uid="{558179E7-B693-4B89-805B-0012DEE25DEF}"/>
    <cellStyle name="40% - Ênfase6 4 8 2 4" xfId="20273" xr:uid="{31F07746-1B1D-4927-929C-D03E05A4A709}"/>
    <cellStyle name="40% - Ênfase6 4 8 3" xfId="11959" xr:uid="{8399E0FF-4B40-4B34-A52A-4A756541FEB7}"/>
    <cellStyle name="40% - Ênfase6 4 8 3 2" xfId="34020" xr:uid="{229C574A-9F76-479E-A8B1-E02901D62C5D}"/>
    <cellStyle name="40% - Ênfase6 4 8 3 3" xfId="23037" xr:uid="{C90CC4DC-4C90-4314-9534-48E2F4104DCA}"/>
    <cellStyle name="40% - Ênfase6 4 8 4" xfId="14610" xr:uid="{C54ACEF8-F244-4B22-96F3-BD5C9BD3ABFB}"/>
    <cellStyle name="40% - Ênfase6 4 8 4 2" xfId="36392" xr:uid="{5CEBB539-405F-4073-A57D-8330DF465A49}"/>
    <cellStyle name="40% - Ênfase6 4 8 4 3" xfId="25409" xr:uid="{BE16E3B7-A143-49C4-938F-06CEEBFBEAC9}"/>
    <cellStyle name="40% - Ênfase6 4 8 5" xfId="27359" xr:uid="{914D665D-B310-46ED-A5E4-3AF3820A1C48}"/>
    <cellStyle name="40% - Ênfase6 4 8 5 2" xfId="38342" xr:uid="{932473D4-DA42-4F23-B54D-72091218748A}"/>
    <cellStyle name="40% - Ênfase6 4 8 6" xfId="29307" xr:uid="{05309DC4-F7B5-466C-BCA2-CF24D4656D6F}"/>
    <cellStyle name="40% - Ênfase6 4 8 7" xfId="40290" xr:uid="{AFC0C048-2087-468D-8DB4-D3D239CBF29B}"/>
    <cellStyle name="40% - Ênfase6 4 8 8" xfId="42237" xr:uid="{3E5E47D7-AE05-4393-81FB-42C9320F2920}"/>
    <cellStyle name="40% - Ênfase6 4 8 9" xfId="44197" xr:uid="{5A41567A-F63E-4EA3-913F-2CDB56A74313}"/>
    <cellStyle name="40% - Ênfase6 4 9" xfId="8483" xr:uid="{6C84AFF1-AEA0-4317-9174-08FAC8FF1507}"/>
    <cellStyle name="40% - Ênfase6 4 9 2" xfId="12150" xr:uid="{0E52B777-00DE-49AF-A8D5-25E8ABB0CD77}"/>
    <cellStyle name="40% - Ênfase6 4 9 2 2" xfId="34211" xr:uid="{08D84CC9-2943-4833-A7AE-DBFF76F00B1E}"/>
    <cellStyle name="40% - Ênfase6 4 9 2 3" xfId="23228" xr:uid="{91F3EF2D-A611-456E-AED6-E6F03DEAB928}"/>
    <cellStyle name="40% - Ênfase6 4 9 3" xfId="30970" xr:uid="{88723D51-7554-4539-A639-D76D3AD3BD29}"/>
    <cellStyle name="40% - Ênfase6 4 9 4" xfId="19987" xr:uid="{2E893D82-27A1-4142-99A9-B7BA3F49B0B1}"/>
    <cellStyle name="40% - Ênfase6 5" xfId="5654" xr:uid="{101C5AB7-7A33-4582-887C-49BAD55F2EE9}"/>
    <cellStyle name="40% - Ênfase6 5 10" xfId="14259" xr:uid="{57AC46E0-36FD-480F-8F84-A622DD27D5D1}"/>
    <cellStyle name="40% - Ênfase6 5 10 2" xfId="36123" xr:uid="{1E4AF88B-0B87-4299-BFCB-7C566C197F7B}"/>
    <cellStyle name="40% - Ênfase6 5 10 3" xfId="25140" xr:uid="{8E019642-548D-4A62-8EA3-6D7770FE92AA}"/>
    <cellStyle name="40% - Ênfase6 5 11" xfId="27090" xr:uid="{5804F012-588A-4CB0-95C7-AC5D21FBFB78}"/>
    <cellStyle name="40% - Ênfase6 5 11 2" xfId="38073" xr:uid="{819614ED-A206-4B52-B541-0F04852F7F32}"/>
    <cellStyle name="40% - Ênfase6 5 12" xfId="29038" xr:uid="{4A8630C0-3F58-4F8A-9B03-06DF2C0C576A}"/>
    <cellStyle name="40% - Ênfase6 5 13" xfId="40021" xr:uid="{21CE9A0A-DB87-42C6-8B10-EE1107560669}"/>
    <cellStyle name="40% - Ênfase6 5 14" xfId="41968" xr:uid="{88B68382-89CC-4403-A007-0C06906E7856}"/>
    <cellStyle name="40% - Ênfase6 5 15" xfId="43928" xr:uid="{0D0F5470-7BAD-4837-8A70-1973771B57CC}"/>
    <cellStyle name="40% - Ênfase6 5 16" xfId="18054" xr:uid="{48376D22-8673-49E8-8EE8-DB80A6ED8CBB}"/>
    <cellStyle name="40% - Ênfase6 5 2" xfId="5655" xr:uid="{BBE76B72-1B34-44BB-81FB-9924F7F547DC}"/>
    <cellStyle name="40% - Ênfase6 5 2 10" xfId="40022" xr:uid="{322A8226-CC70-4D22-A90F-03EFB3F1996F}"/>
    <cellStyle name="40% - Ênfase6 5 2 11" xfId="41969" xr:uid="{1FC0C343-D964-4B91-8697-3975A6564D76}"/>
    <cellStyle name="40% - Ênfase6 5 2 12" xfId="43929" xr:uid="{1EBD13BF-219F-4566-A077-EEE042FA4DE4}"/>
    <cellStyle name="40% - Ênfase6 5 2 13" xfId="18055" xr:uid="{D0A56964-9B0D-4E9F-8B93-014ECC072335}"/>
    <cellStyle name="40% - Ênfase6 5 2 2" xfId="5656" xr:uid="{BFE9227A-1102-42C9-A4A5-6DD40E5566B9}"/>
    <cellStyle name="40% - Ênfase6 5 2 2 10" xfId="43930" xr:uid="{D5B3F336-1704-4E1C-B5ED-9D5F6F897CD5}"/>
    <cellStyle name="40% - Ênfase6 5 2 2 11" xfId="18056" xr:uid="{4FB0E804-0359-400E-B404-86A3A01FF0BF}"/>
    <cellStyle name="40% - Ênfase6 5 2 2 2" xfId="7189" xr:uid="{3D48C1D2-C3D7-404A-B18E-24E25FCD910F}"/>
    <cellStyle name="40% - Ênfase6 5 2 2 2 10" xfId="18731" xr:uid="{DE008D71-2535-4BA0-85AA-509FCD96ECA2}"/>
    <cellStyle name="40% - Ênfase6 5 2 2 2 2" xfId="9176" xr:uid="{45CFA97A-58AA-4612-AF4F-DB2687EF46D8}"/>
    <cellStyle name="40% - Ênfase6 5 2 2 2 2 2" xfId="31663" xr:uid="{873C2631-A6F6-44F9-A712-24E197488426}"/>
    <cellStyle name="40% - Ênfase6 5 2 2 2 2 3" xfId="20680" xr:uid="{2CD11E2C-C0C5-4B28-9FDC-BEF5E6639A3A}"/>
    <cellStyle name="40% - Ênfase6 5 2 2 2 3" xfId="12575" xr:uid="{687F10B0-92B6-4E3E-857C-F278D4C9F3D1}"/>
    <cellStyle name="40% - Ênfase6 5 2 2 2 3 2" xfId="34636" xr:uid="{E27D628E-7A1F-4D05-8B4C-B206A19771C4}"/>
    <cellStyle name="40% - Ênfase6 5 2 2 2 3 3" xfId="23653" xr:uid="{89BBBD08-92DC-4B45-B54B-F2C647094F5E}"/>
    <cellStyle name="40% - Ênfase6 5 2 2 2 4" xfId="15017" xr:uid="{981E33DD-7FCD-4239-BC90-F4210E57A887}"/>
    <cellStyle name="40% - Ênfase6 5 2 2 2 4 2" xfId="36799" xr:uid="{2C41C5D4-548F-4C27-9338-F42F115D49DD}"/>
    <cellStyle name="40% - Ênfase6 5 2 2 2 4 3" xfId="25816" xr:uid="{9F9E0721-9799-435B-A011-1AD2A4D18F64}"/>
    <cellStyle name="40% - Ênfase6 5 2 2 2 5" xfId="27766" xr:uid="{9E9B2349-72B9-4361-9A04-5599136B4B73}"/>
    <cellStyle name="40% - Ênfase6 5 2 2 2 5 2" xfId="38749" xr:uid="{459DB2E2-60C5-4DF6-BD40-4BAE61328577}"/>
    <cellStyle name="40% - Ênfase6 5 2 2 2 6" xfId="29714" xr:uid="{F9ABDBE5-2FBA-4B5B-B349-4733A3B5574F}"/>
    <cellStyle name="40% - Ênfase6 5 2 2 2 7" xfId="40697" xr:uid="{2FF8099A-0B1B-4EA6-A1A4-0EEA3D267799}"/>
    <cellStyle name="40% - Ênfase6 5 2 2 2 8" xfId="42644" xr:uid="{3A0259F7-C086-4D70-BCD8-95605249CA23}"/>
    <cellStyle name="40% - Ênfase6 5 2 2 2 9" xfId="44604" xr:uid="{76C426F5-C4D3-4193-929B-947F23850DDB}"/>
    <cellStyle name="40% - Ênfase6 5 2 2 3" xfId="8501" xr:uid="{0BACB484-3356-45BD-B6BC-F0BC70673055}"/>
    <cellStyle name="40% - Ênfase6 5 2 2 3 2" xfId="11438" xr:uid="{82905B5B-4FE9-464F-B9B9-A9007BCB5E4D}"/>
    <cellStyle name="40% - Ênfase6 5 2 2 3 2 2" xfId="33501" xr:uid="{4F841DDF-EF4F-4D2D-A434-690672845D24}"/>
    <cellStyle name="40% - Ênfase6 5 2 2 3 2 3" xfId="22518" xr:uid="{402943C4-29C0-4253-8128-95A1B3D1ED9A}"/>
    <cellStyle name="40% - Ênfase6 5 2 2 3 3" xfId="30988" xr:uid="{D5023649-9B97-4F4B-819F-70996C244D22}"/>
    <cellStyle name="40% - Ênfase6 5 2 2 3 4" xfId="20005" xr:uid="{761D1A22-6C4B-404D-8F8B-A79DF2E1DF85}"/>
    <cellStyle name="40% - Ênfase6 5 2 2 4" xfId="10442" xr:uid="{05ED9207-1D24-4728-A21B-F7A2BE09429F}"/>
    <cellStyle name="40% - Ênfase6 5 2 2 4 2" xfId="32569" xr:uid="{6CCD4587-59AE-4399-8288-AF90AC627E7B}"/>
    <cellStyle name="40% - Ênfase6 5 2 2 4 3" xfId="21586" xr:uid="{9CAAB102-3B94-48B0-B9EA-2D641E45050D}"/>
    <cellStyle name="40% - Ênfase6 5 2 2 5" xfId="14261" xr:uid="{3BED3B8A-ADBA-4F70-A47C-5F33C8CBAA5B}"/>
    <cellStyle name="40% - Ênfase6 5 2 2 5 2" xfId="36125" xr:uid="{3D641F2A-CCF3-42DB-B2FE-FEEA08E5BE3A}"/>
    <cellStyle name="40% - Ênfase6 5 2 2 5 3" xfId="25142" xr:uid="{CDCE3A8C-4039-411E-88EB-DE7529D45ED4}"/>
    <cellStyle name="40% - Ênfase6 5 2 2 6" xfId="27092" xr:uid="{EFE7A820-0198-42B6-876B-636B886F359C}"/>
    <cellStyle name="40% - Ênfase6 5 2 2 6 2" xfId="38075" xr:uid="{3D0623CC-5512-4DD3-87A7-587A1E7DE181}"/>
    <cellStyle name="40% - Ênfase6 5 2 2 7" xfId="29040" xr:uid="{95B137EB-458B-4C37-8627-1FA61BAB5D4C}"/>
    <cellStyle name="40% - Ênfase6 5 2 2 8" xfId="40023" xr:uid="{D9BAF1CD-EF3B-4071-9F49-2951865BA349}"/>
    <cellStyle name="40% - Ênfase6 5 2 2 9" xfId="41970" xr:uid="{8C71D224-0467-4591-B88B-34F20B00750D}"/>
    <cellStyle name="40% - Ênfase6 5 2 3" xfId="5657" xr:uid="{E09D95DB-381C-4510-908F-500A57AD80D6}"/>
    <cellStyle name="40% - Ênfase6 5 2 3 10" xfId="43931" xr:uid="{92C9AB7D-8B3A-4A28-B7B9-62B0207E5DC4}"/>
    <cellStyle name="40% - Ênfase6 5 2 3 11" xfId="18057" xr:uid="{8D697BFF-4503-47DD-B714-2163A1C1239A}"/>
    <cellStyle name="40% - Ênfase6 5 2 3 2" xfId="7471" xr:uid="{5BBADFC8-0949-422A-8FC8-C74A32E18688}"/>
    <cellStyle name="40% - Ênfase6 5 2 3 2 10" xfId="19013" xr:uid="{E26888E6-21A6-4C12-9B3A-5DF213F4EE9C}"/>
    <cellStyle name="40% - Ênfase6 5 2 3 2 2" xfId="9458" xr:uid="{9270E853-3D03-48DD-A8FF-906E4ADB365F}"/>
    <cellStyle name="40% - Ênfase6 5 2 3 2 2 2" xfId="31945" xr:uid="{A37BEAE4-E3DE-4477-ACB0-398B888D7C50}"/>
    <cellStyle name="40% - Ênfase6 5 2 3 2 2 3" xfId="20962" xr:uid="{6028EB33-DB5C-4392-8C8D-E6D1D134ACE9}"/>
    <cellStyle name="40% - Ênfase6 5 2 3 2 3" xfId="12857" xr:uid="{5FC6E66D-1BD0-4F46-8CD3-C6865F3A3DB4}"/>
    <cellStyle name="40% - Ênfase6 5 2 3 2 3 2" xfId="34918" xr:uid="{EF3A57B0-D846-491F-ABF7-298D7043B1D6}"/>
    <cellStyle name="40% - Ênfase6 5 2 3 2 3 3" xfId="23935" xr:uid="{B3A4FBB6-9536-48AB-834F-ACE85E7BF2F4}"/>
    <cellStyle name="40% - Ênfase6 5 2 3 2 4" xfId="15299" xr:uid="{3492009D-B0B9-48B8-BA12-217498888944}"/>
    <cellStyle name="40% - Ênfase6 5 2 3 2 4 2" xfId="37081" xr:uid="{550C5BE1-E715-407A-A691-B7FB4B4301E3}"/>
    <cellStyle name="40% - Ênfase6 5 2 3 2 4 3" xfId="26098" xr:uid="{638AF30D-C0F3-4E36-A6B6-E029329EF652}"/>
    <cellStyle name="40% - Ênfase6 5 2 3 2 5" xfId="28048" xr:uid="{7400888D-01C5-41A3-BA59-8D245ECEA1C6}"/>
    <cellStyle name="40% - Ênfase6 5 2 3 2 5 2" xfId="39031" xr:uid="{42C6D38C-7523-41B1-AB34-FAB2809DFCA1}"/>
    <cellStyle name="40% - Ênfase6 5 2 3 2 6" xfId="29996" xr:uid="{E97A014F-5DE3-450A-B8FC-078AA5EAE29D}"/>
    <cellStyle name="40% - Ênfase6 5 2 3 2 7" xfId="40979" xr:uid="{0843E77E-80AE-4423-9769-C5B10784925B}"/>
    <cellStyle name="40% - Ênfase6 5 2 3 2 8" xfId="42926" xr:uid="{461E4EB7-14F6-4268-8AAE-52AAD9214E48}"/>
    <cellStyle name="40% - Ênfase6 5 2 3 2 9" xfId="44886" xr:uid="{7F4F8D37-00C4-4EE0-81A7-9BCE4C024C8B}"/>
    <cellStyle name="40% - Ênfase6 5 2 3 3" xfId="8502" xr:uid="{EA8CE2B4-7A95-45AE-80FF-18E087EC9C49}"/>
    <cellStyle name="40% - Ênfase6 5 2 3 3 2" xfId="11720" xr:uid="{1861E0D4-94B4-4FA5-8E55-B0AF3A1E70B8}"/>
    <cellStyle name="40% - Ênfase6 5 2 3 3 2 2" xfId="33783" xr:uid="{C9291E80-6495-468D-9BF9-1B7E416C3E6B}"/>
    <cellStyle name="40% - Ênfase6 5 2 3 3 2 3" xfId="22800" xr:uid="{4EEB3540-730A-4B60-8568-BC5DE1EBF3C0}"/>
    <cellStyle name="40% - Ênfase6 5 2 3 3 3" xfId="30989" xr:uid="{FBB34743-7EEB-4C69-960F-C5DE739BB211}"/>
    <cellStyle name="40% - Ênfase6 5 2 3 3 4" xfId="20006" xr:uid="{46CFA8DB-A72B-48DB-BAD2-0020304D934A}"/>
    <cellStyle name="40% - Ênfase6 5 2 3 4" xfId="10724" xr:uid="{2C2805E2-DF97-4CC5-8DA1-059B9373CAB9}"/>
    <cellStyle name="40% - Ênfase6 5 2 3 4 2" xfId="32851" xr:uid="{C1FCA607-1FFA-499D-88F4-5BB3154EB17D}"/>
    <cellStyle name="40% - Ênfase6 5 2 3 4 3" xfId="21868" xr:uid="{061EABE1-7C0A-41F2-9472-98F7DEABF5F7}"/>
    <cellStyle name="40% - Ênfase6 5 2 3 5" xfId="14262" xr:uid="{5E2B4C40-E979-4FD9-B410-263CA9C3E295}"/>
    <cellStyle name="40% - Ênfase6 5 2 3 5 2" xfId="36126" xr:uid="{3C7E9F56-4E6C-4AA6-A4CB-8375889EFA0B}"/>
    <cellStyle name="40% - Ênfase6 5 2 3 5 3" xfId="25143" xr:uid="{0FB82F2D-7FB0-4D54-9EC0-149F5895CA4D}"/>
    <cellStyle name="40% - Ênfase6 5 2 3 6" xfId="27093" xr:uid="{4E394C02-6D8A-4CAC-AE16-D4EB67147A5E}"/>
    <cellStyle name="40% - Ênfase6 5 2 3 6 2" xfId="38076" xr:uid="{6D372B74-5759-4CEB-84D8-E737516383D5}"/>
    <cellStyle name="40% - Ênfase6 5 2 3 7" xfId="29041" xr:uid="{CB244C97-AB58-4233-9864-3A5558D872C5}"/>
    <cellStyle name="40% - Ênfase6 5 2 3 8" xfId="40024" xr:uid="{C13A42C9-9FF0-4834-8601-F6B245BE26EE}"/>
    <cellStyle name="40% - Ênfase6 5 2 3 9" xfId="41971" xr:uid="{B05F17D3-AD86-4DE8-8D60-F3F7879BB774}"/>
    <cellStyle name="40% - Ênfase6 5 2 4" xfId="6905" xr:uid="{2BA1AC6C-2E04-4CAE-81BB-B991BE3F2564}"/>
    <cellStyle name="40% - Ênfase6 5 2 4 10" xfId="18449" xr:uid="{CA025F5B-A6AC-4A20-8C2B-F652C55BE549}"/>
    <cellStyle name="40% - Ênfase6 5 2 4 2" xfId="8894" xr:uid="{D9998767-11C8-4006-8B65-7FB1639924CA}"/>
    <cellStyle name="40% - Ênfase6 5 2 4 2 2" xfId="31381" xr:uid="{DE58CD8C-DB3E-432F-9342-62A7C0463DCF}"/>
    <cellStyle name="40% - Ênfase6 5 2 4 2 3" xfId="20398" xr:uid="{21292C5D-0B56-4F9B-B8B7-6FD43F912467}"/>
    <cellStyle name="40% - Ênfase6 5 2 4 3" xfId="12279" xr:uid="{391EE346-B837-404F-A1D3-5A41CD74830C}"/>
    <cellStyle name="40% - Ênfase6 5 2 4 3 2" xfId="34340" xr:uid="{91002D64-E86F-4736-A531-3AB547B59DB9}"/>
    <cellStyle name="40% - Ênfase6 5 2 4 3 3" xfId="23357" xr:uid="{7B66C27E-B9A6-4BDC-A3B2-36A9C91C7215}"/>
    <cellStyle name="40% - Ênfase6 5 2 4 4" xfId="14735" xr:uid="{5ED8CE35-4D81-4CA4-B06F-3244174E5443}"/>
    <cellStyle name="40% - Ênfase6 5 2 4 4 2" xfId="36517" xr:uid="{7452033D-FAE7-4D67-BEF0-33D0C1133EC5}"/>
    <cellStyle name="40% - Ênfase6 5 2 4 4 3" xfId="25534" xr:uid="{8ACB1880-FC45-49B3-8767-6D7560ABA260}"/>
    <cellStyle name="40% - Ênfase6 5 2 4 5" xfId="27484" xr:uid="{95B6D25A-55B9-4B07-9124-EB6C77C6A428}"/>
    <cellStyle name="40% - Ênfase6 5 2 4 5 2" xfId="38467" xr:uid="{A9F21D8F-9EFA-46EE-BDD3-57CA9AD9E65F}"/>
    <cellStyle name="40% - Ênfase6 5 2 4 6" xfId="29432" xr:uid="{03CE7406-DDC6-44D3-BA34-06765F996085}"/>
    <cellStyle name="40% - Ênfase6 5 2 4 7" xfId="40415" xr:uid="{188D58FA-682C-4AF2-ABDD-91EEB5E00133}"/>
    <cellStyle name="40% - Ênfase6 5 2 4 8" xfId="42362" xr:uid="{4B0546B0-7CBA-4F1B-9F4B-5BAC3D7F3100}"/>
    <cellStyle name="40% - Ênfase6 5 2 4 9" xfId="44322" xr:uid="{F547EDF1-AE10-4553-AA93-D7483E71C39C}"/>
    <cellStyle name="40% - Ênfase6 5 2 5" xfId="8500" xr:uid="{1AD66D8F-7B5A-4663-97A0-8B8F4BC5CA97}"/>
    <cellStyle name="40% - Ênfase6 5 2 5 2" xfId="11142" xr:uid="{D4085AE0-32B8-44E0-9C10-C2D6CFE4881D}"/>
    <cellStyle name="40% - Ênfase6 5 2 5 2 2" xfId="33205" xr:uid="{E8E7324D-2F55-4124-9F13-A7B57D81C73A}"/>
    <cellStyle name="40% - Ênfase6 5 2 5 2 3" xfId="22222" xr:uid="{CEF0F3AF-00BB-4FBB-ACB0-42EC002B012C}"/>
    <cellStyle name="40% - Ênfase6 5 2 5 3" xfId="30987" xr:uid="{F8D5AF55-A5C8-4D16-B262-88FA786A812C}"/>
    <cellStyle name="40% - Ênfase6 5 2 5 4" xfId="20004" xr:uid="{5F0CB697-AE55-48E7-91CC-9DEC8D69E5BB}"/>
    <cellStyle name="40% - Ênfase6 5 2 6" xfId="10160" xr:uid="{6796D6A9-7322-475A-935E-97103B1B9DAA}"/>
    <cellStyle name="40% - Ênfase6 5 2 6 2" xfId="32287" xr:uid="{B92DC4A5-6072-432B-8423-21B9826A515D}"/>
    <cellStyle name="40% - Ênfase6 5 2 6 3" xfId="21304" xr:uid="{4693ECFC-8A85-4EAC-B43D-D145C77FE260}"/>
    <cellStyle name="40% - Ênfase6 5 2 7" xfId="14260" xr:uid="{2B057F7C-1112-46F4-843D-39458E2A5B05}"/>
    <cellStyle name="40% - Ênfase6 5 2 7 2" xfId="36124" xr:uid="{15AF8391-880F-4181-A0D9-A4F7FF650F57}"/>
    <cellStyle name="40% - Ênfase6 5 2 7 3" xfId="25141" xr:uid="{BC7F436D-536D-4010-BF5E-CB9D543FDD5E}"/>
    <cellStyle name="40% - Ênfase6 5 2 8" xfId="27091" xr:uid="{3B647D3B-E0E9-48F1-AB7C-02B4041D71E8}"/>
    <cellStyle name="40% - Ênfase6 5 2 8 2" xfId="38074" xr:uid="{75585436-A856-4D94-A82C-76B6BC822B7C}"/>
    <cellStyle name="40% - Ênfase6 5 2 9" xfId="29039" xr:uid="{2A028561-4F4F-4F75-9887-EE623511AD22}"/>
    <cellStyle name="40% - Ênfase6 5 3" xfId="5658" xr:uid="{C39F8273-F39A-4E1F-ADE1-28E0A45574FE}"/>
    <cellStyle name="40% - Ênfase6 5 3 10" xfId="43932" xr:uid="{77697436-7775-477A-B7D3-640F020AE23B}"/>
    <cellStyle name="40% - Ênfase6 5 3 11" xfId="18058" xr:uid="{75DA0806-C8A8-422F-BBB1-6BEF17431DEE}"/>
    <cellStyle name="40% - Ênfase6 5 3 2" xfId="7020" xr:uid="{810C9D09-13D3-43B1-8657-390C6E4C0D1E}"/>
    <cellStyle name="40% - Ênfase6 5 3 2 10" xfId="18562" xr:uid="{04067C3E-88F5-43AF-83F4-56F87B139C8A}"/>
    <cellStyle name="40% - Ênfase6 5 3 2 2" xfId="9007" xr:uid="{6FCBB91A-BC0C-4BA7-AAE6-CA1C1166F6FA}"/>
    <cellStyle name="40% - Ênfase6 5 3 2 2 2" xfId="31494" xr:uid="{1AA999E5-EEEA-4B36-B4F3-652DA57CA41B}"/>
    <cellStyle name="40% - Ênfase6 5 3 2 2 3" xfId="20511" xr:uid="{D8036B68-AA0E-4DBD-AE51-32C513BA5BA7}"/>
    <cellStyle name="40% - Ênfase6 5 3 2 3" xfId="12402" xr:uid="{CE6C80A5-86D6-43A4-943B-8BF4E1E64FEC}"/>
    <cellStyle name="40% - Ênfase6 5 3 2 3 2" xfId="34463" xr:uid="{79379364-D98C-415A-BA80-48AC99E6DF35}"/>
    <cellStyle name="40% - Ênfase6 5 3 2 3 3" xfId="23480" xr:uid="{6C46E34A-FF25-48B6-908F-C60CBE5CC8A6}"/>
    <cellStyle name="40% - Ênfase6 5 3 2 4" xfId="14848" xr:uid="{0405E100-9033-4E54-9218-174F22416BFA}"/>
    <cellStyle name="40% - Ênfase6 5 3 2 4 2" xfId="36630" xr:uid="{5F4AEB47-4954-4FB9-8B20-B48E7AD3F44D}"/>
    <cellStyle name="40% - Ênfase6 5 3 2 4 3" xfId="25647" xr:uid="{D623BCA5-2F15-4FB6-8A48-3D8497F7B151}"/>
    <cellStyle name="40% - Ênfase6 5 3 2 5" xfId="27597" xr:uid="{5AFF9A24-37A4-469D-8CEB-406FCD5B88F4}"/>
    <cellStyle name="40% - Ênfase6 5 3 2 5 2" xfId="38580" xr:uid="{E575E441-2CB8-4CE9-8AD4-D405D12B5AA3}"/>
    <cellStyle name="40% - Ênfase6 5 3 2 6" xfId="29545" xr:uid="{AD6A23F3-E7FE-4C8A-B7F8-E2C907D2E84E}"/>
    <cellStyle name="40% - Ênfase6 5 3 2 7" xfId="40528" xr:uid="{6AADCF56-C4D3-4883-9A51-15FEBE8702F2}"/>
    <cellStyle name="40% - Ênfase6 5 3 2 8" xfId="42475" xr:uid="{EF0692D4-ACFA-4F6E-939F-59B265F80865}"/>
    <cellStyle name="40% - Ênfase6 5 3 2 9" xfId="44435" xr:uid="{59FB1F2E-279F-40D3-991C-2DE639B3C6A3}"/>
    <cellStyle name="40% - Ênfase6 5 3 3" xfId="8503" xr:uid="{8A8CF528-2EEF-4947-ABF3-864CED04E7D7}"/>
    <cellStyle name="40% - Ênfase6 5 3 3 2" xfId="11265" xr:uid="{952FC715-4BCA-45C6-A7DD-95D5865DF91A}"/>
    <cellStyle name="40% - Ênfase6 5 3 3 2 2" xfId="33328" xr:uid="{B21ABB15-7992-4A94-B2ED-14ADD2D273FA}"/>
    <cellStyle name="40% - Ênfase6 5 3 3 2 3" xfId="22345" xr:uid="{8B7FA26B-0C3B-4CBA-A436-8602E3F5747E}"/>
    <cellStyle name="40% - Ênfase6 5 3 3 3" xfId="30990" xr:uid="{81FD6D3E-3427-4602-A97F-9403F68B1A79}"/>
    <cellStyle name="40% - Ênfase6 5 3 3 4" xfId="20007" xr:uid="{EA834EC1-963F-4BD1-985E-2F25D515A72E}"/>
    <cellStyle name="40% - Ênfase6 5 3 4" xfId="10273" xr:uid="{7EEBE201-7974-420E-A38E-F22371EEFF64}"/>
    <cellStyle name="40% - Ênfase6 5 3 4 2" xfId="32400" xr:uid="{08CFEDD3-4E9E-4E0F-9892-98110D3A9ABC}"/>
    <cellStyle name="40% - Ênfase6 5 3 4 3" xfId="21417" xr:uid="{A07BCA5F-309B-4B45-BE3A-37035E68FF3B}"/>
    <cellStyle name="40% - Ênfase6 5 3 5" xfId="14263" xr:uid="{DCE2BBA4-1723-47F4-A566-F094F165D46B}"/>
    <cellStyle name="40% - Ênfase6 5 3 5 2" xfId="36127" xr:uid="{1184CA74-33A1-4AD9-BA94-914DC0F03933}"/>
    <cellStyle name="40% - Ênfase6 5 3 5 3" xfId="25144" xr:uid="{EB35E8F5-9961-44E6-A357-8035947E99F6}"/>
    <cellStyle name="40% - Ênfase6 5 3 6" xfId="27094" xr:uid="{367B9971-73FD-4670-9601-CA3DBC0D2387}"/>
    <cellStyle name="40% - Ênfase6 5 3 6 2" xfId="38077" xr:uid="{FDABA294-1E62-44D1-A8F3-86796B7CEC8F}"/>
    <cellStyle name="40% - Ênfase6 5 3 7" xfId="29042" xr:uid="{F0A20617-3FF6-4858-8A15-868445F2D0D3}"/>
    <cellStyle name="40% - Ênfase6 5 3 8" xfId="40025" xr:uid="{863F76C0-A67C-485E-B9DD-49124B6E0E59}"/>
    <cellStyle name="40% - Ênfase6 5 3 9" xfId="41972" xr:uid="{F42B8777-6817-4E66-AF1C-95AF36A77A91}"/>
    <cellStyle name="40% - Ênfase6 5 4" xfId="5659" xr:uid="{43C03D9A-F470-4CE5-A43A-14FB24B22B99}"/>
    <cellStyle name="40% - Ênfase6 5 4 10" xfId="43933" xr:uid="{317CBD7F-4F8D-4071-B776-A063FE0DA085}"/>
    <cellStyle name="40% - Ênfase6 5 4 11" xfId="18059" xr:uid="{70D53236-239D-4D47-8D80-C6F70B2A0475}"/>
    <cellStyle name="40% - Ênfase6 5 4 2" xfId="7302" xr:uid="{235B24F5-D5A9-4243-A65D-E6BEEA3DDAAF}"/>
    <cellStyle name="40% - Ênfase6 5 4 2 10" xfId="18844" xr:uid="{BDB16DBC-C928-468F-998A-AA18725DD727}"/>
    <cellStyle name="40% - Ênfase6 5 4 2 2" xfId="9289" xr:uid="{064AACCE-5CB9-4DBC-9FD2-66AEB2BB08C1}"/>
    <cellStyle name="40% - Ênfase6 5 4 2 2 2" xfId="31776" xr:uid="{36F45383-4EEC-4828-AE56-6FB85F3DDC50}"/>
    <cellStyle name="40% - Ênfase6 5 4 2 2 3" xfId="20793" xr:uid="{2FC83DD0-960A-4C2F-8B47-E14CCF7238E2}"/>
    <cellStyle name="40% - Ênfase6 5 4 2 3" xfId="12688" xr:uid="{486EBECC-1E19-4BF5-A7D9-7B0C849155BA}"/>
    <cellStyle name="40% - Ênfase6 5 4 2 3 2" xfId="34749" xr:uid="{93D64A4D-291E-4F7F-9069-A9AB15C16B8D}"/>
    <cellStyle name="40% - Ênfase6 5 4 2 3 3" xfId="23766" xr:uid="{4DE5993D-609B-4874-971D-F2B247A9309F}"/>
    <cellStyle name="40% - Ênfase6 5 4 2 4" xfId="15130" xr:uid="{E138EF31-D704-490A-BB7B-78C79F3C5F7F}"/>
    <cellStyle name="40% - Ênfase6 5 4 2 4 2" xfId="36912" xr:uid="{4FD4B974-41B6-476E-A1CB-E14D40418D13}"/>
    <cellStyle name="40% - Ênfase6 5 4 2 4 3" xfId="25929" xr:uid="{F62DAD14-2C74-498C-BE58-E8F244ED799F}"/>
    <cellStyle name="40% - Ênfase6 5 4 2 5" xfId="27879" xr:uid="{4E8702B9-D089-452F-BB0D-FE1B4117632D}"/>
    <cellStyle name="40% - Ênfase6 5 4 2 5 2" xfId="38862" xr:uid="{BC430B78-20DD-435E-88EC-C2B26013010F}"/>
    <cellStyle name="40% - Ênfase6 5 4 2 6" xfId="29827" xr:uid="{52E428A6-3EA1-4603-B48A-454D150D6D8D}"/>
    <cellStyle name="40% - Ênfase6 5 4 2 7" xfId="40810" xr:uid="{19C706C2-1D35-4A4A-A79B-42665D38B98F}"/>
    <cellStyle name="40% - Ênfase6 5 4 2 8" xfId="42757" xr:uid="{404FDC89-4FE2-4955-84F8-8326412094F4}"/>
    <cellStyle name="40% - Ênfase6 5 4 2 9" xfId="44717" xr:uid="{6E7248FC-8C7C-473B-829E-03F8B25C6672}"/>
    <cellStyle name="40% - Ênfase6 5 4 3" xfId="8504" xr:uid="{6AAF211A-C8B8-4193-AFD2-D29C653C8AC3}"/>
    <cellStyle name="40% - Ênfase6 5 4 3 2" xfId="11551" xr:uid="{86F4B9D0-F114-4E35-AE9D-59C795D2C9FB}"/>
    <cellStyle name="40% - Ênfase6 5 4 3 2 2" xfId="33614" xr:uid="{5B1B32A5-B548-4DDC-A1B7-C58B6A9F5F2B}"/>
    <cellStyle name="40% - Ênfase6 5 4 3 2 3" xfId="22631" xr:uid="{81BB9951-85A3-4378-9410-843B7561D7FD}"/>
    <cellStyle name="40% - Ênfase6 5 4 3 3" xfId="30991" xr:uid="{346381CC-ABB1-4F0B-8461-778A53A1D2CD}"/>
    <cellStyle name="40% - Ênfase6 5 4 3 4" xfId="20008" xr:uid="{8118D8A1-E221-40AD-B577-1044CC2540C3}"/>
    <cellStyle name="40% - Ênfase6 5 4 4" xfId="10555" xr:uid="{73D4D87F-5E6F-4E4F-B791-9E73DE6E8C57}"/>
    <cellStyle name="40% - Ênfase6 5 4 4 2" xfId="32682" xr:uid="{FA630F29-F751-4955-8610-4A904C44746A}"/>
    <cellStyle name="40% - Ênfase6 5 4 4 3" xfId="21699" xr:uid="{8828555F-00FF-4244-BA82-5B789E53577F}"/>
    <cellStyle name="40% - Ênfase6 5 4 5" xfId="14264" xr:uid="{1CF6EAA0-746B-4EB7-ADF4-91EDA9CBE106}"/>
    <cellStyle name="40% - Ênfase6 5 4 5 2" xfId="36128" xr:uid="{853F5225-F7DA-4263-AD94-0BA78072B286}"/>
    <cellStyle name="40% - Ênfase6 5 4 5 3" xfId="25145" xr:uid="{6D0238E2-9CFA-4CC9-B7A3-4C3999911600}"/>
    <cellStyle name="40% - Ênfase6 5 4 6" xfId="27095" xr:uid="{8032650B-497D-4F9D-A710-5BA73B7F238B}"/>
    <cellStyle name="40% - Ênfase6 5 4 6 2" xfId="38078" xr:uid="{140F6A18-0B44-4DE9-AE00-122F744BC57B}"/>
    <cellStyle name="40% - Ênfase6 5 4 7" xfId="29043" xr:uid="{E9C388D0-3E13-4322-9150-EB7246225413}"/>
    <cellStyle name="40% - Ênfase6 5 4 8" xfId="40026" xr:uid="{3CF8D074-9CD1-45D9-8CE1-1F79C6677785}"/>
    <cellStyle name="40% - Ênfase6 5 4 9" xfId="41973" xr:uid="{D044CAB6-37A1-4C60-A1DE-543AE40F0215}"/>
    <cellStyle name="40% - Ênfase6 5 5" xfId="5660" xr:uid="{AF962C36-CE9B-4C9C-873E-D5511C9B6808}"/>
    <cellStyle name="40% - Ênfase6 5 5 10" xfId="43934" xr:uid="{5B0333C4-A763-414C-9B3D-F5BB9F73C175}"/>
    <cellStyle name="40% - Ênfase6 5 5 11" xfId="18060" xr:uid="{A8003FBA-BF36-42A0-82E7-16FA7370F4B8}"/>
    <cellStyle name="40% - Ênfase6 5 5 2" xfId="7584" xr:uid="{B4AC5FA1-4D23-4482-A35B-5384984FAEE0}"/>
    <cellStyle name="40% - Ênfase6 5 5 2 10" xfId="19126" xr:uid="{6FCFCE77-A196-4884-B000-4EDBB0247EA5}"/>
    <cellStyle name="40% - Ênfase6 5 5 2 2" xfId="9571" xr:uid="{33E3CEA8-B492-4FA5-9E90-C067E616A340}"/>
    <cellStyle name="40% - Ênfase6 5 5 2 2 2" xfId="32058" xr:uid="{7360D5EB-B67A-4F47-98FF-51B9E5E6A333}"/>
    <cellStyle name="40% - Ênfase6 5 5 2 2 3" xfId="21075" xr:uid="{ECB36BFB-B55C-4776-9D67-B220FF61E037}"/>
    <cellStyle name="40% - Ênfase6 5 5 2 3" xfId="12970" xr:uid="{586ACA2D-9E47-472B-9743-59CCF7819839}"/>
    <cellStyle name="40% - Ênfase6 5 5 2 3 2" xfId="35031" xr:uid="{11A19A17-3ACB-419B-8468-DB8B2CECB2F2}"/>
    <cellStyle name="40% - Ênfase6 5 5 2 3 3" xfId="24048" xr:uid="{2565F73B-18B2-4705-9C1F-8EE65C2D8AB5}"/>
    <cellStyle name="40% - Ênfase6 5 5 2 4" xfId="15412" xr:uid="{714FECC2-F42C-42D2-8C7B-729E5F39C66F}"/>
    <cellStyle name="40% - Ênfase6 5 5 2 4 2" xfId="37194" xr:uid="{EBED351A-62CE-4C0A-91F0-5078BC2C1656}"/>
    <cellStyle name="40% - Ênfase6 5 5 2 4 3" xfId="26211" xr:uid="{CA61F7FE-1B05-455D-BC92-2348504FCB72}"/>
    <cellStyle name="40% - Ênfase6 5 5 2 5" xfId="28161" xr:uid="{F5D4DB45-1F72-4E23-9B6E-39F0FF79B0ED}"/>
    <cellStyle name="40% - Ênfase6 5 5 2 5 2" xfId="39144" xr:uid="{6F6052F4-5B32-4781-A605-1A1FC05EAC75}"/>
    <cellStyle name="40% - Ênfase6 5 5 2 6" xfId="30109" xr:uid="{127A3EEC-C1F1-4396-B90C-73FC82B478FC}"/>
    <cellStyle name="40% - Ênfase6 5 5 2 7" xfId="41092" xr:uid="{0FE83DC6-FC29-42DF-8C2D-AFCC04E06895}"/>
    <cellStyle name="40% - Ênfase6 5 5 2 8" xfId="43039" xr:uid="{96D18F62-38F9-4629-B2E4-BB98818D3F11}"/>
    <cellStyle name="40% - Ênfase6 5 5 2 9" xfId="44999" xr:uid="{4154099C-9190-44F8-AC5B-726CC32B02EB}"/>
    <cellStyle name="40% - Ênfase6 5 5 3" xfId="8505" xr:uid="{1FA73094-CAAE-4E8E-9D64-89C61EB20108}"/>
    <cellStyle name="40% - Ênfase6 5 5 3 2" xfId="11833" xr:uid="{E100884F-B8E8-46EE-88A5-688CBFFEB2D5}"/>
    <cellStyle name="40% - Ênfase6 5 5 3 2 2" xfId="33896" xr:uid="{AC083514-B345-4141-B992-DFAAC8D23409}"/>
    <cellStyle name="40% - Ênfase6 5 5 3 2 3" xfId="22913" xr:uid="{754DF259-3978-4862-8A75-9997F90B00FF}"/>
    <cellStyle name="40% - Ênfase6 5 5 3 3" xfId="30992" xr:uid="{E2437E82-CD49-46F3-978C-9BD46E96BC30}"/>
    <cellStyle name="40% - Ênfase6 5 5 3 4" xfId="20009" xr:uid="{E7B07E91-CFBA-4C7E-A04B-57E9622DA514}"/>
    <cellStyle name="40% - Ênfase6 5 5 4" xfId="10837" xr:uid="{D3C44F51-C2A0-4B04-A9D7-49899B20E1D7}"/>
    <cellStyle name="40% - Ênfase6 5 5 4 2" xfId="32964" xr:uid="{9B1AE59E-995C-46E5-8BE8-EF7EC891614B}"/>
    <cellStyle name="40% - Ênfase6 5 5 4 3" xfId="21981" xr:uid="{8DC74423-F13C-4951-97DB-CF446AF0DF6E}"/>
    <cellStyle name="40% - Ênfase6 5 5 5" xfId="14265" xr:uid="{D41B8090-65CE-4214-A524-8ECD9A7F6781}"/>
    <cellStyle name="40% - Ênfase6 5 5 5 2" xfId="36129" xr:uid="{FDFD4857-1528-4BC0-A457-E50FA49FAC97}"/>
    <cellStyle name="40% - Ênfase6 5 5 5 3" xfId="25146" xr:uid="{68F5B020-B27B-41C3-AA5F-B0D6EB678182}"/>
    <cellStyle name="40% - Ênfase6 5 5 6" xfId="27096" xr:uid="{58A1A13E-EAC7-4431-A706-118227892535}"/>
    <cellStyle name="40% - Ênfase6 5 5 6 2" xfId="38079" xr:uid="{C9CEEA3C-BF60-4B16-94C5-45FA07ECE172}"/>
    <cellStyle name="40% - Ênfase6 5 5 7" xfId="29044" xr:uid="{D72BEE19-1659-437F-8451-6C1834AF20CF}"/>
    <cellStyle name="40% - Ênfase6 5 5 8" xfId="40027" xr:uid="{E3E2B865-713C-4620-A5B5-9BE6B85CCB95}"/>
    <cellStyle name="40% - Ênfase6 5 5 9" xfId="41974" xr:uid="{C9E2482F-275A-4ECC-8DEE-901E326F29B5}"/>
    <cellStyle name="40% - Ênfase6 5 6" xfId="6735" xr:uid="{A170EB8C-4D39-4B49-B106-1C2B59D23509}"/>
    <cellStyle name="40% - Ênfase6 5 6 10" xfId="18280" xr:uid="{0DAC6A11-4B41-4292-9B5F-FE99D1313E88}"/>
    <cellStyle name="40% - Ênfase6 5 6 2" xfId="8725" xr:uid="{7704618F-7A86-4209-A9AF-EECC5D2E1260}"/>
    <cellStyle name="40% - Ênfase6 5 6 2 2" xfId="13169" xr:uid="{8FF70923-FAB0-4945-B440-F701D31B0F95}"/>
    <cellStyle name="40% - Ênfase6 5 6 2 2 2" xfId="35178" xr:uid="{88326B88-569E-4493-9470-EC542D8D1EDD}"/>
    <cellStyle name="40% - Ênfase6 5 6 2 2 3" xfId="24195" xr:uid="{3F2F3FD7-66EA-4C1A-BF44-2EE15C1FAD0D}"/>
    <cellStyle name="40% - Ênfase6 5 6 2 3" xfId="31212" xr:uid="{8B73E7CF-5C52-4BC1-9DE7-668F3C0CEAC8}"/>
    <cellStyle name="40% - Ênfase6 5 6 2 4" xfId="20229" xr:uid="{9A8280FA-553F-4A79-9FDA-9813EFDD95CF}"/>
    <cellStyle name="40% - Ênfase6 5 6 3" xfId="11982" xr:uid="{966439D4-0248-4292-BC48-B06CA6C13EAB}"/>
    <cellStyle name="40% - Ênfase6 5 6 3 2" xfId="34043" xr:uid="{0354078B-1E37-4091-A60D-0D9E101AE744}"/>
    <cellStyle name="40% - Ênfase6 5 6 3 3" xfId="23060" xr:uid="{12FDAB01-CA6D-465D-820D-44187D6B624C}"/>
    <cellStyle name="40% - Ênfase6 5 6 4" xfId="14566" xr:uid="{BFCA7426-74A2-464B-8388-1350568AF333}"/>
    <cellStyle name="40% - Ênfase6 5 6 4 2" xfId="36348" xr:uid="{F076073F-4E81-4B0B-8916-E0FEB43CD759}"/>
    <cellStyle name="40% - Ênfase6 5 6 4 3" xfId="25365" xr:uid="{876CACC2-D729-405C-ADDE-D09A0F1A725F}"/>
    <cellStyle name="40% - Ênfase6 5 6 5" xfId="27315" xr:uid="{C495F359-0227-477E-AF7B-12CFD99D7902}"/>
    <cellStyle name="40% - Ênfase6 5 6 5 2" xfId="38298" xr:uid="{187C3424-87A9-41ED-A5EB-DA9498584C45}"/>
    <cellStyle name="40% - Ênfase6 5 6 6" xfId="29263" xr:uid="{952842B9-6E48-4802-88A0-C84DB7F68AE0}"/>
    <cellStyle name="40% - Ênfase6 5 6 7" xfId="40246" xr:uid="{76872E07-C8FF-440F-ACFD-9892D3FCD822}"/>
    <cellStyle name="40% - Ênfase6 5 6 8" xfId="42193" xr:uid="{D89D27B3-FD47-4DE4-B338-728AE85F42D3}"/>
    <cellStyle name="40% - Ênfase6 5 6 9" xfId="44153" xr:uid="{69681C26-6E9B-4C91-A6C1-7D457158078C}"/>
    <cellStyle name="40% - Ênfase6 5 7" xfId="8499" xr:uid="{826F7B24-E142-470B-B4FB-B8236948E4BF}"/>
    <cellStyle name="40% - Ênfase6 5 7 2" xfId="12106" xr:uid="{3AD7984E-90B9-4C54-BF42-BFF0F4896B67}"/>
    <cellStyle name="40% - Ênfase6 5 7 2 2" xfId="34167" xr:uid="{B613136B-C5B8-4CB7-8E0C-0A65A6C356C5}"/>
    <cellStyle name="40% - Ênfase6 5 7 2 3" xfId="23184" xr:uid="{6D58007F-F961-4C4A-8457-E935C4F9F73D}"/>
    <cellStyle name="40% - Ênfase6 5 7 3" xfId="30986" xr:uid="{033C001A-F426-4356-AC43-8FB7DEB42901}"/>
    <cellStyle name="40% - Ênfase6 5 7 4" xfId="20003" xr:uid="{0D1AD0D9-4481-4EF7-AA94-CA847799DC2C}"/>
    <cellStyle name="40% - Ênfase6 5 8" xfId="10967" xr:uid="{A530646E-238E-4DB5-AA47-7C3B9ABF4539}"/>
    <cellStyle name="40% - Ênfase6 5 8 2" xfId="33032" xr:uid="{E090063D-AF7F-4AB0-98A8-FF0E58E61F5C}"/>
    <cellStyle name="40% - Ênfase6 5 8 3" xfId="22049" xr:uid="{9E39AAF3-610E-48B0-B583-588C80211B5D}"/>
    <cellStyle name="40% - Ênfase6 5 9" xfId="9910" xr:uid="{2D37B880-68D2-4A7B-9AC1-DD9422303509}"/>
    <cellStyle name="40% - Ênfase6 5 9 2" xfId="32118" xr:uid="{7D924F31-F64A-4D55-A51A-799598FD83F5}"/>
    <cellStyle name="40% - Ênfase6 5 9 3" xfId="21135" xr:uid="{83264F27-F358-418F-BB6A-863F4CAF0D76}"/>
    <cellStyle name="40% - Ênfase6 6" xfId="5661" xr:uid="{B8732C04-3586-435D-AFA7-8C121ECE5EDE}"/>
    <cellStyle name="40% - Ênfase6 6 10" xfId="27097" xr:uid="{B5348379-6422-4358-BBCD-8B6A32A23EAA}"/>
    <cellStyle name="40% - Ênfase6 6 10 2" xfId="38080" xr:uid="{95991FFA-0963-464E-A73C-593FD52D5E8C}"/>
    <cellStyle name="40% - Ênfase6 6 11" xfId="29045" xr:uid="{21279B9F-CFE5-40B7-918E-BCA9FFE0E331}"/>
    <cellStyle name="40% - Ênfase6 6 12" xfId="40028" xr:uid="{10C29C2A-6C5E-4CFE-A731-8572775174C2}"/>
    <cellStyle name="40% - Ênfase6 6 13" xfId="41975" xr:uid="{47229C7E-3163-4201-8263-32E43F83F9B0}"/>
    <cellStyle name="40% - Ênfase6 6 14" xfId="43935" xr:uid="{E092C2DE-8837-4727-9FEA-92FADA5DE136}"/>
    <cellStyle name="40% - Ênfase6 6 15" xfId="18061" xr:uid="{63867264-E0B1-4145-AB0F-4B8B76FA8D8C}"/>
    <cellStyle name="40% - Ênfase6 6 2" xfId="5662" xr:uid="{878425CB-A433-4F15-8BF6-13F7E6560134}"/>
    <cellStyle name="40% - Ênfase6 6 2 10" xfId="40029" xr:uid="{BE62BFB6-7C6C-4699-84C3-A1EB2C9AC887}"/>
    <cellStyle name="40% - Ênfase6 6 2 11" xfId="41976" xr:uid="{360A724C-FC42-498C-88DD-25B5E4FBFEF2}"/>
    <cellStyle name="40% - Ênfase6 6 2 12" xfId="43936" xr:uid="{EC903A03-4969-4E66-BC83-7B31E6405567}"/>
    <cellStyle name="40% - Ênfase6 6 2 13" xfId="18062" xr:uid="{7AF1E310-30AC-44B9-AA1F-DFC6FE753B20}"/>
    <cellStyle name="40% - Ênfase6 6 2 2" xfId="5663" xr:uid="{B15D06AF-C4D5-4029-B0DC-14034D936E72}"/>
    <cellStyle name="40% - Ênfase6 6 2 2 10" xfId="43937" xr:uid="{4535A3AC-80B6-44D6-B182-8A533CD1A33A}"/>
    <cellStyle name="40% - Ênfase6 6 2 2 11" xfId="18063" xr:uid="{C69D5E97-9E2E-4BDC-80B0-F5E67E57CF68}"/>
    <cellStyle name="40% - Ênfase6 6 2 2 2" xfId="7245" xr:uid="{AD0DBD90-1F03-49AF-90A2-D70F5375FA92}"/>
    <cellStyle name="40% - Ênfase6 6 2 2 2 10" xfId="18787" xr:uid="{59895342-ED77-4121-8A0F-50ED91F9D5AD}"/>
    <cellStyle name="40% - Ênfase6 6 2 2 2 2" xfId="9232" xr:uid="{C92BA969-F8B8-496B-BBFD-3D54AD6361AE}"/>
    <cellStyle name="40% - Ênfase6 6 2 2 2 2 2" xfId="31719" xr:uid="{2D2477C0-FF26-459B-8F63-0EFCA40CD036}"/>
    <cellStyle name="40% - Ênfase6 6 2 2 2 2 3" xfId="20736" xr:uid="{A702C87A-BA9B-4753-AD93-0CEC9DFA7AB8}"/>
    <cellStyle name="40% - Ênfase6 6 2 2 2 3" xfId="12631" xr:uid="{7C5983C1-2940-4F09-B103-BE39CD247134}"/>
    <cellStyle name="40% - Ênfase6 6 2 2 2 3 2" xfId="34692" xr:uid="{0F8D1169-002C-439A-99FF-C8E57F88CC79}"/>
    <cellStyle name="40% - Ênfase6 6 2 2 2 3 3" xfId="23709" xr:uid="{64561599-1D77-4FEB-8383-078F31804A9D}"/>
    <cellStyle name="40% - Ênfase6 6 2 2 2 4" xfId="15073" xr:uid="{00D15057-1329-465E-8C1D-224AFC6A3F51}"/>
    <cellStyle name="40% - Ênfase6 6 2 2 2 4 2" xfId="36855" xr:uid="{540CCBAE-8AB0-495D-A28F-CB38D233034B}"/>
    <cellStyle name="40% - Ênfase6 6 2 2 2 4 3" xfId="25872" xr:uid="{303C59D9-A39B-4229-B2F7-F0DA8E1C423F}"/>
    <cellStyle name="40% - Ênfase6 6 2 2 2 5" xfId="27822" xr:uid="{0064C7FD-FE01-436D-9BA9-09E8D3D7CBDF}"/>
    <cellStyle name="40% - Ênfase6 6 2 2 2 5 2" xfId="38805" xr:uid="{14F6C5C8-FD7B-48E1-84B3-9D74AA48B8A6}"/>
    <cellStyle name="40% - Ênfase6 6 2 2 2 6" xfId="29770" xr:uid="{8ED74EB2-208A-46C6-BFC0-F5C9536F7161}"/>
    <cellStyle name="40% - Ênfase6 6 2 2 2 7" xfId="40753" xr:uid="{65421DFB-7286-427E-91DF-2A956C45594B}"/>
    <cellStyle name="40% - Ênfase6 6 2 2 2 8" xfId="42700" xr:uid="{55D63333-FCEB-4C38-81C7-F6D3BA0F8B19}"/>
    <cellStyle name="40% - Ênfase6 6 2 2 2 9" xfId="44660" xr:uid="{5EFE934A-53F0-449C-A3DA-A391299849F7}"/>
    <cellStyle name="40% - Ênfase6 6 2 2 3" xfId="8508" xr:uid="{21F207FB-A49F-49F1-A07F-9024D0024C8E}"/>
    <cellStyle name="40% - Ênfase6 6 2 2 3 2" xfId="11494" xr:uid="{C1C100BA-26C1-4AFB-A5A2-33B8A0C0D52C}"/>
    <cellStyle name="40% - Ênfase6 6 2 2 3 2 2" xfId="33557" xr:uid="{735E3233-8CD6-4DF5-A462-890A8B1DE34E}"/>
    <cellStyle name="40% - Ênfase6 6 2 2 3 2 3" xfId="22574" xr:uid="{4392D7B1-4F7A-4E24-B650-D19D48131AB6}"/>
    <cellStyle name="40% - Ênfase6 6 2 2 3 3" xfId="30995" xr:uid="{E3E4F798-E7F0-493C-B25B-D2791FF4154F}"/>
    <cellStyle name="40% - Ênfase6 6 2 2 3 4" xfId="20012" xr:uid="{C29DBFBF-83FA-4286-A06F-90F4429B0166}"/>
    <cellStyle name="40% - Ênfase6 6 2 2 4" xfId="10498" xr:uid="{09602498-7D5E-4EE9-98FB-C4A5DD8E1FFF}"/>
    <cellStyle name="40% - Ênfase6 6 2 2 4 2" xfId="32625" xr:uid="{496F5293-9A61-41C6-A1CE-E91561E648B5}"/>
    <cellStyle name="40% - Ênfase6 6 2 2 4 3" xfId="21642" xr:uid="{E5DDE388-3442-4D5F-94E0-104F3667DA8C}"/>
    <cellStyle name="40% - Ênfase6 6 2 2 5" xfId="14268" xr:uid="{7303AE34-D2D7-432D-9D7F-781339713893}"/>
    <cellStyle name="40% - Ênfase6 6 2 2 5 2" xfId="36132" xr:uid="{B72BEF62-19FB-4B5C-9662-522693B65BDD}"/>
    <cellStyle name="40% - Ênfase6 6 2 2 5 3" xfId="25149" xr:uid="{AF33D975-3E65-4006-BB47-8AD79B33A55F}"/>
    <cellStyle name="40% - Ênfase6 6 2 2 6" xfId="27099" xr:uid="{D7473AA2-A25F-4B52-B990-DF6BCE27A0E2}"/>
    <cellStyle name="40% - Ênfase6 6 2 2 6 2" xfId="38082" xr:uid="{96C2E3F5-F1F5-415B-AFD9-8203DC617CC9}"/>
    <cellStyle name="40% - Ênfase6 6 2 2 7" xfId="29047" xr:uid="{FF0150C9-042E-4E67-BFF6-DB3338C9155C}"/>
    <cellStyle name="40% - Ênfase6 6 2 2 8" xfId="40030" xr:uid="{D0B28083-338F-4D5C-93E4-E039F64C3AEC}"/>
    <cellStyle name="40% - Ênfase6 6 2 2 9" xfId="41977" xr:uid="{E53694E3-6C6E-40DF-92AA-405B28A0D7F6}"/>
    <cellStyle name="40% - Ênfase6 6 2 3" xfId="5664" xr:uid="{756A80A1-42D0-429D-9859-71798C48FFB9}"/>
    <cellStyle name="40% - Ênfase6 6 2 3 10" xfId="43938" xr:uid="{FD15DB12-022C-4535-85A0-2F67C3CE96F5}"/>
    <cellStyle name="40% - Ênfase6 6 2 3 11" xfId="18064" xr:uid="{B14F8C71-675D-4296-BF83-EB7A6C75CDFC}"/>
    <cellStyle name="40% - Ênfase6 6 2 3 2" xfId="7527" xr:uid="{A78DAA13-EFA5-4012-9C07-9A19FFFC3AA6}"/>
    <cellStyle name="40% - Ênfase6 6 2 3 2 10" xfId="19069" xr:uid="{E5B08403-98F8-4C00-95EA-1BB442F05D42}"/>
    <cellStyle name="40% - Ênfase6 6 2 3 2 2" xfId="9514" xr:uid="{907F318F-BBDF-4287-A6D5-B7671818D25B}"/>
    <cellStyle name="40% - Ênfase6 6 2 3 2 2 2" xfId="32001" xr:uid="{CC0C3C81-40C7-4389-8F2B-10F7BF110935}"/>
    <cellStyle name="40% - Ênfase6 6 2 3 2 2 3" xfId="21018" xr:uid="{36A3646E-59CB-4646-B3C0-CBBC409766CD}"/>
    <cellStyle name="40% - Ênfase6 6 2 3 2 3" xfId="12913" xr:uid="{220A37D3-6F6A-43A2-AD18-F640E2C13FB8}"/>
    <cellStyle name="40% - Ênfase6 6 2 3 2 3 2" xfId="34974" xr:uid="{2D5FD79F-89BE-4680-B22C-30D77E60073D}"/>
    <cellStyle name="40% - Ênfase6 6 2 3 2 3 3" xfId="23991" xr:uid="{830056D1-AFA9-4529-B9D3-F8666AEBA640}"/>
    <cellStyle name="40% - Ênfase6 6 2 3 2 4" xfId="15355" xr:uid="{18744FB7-3D1E-45C7-88D9-56A1F464255E}"/>
    <cellStyle name="40% - Ênfase6 6 2 3 2 4 2" xfId="37137" xr:uid="{650F9A49-852F-4BC7-A388-9D0D855523A8}"/>
    <cellStyle name="40% - Ênfase6 6 2 3 2 4 3" xfId="26154" xr:uid="{3A75DC52-70E4-4C66-ACD2-1624A025980A}"/>
    <cellStyle name="40% - Ênfase6 6 2 3 2 5" xfId="28104" xr:uid="{8CE92236-7CE9-4D4D-930F-E020AD263D23}"/>
    <cellStyle name="40% - Ênfase6 6 2 3 2 5 2" xfId="39087" xr:uid="{596B7686-7C1C-4C73-9E9F-9C592DD4CAAA}"/>
    <cellStyle name="40% - Ênfase6 6 2 3 2 6" xfId="30052" xr:uid="{EEDEBE3A-6E0C-4EA8-80B5-5A5EF4C4524D}"/>
    <cellStyle name="40% - Ênfase6 6 2 3 2 7" xfId="41035" xr:uid="{90E899CB-A5C0-4EE4-BC98-FBB88A7C18B0}"/>
    <cellStyle name="40% - Ênfase6 6 2 3 2 8" xfId="42982" xr:uid="{0DA6947E-76FE-49B0-A85A-0885B734C83F}"/>
    <cellStyle name="40% - Ênfase6 6 2 3 2 9" xfId="44942" xr:uid="{C34BB518-5FD2-43A9-9769-C1DEC76B7168}"/>
    <cellStyle name="40% - Ênfase6 6 2 3 3" xfId="8509" xr:uid="{8BD1D8F8-CC7D-468F-A9C9-5A14BC53C2C7}"/>
    <cellStyle name="40% - Ênfase6 6 2 3 3 2" xfId="11776" xr:uid="{4AA44FDA-81FA-4DC2-AFD4-D7EE5151C6A1}"/>
    <cellStyle name="40% - Ênfase6 6 2 3 3 2 2" xfId="33839" xr:uid="{AC97136B-B0C9-41A7-8984-4F2FEF320F97}"/>
    <cellStyle name="40% - Ênfase6 6 2 3 3 2 3" xfId="22856" xr:uid="{DE2C67E9-D9C0-4187-BED6-391B6595DBDB}"/>
    <cellStyle name="40% - Ênfase6 6 2 3 3 3" xfId="30996" xr:uid="{BED6EF47-EA44-4607-BAD2-AD08126EE006}"/>
    <cellStyle name="40% - Ênfase6 6 2 3 3 4" xfId="20013" xr:uid="{96FDE669-89B9-4B4C-BBD7-963D2812FBBB}"/>
    <cellStyle name="40% - Ênfase6 6 2 3 4" xfId="10780" xr:uid="{AF233BB5-F7CC-4FF5-B53E-2746D2B2BF1E}"/>
    <cellStyle name="40% - Ênfase6 6 2 3 4 2" xfId="32907" xr:uid="{99F13A67-CE27-4922-BC0F-E5B6BFC293E5}"/>
    <cellStyle name="40% - Ênfase6 6 2 3 4 3" xfId="21924" xr:uid="{9ADAA396-D038-4823-B2BB-81096E1C2788}"/>
    <cellStyle name="40% - Ênfase6 6 2 3 5" xfId="14269" xr:uid="{154F4293-4361-495F-AC62-3453A38DE573}"/>
    <cellStyle name="40% - Ênfase6 6 2 3 5 2" xfId="36133" xr:uid="{F84A3166-C87E-4D5A-905E-E3F93E0B36D9}"/>
    <cellStyle name="40% - Ênfase6 6 2 3 5 3" xfId="25150" xr:uid="{B204E357-731E-42DE-819B-1621C84ED52B}"/>
    <cellStyle name="40% - Ênfase6 6 2 3 6" xfId="27100" xr:uid="{CE5986EA-E6DF-4531-992D-283D8B0B4BF2}"/>
    <cellStyle name="40% - Ênfase6 6 2 3 6 2" xfId="38083" xr:uid="{6DC88398-0C02-4070-AAB6-EC4F1C115D21}"/>
    <cellStyle name="40% - Ênfase6 6 2 3 7" xfId="29048" xr:uid="{A3A5455E-72FC-4D83-9124-FFDDD629C69E}"/>
    <cellStyle name="40% - Ênfase6 6 2 3 8" xfId="40031" xr:uid="{6E42EB92-11BC-49A9-8C00-C8D549D7BF67}"/>
    <cellStyle name="40% - Ênfase6 6 2 3 9" xfId="41978" xr:uid="{8A58A8AC-4E60-40FB-89DD-764A4F38B8BD}"/>
    <cellStyle name="40% - Ênfase6 6 2 4" xfId="6961" xr:uid="{7B5D6201-4CF4-44AB-A7EE-1B0DCE30B596}"/>
    <cellStyle name="40% - Ênfase6 6 2 4 10" xfId="18505" xr:uid="{3FB36A15-F8D3-4824-B3FB-E148D6F136E1}"/>
    <cellStyle name="40% - Ênfase6 6 2 4 2" xfId="8950" xr:uid="{C0D89C68-5F9A-4220-97AF-E8C90EAC8FF2}"/>
    <cellStyle name="40% - Ênfase6 6 2 4 2 2" xfId="31437" xr:uid="{A88F8BC2-6D80-4082-887B-63FAC9982831}"/>
    <cellStyle name="40% - Ênfase6 6 2 4 2 3" xfId="20454" xr:uid="{A42C96AA-1C92-46AB-8BCE-9A634620C93A}"/>
    <cellStyle name="40% - Ênfase6 6 2 4 3" xfId="12335" xr:uid="{FB26F29A-C60D-4CAE-A222-A9CB8609F5FE}"/>
    <cellStyle name="40% - Ênfase6 6 2 4 3 2" xfId="34396" xr:uid="{3614155D-499F-4734-A49A-F68C97141670}"/>
    <cellStyle name="40% - Ênfase6 6 2 4 3 3" xfId="23413" xr:uid="{9F83D18D-F944-47F4-89D2-960B0B70B2F8}"/>
    <cellStyle name="40% - Ênfase6 6 2 4 4" xfId="14791" xr:uid="{28C53C6F-5CF3-420B-B39C-17FBC4DB69D7}"/>
    <cellStyle name="40% - Ênfase6 6 2 4 4 2" xfId="36573" xr:uid="{089A3246-8245-4525-8B44-B16C68AB5273}"/>
    <cellStyle name="40% - Ênfase6 6 2 4 4 3" xfId="25590" xr:uid="{D2ECDB29-4F9B-4FB0-A3AF-61D33A810A53}"/>
    <cellStyle name="40% - Ênfase6 6 2 4 5" xfId="27540" xr:uid="{04B52535-CF3A-4492-940C-DB816B5A2874}"/>
    <cellStyle name="40% - Ênfase6 6 2 4 5 2" xfId="38523" xr:uid="{43EE2A28-CEEE-4C82-B8EB-20AAF602C6B9}"/>
    <cellStyle name="40% - Ênfase6 6 2 4 6" xfId="29488" xr:uid="{00898DBB-CD6D-42A9-9412-A9FC4F4E6013}"/>
    <cellStyle name="40% - Ênfase6 6 2 4 7" xfId="40471" xr:uid="{F931902B-7A2A-4006-B9B4-B0AF83664EBD}"/>
    <cellStyle name="40% - Ênfase6 6 2 4 8" xfId="42418" xr:uid="{968FF829-E672-4C72-9D4F-E3E80A3A2650}"/>
    <cellStyle name="40% - Ênfase6 6 2 4 9" xfId="44378" xr:uid="{902C2581-87E6-4391-99FF-96287E566ED4}"/>
    <cellStyle name="40% - Ênfase6 6 2 5" xfId="8507" xr:uid="{F612DA0A-DB3B-4333-AA44-AB48F6948408}"/>
    <cellStyle name="40% - Ênfase6 6 2 5 2" xfId="11198" xr:uid="{89E773A4-B323-4EFE-B4E7-AFE6774E575C}"/>
    <cellStyle name="40% - Ênfase6 6 2 5 2 2" xfId="33261" xr:uid="{C0FECB5C-E67A-475A-AC9A-07FB73D76DDD}"/>
    <cellStyle name="40% - Ênfase6 6 2 5 2 3" xfId="22278" xr:uid="{F0CB623A-D4C1-4C97-886D-5DDD25325266}"/>
    <cellStyle name="40% - Ênfase6 6 2 5 3" xfId="30994" xr:uid="{319BDBD4-B006-4328-AFF5-DC23E6EE6F63}"/>
    <cellStyle name="40% - Ênfase6 6 2 5 4" xfId="20011" xr:uid="{E1ABFEFA-7EB8-4132-931B-EB8511A410D9}"/>
    <cellStyle name="40% - Ênfase6 6 2 6" xfId="10216" xr:uid="{8128BC56-18D3-448C-B7BD-71D03D887A20}"/>
    <cellStyle name="40% - Ênfase6 6 2 6 2" xfId="32343" xr:uid="{2B87B098-02EB-47B5-9C8C-0B495ECD18BD}"/>
    <cellStyle name="40% - Ênfase6 6 2 6 3" xfId="21360" xr:uid="{8C099D33-F89A-4C46-BFB3-F9FE3AC89FBC}"/>
    <cellStyle name="40% - Ênfase6 6 2 7" xfId="14267" xr:uid="{32007E8D-3EA0-4AFA-9AFA-423C72092482}"/>
    <cellStyle name="40% - Ênfase6 6 2 7 2" xfId="36131" xr:uid="{4834819C-11F6-4631-8380-EF534D1834F2}"/>
    <cellStyle name="40% - Ênfase6 6 2 7 3" xfId="25148" xr:uid="{BD118C9E-65D8-4171-844E-69E6B1ABE7D0}"/>
    <cellStyle name="40% - Ênfase6 6 2 8" xfId="27098" xr:uid="{5B1185B0-53BB-4300-80AD-835EC7AF94A5}"/>
    <cellStyle name="40% - Ênfase6 6 2 8 2" xfId="38081" xr:uid="{5BB3753B-1913-481E-A510-92B72596FFB6}"/>
    <cellStyle name="40% - Ênfase6 6 2 9" xfId="29046" xr:uid="{D6A8D292-F5D6-4FBE-A2A3-BD3FA0B210B4}"/>
    <cellStyle name="40% - Ênfase6 6 3" xfId="5665" xr:uid="{6E0ACE82-74A3-40A3-BAD5-2A03A37E2DF9}"/>
    <cellStyle name="40% - Ênfase6 6 3 10" xfId="43939" xr:uid="{12380B85-93F5-4731-A280-BF30F2B3EA51}"/>
    <cellStyle name="40% - Ênfase6 6 3 11" xfId="18065" xr:uid="{A6690F87-D17C-4CF4-819E-54682CBC45F4}"/>
    <cellStyle name="40% - Ênfase6 6 3 2" xfId="7076" xr:uid="{D22C5FAC-9AAA-48EC-80C1-9472984C949A}"/>
    <cellStyle name="40% - Ênfase6 6 3 2 10" xfId="18618" xr:uid="{B937064A-F886-4D05-9A98-79519D118235}"/>
    <cellStyle name="40% - Ênfase6 6 3 2 2" xfId="9063" xr:uid="{C5C14C1A-7B46-4CC5-8703-FF72A4FE34AF}"/>
    <cellStyle name="40% - Ênfase6 6 3 2 2 2" xfId="31550" xr:uid="{423A92EB-C847-40A3-8A6C-D15C1A8619C3}"/>
    <cellStyle name="40% - Ênfase6 6 3 2 2 3" xfId="20567" xr:uid="{70C3548B-16A8-49E7-8B72-806DDA8E185A}"/>
    <cellStyle name="40% - Ênfase6 6 3 2 3" xfId="12458" xr:uid="{99017B26-1769-473F-A511-F906E5138DA6}"/>
    <cellStyle name="40% - Ênfase6 6 3 2 3 2" xfId="34519" xr:uid="{B9020476-FD3A-4176-94A2-A2C57BEFD88F}"/>
    <cellStyle name="40% - Ênfase6 6 3 2 3 3" xfId="23536" xr:uid="{68FD1C42-CD58-449B-85EF-F6C107A45721}"/>
    <cellStyle name="40% - Ênfase6 6 3 2 4" xfId="14904" xr:uid="{A034E06C-5ACA-41C4-B413-2D7E4E2F485E}"/>
    <cellStyle name="40% - Ênfase6 6 3 2 4 2" xfId="36686" xr:uid="{7F3FE871-B4D3-40A7-B30F-494B93EBF174}"/>
    <cellStyle name="40% - Ênfase6 6 3 2 4 3" xfId="25703" xr:uid="{2A53C522-D2D7-4B0A-AF98-1AEE6F9AA25C}"/>
    <cellStyle name="40% - Ênfase6 6 3 2 5" xfId="27653" xr:uid="{E89E0429-70BB-4420-B82D-BAA09E809D6F}"/>
    <cellStyle name="40% - Ênfase6 6 3 2 5 2" xfId="38636" xr:uid="{5A472277-35FC-4ECA-AC33-A1E44E54A639}"/>
    <cellStyle name="40% - Ênfase6 6 3 2 6" xfId="29601" xr:uid="{9BB73FD3-5B85-4ABE-802E-73BE76286098}"/>
    <cellStyle name="40% - Ênfase6 6 3 2 7" xfId="40584" xr:uid="{2ABC28E7-A572-45D9-9B3E-9E229459190D}"/>
    <cellStyle name="40% - Ênfase6 6 3 2 8" xfId="42531" xr:uid="{35E3AB64-1BFA-453E-A97F-2D35B3ADBD50}"/>
    <cellStyle name="40% - Ênfase6 6 3 2 9" xfId="44491" xr:uid="{832CC0D4-2F7D-4848-8FF8-62B9F7A609B6}"/>
    <cellStyle name="40% - Ênfase6 6 3 3" xfId="8510" xr:uid="{3822BB0F-D184-4EED-9FD7-7D49FEBCF7BB}"/>
    <cellStyle name="40% - Ênfase6 6 3 3 2" xfId="11321" xr:uid="{AE545AAA-0FBA-4BA5-8990-1D5A360654C6}"/>
    <cellStyle name="40% - Ênfase6 6 3 3 2 2" xfId="33384" xr:uid="{E4C44240-8147-4C98-BF55-B437083B6D23}"/>
    <cellStyle name="40% - Ênfase6 6 3 3 2 3" xfId="22401" xr:uid="{B4ACD58E-00BD-4A8F-A04A-D85060DD7BCA}"/>
    <cellStyle name="40% - Ênfase6 6 3 3 3" xfId="30997" xr:uid="{FF7CBEA4-C300-4FEC-9E38-7388430145B8}"/>
    <cellStyle name="40% - Ênfase6 6 3 3 4" xfId="20014" xr:uid="{AA8C2864-4509-4114-960E-76BCCB37C1D7}"/>
    <cellStyle name="40% - Ênfase6 6 3 4" xfId="10329" xr:uid="{4150C142-602A-4D66-9631-5485EA397A7B}"/>
    <cellStyle name="40% - Ênfase6 6 3 4 2" xfId="32456" xr:uid="{3C88B3A1-61F8-4605-A7E3-84AEE43B494A}"/>
    <cellStyle name="40% - Ênfase6 6 3 4 3" xfId="21473" xr:uid="{D8E000D8-2675-4686-9E87-753129D8529E}"/>
    <cellStyle name="40% - Ênfase6 6 3 5" xfId="14270" xr:uid="{F7A5EE48-6B45-4EBC-A213-094595C25F44}"/>
    <cellStyle name="40% - Ênfase6 6 3 5 2" xfId="36134" xr:uid="{C942ABCA-74B4-4842-88C8-C372437C72EE}"/>
    <cellStyle name="40% - Ênfase6 6 3 5 3" xfId="25151" xr:uid="{C30C5319-CE4A-4C10-B007-095C0A31A3E2}"/>
    <cellStyle name="40% - Ênfase6 6 3 6" xfId="27101" xr:uid="{053B901E-DA3A-40CB-B824-A65108B34881}"/>
    <cellStyle name="40% - Ênfase6 6 3 6 2" xfId="38084" xr:uid="{E0C30772-4946-4B0C-A3EC-4AD73B2EBE5D}"/>
    <cellStyle name="40% - Ênfase6 6 3 7" xfId="29049" xr:uid="{14987E27-C90B-4D11-B1F2-0E7816FE200F}"/>
    <cellStyle name="40% - Ênfase6 6 3 8" xfId="40032" xr:uid="{183D8F43-A0A2-472B-988B-9C2172C0D7DB}"/>
    <cellStyle name="40% - Ênfase6 6 3 9" xfId="41979" xr:uid="{8F9DC582-81C5-4F25-80EA-7C08E50B7109}"/>
    <cellStyle name="40% - Ênfase6 6 4" xfId="5666" xr:uid="{6CAB5F8F-8E59-4ACE-8DE4-6A53745DE0D7}"/>
    <cellStyle name="40% - Ênfase6 6 4 10" xfId="43940" xr:uid="{F7D932A2-2361-4857-96CA-04800EB7F04E}"/>
    <cellStyle name="40% - Ênfase6 6 4 11" xfId="18066" xr:uid="{75C6E25E-63E5-4861-8A7A-36F681850AC1}"/>
    <cellStyle name="40% - Ênfase6 6 4 2" xfId="7358" xr:uid="{84D41929-8076-46F9-87DD-2C312A9C09F2}"/>
    <cellStyle name="40% - Ênfase6 6 4 2 10" xfId="18900" xr:uid="{0DE11AAC-B708-4DB8-8822-714EEDDB30BA}"/>
    <cellStyle name="40% - Ênfase6 6 4 2 2" xfId="9345" xr:uid="{93F04A8B-C506-4314-A36F-2262BCBF0254}"/>
    <cellStyle name="40% - Ênfase6 6 4 2 2 2" xfId="31832" xr:uid="{C1A55C4D-F55C-4BC1-B78C-C68E28DE3F13}"/>
    <cellStyle name="40% - Ênfase6 6 4 2 2 3" xfId="20849" xr:uid="{6EC6B84B-69EF-45D9-9BAF-E21D5623C083}"/>
    <cellStyle name="40% - Ênfase6 6 4 2 3" xfId="12744" xr:uid="{4B66EB39-5122-4A22-B7E1-56B986AA9202}"/>
    <cellStyle name="40% - Ênfase6 6 4 2 3 2" xfId="34805" xr:uid="{4CFF948F-2725-413A-A61E-A0BFF1F029B1}"/>
    <cellStyle name="40% - Ênfase6 6 4 2 3 3" xfId="23822" xr:uid="{B51BC355-A2F5-46CE-99EC-5DAF3DBA13EE}"/>
    <cellStyle name="40% - Ênfase6 6 4 2 4" xfId="15186" xr:uid="{5BCFEA77-8E04-4751-A221-E2F7252DDC4B}"/>
    <cellStyle name="40% - Ênfase6 6 4 2 4 2" xfId="36968" xr:uid="{3F41F677-02FC-4369-9E5C-5437C3C9737A}"/>
    <cellStyle name="40% - Ênfase6 6 4 2 4 3" xfId="25985" xr:uid="{05B46347-3AEC-4F39-8E33-44CE35E02B03}"/>
    <cellStyle name="40% - Ênfase6 6 4 2 5" xfId="27935" xr:uid="{BF0363E8-811F-4631-8F4C-0A1582211D00}"/>
    <cellStyle name="40% - Ênfase6 6 4 2 5 2" xfId="38918" xr:uid="{4ECCD042-C90A-4077-B4E4-FA0DDD051D38}"/>
    <cellStyle name="40% - Ênfase6 6 4 2 6" xfId="29883" xr:uid="{EB55766F-F19D-4C11-83FE-9D61BA1D47DE}"/>
    <cellStyle name="40% - Ênfase6 6 4 2 7" xfId="40866" xr:uid="{261BE6B2-5285-405A-AEBB-4977959170F9}"/>
    <cellStyle name="40% - Ênfase6 6 4 2 8" xfId="42813" xr:uid="{E63720A0-3F31-4A39-9F0B-5AA3F720A005}"/>
    <cellStyle name="40% - Ênfase6 6 4 2 9" xfId="44773" xr:uid="{D3055761-55EF-4652-A88B-9538D2F9D01A}"/>
    <cellStyle name="40% - Ênfase6 6 4 3" xfId="8511" xr:uid="{84A32E48-05AC-4A43-9FB4-18E84D24197A}"/>
    <cellStyle name="40% - Ênfase6 6 4 3 2" xfId="11607" xr:uid="{30070CA6-489E-4AF0-A625-0B29FA9AFA70}"/>
    <cellStyle name="40% - Ênfase6 6 4 3 2 2" xfId="33670" xr:uid="{F7AACA15-A2B6-4AE4-9183-85E0F026BBA4}"/>
    <cellStyle name="40% - Ênfase6 6 4 3 2 3" xfId="22687" xr:uid="{AC9147BC-6A8C-4F30-87B9-92DBB27D7D68}"/>
    <cellStyle name="40% - Ênfase6 6 4 3 3" xfId="30998" xr:uid="{542CF625-8FF1-4637-BC35-B5E9B63C0BEF}"/>
    <cellStyle name="40% - Ênfase6 6 4 3 4" xfId="20015" xr:uid="{A548F312-3C22-4601-A394-17A972387474}"/>
    <cellStyle name="40% - Ênfase6 6 4 4" xfId="10611" xr:uid="{BDE2C840-2217-47B6-A2E1-E827A4DFF127}"/>
    <cellStyle name="40% - Ênfase6 6 4 4 2" xfId="32738" xr:uid="{2BF1C01E-3982-48C6-9D13-5D2E41E81C74}"/>
    <cellStyle name="40% - Ênfase6 6 4 4 3" xfId="21755" xr:uid="{74780239-8022-4BF9-8BB0-A760451D0A64}"/>
    <cellStyle name="40% - Ênfase6 6 4 5" xfId="14271" xr:uid="{AF0DCE50-2DF5-4790-AA32-C69E0CD4B8B9}"/>
    <cellStyle name="40% - Ênfase6 6 4 5 2" xfId="36135" xr:uid="{08C45D83-E96B-433D-9C62-E6E281ED8D91}"/>
    <cellStyle name="40% - Ênfase6 6 4 5 3" xfId="25152" xr:uid="{B7CB91A7-5699-45AB-9785-273D6A26588F}"/>
    <cellStyle name="40% - Ênfase6 6 4 6" xfId="27102" xr:uid="{BDAA2A09-E009-41A5-93D9-44C2F2B1EF34}"/>
    <cellStyle name="40% - Ênfase6 6 4 6 2" xfId="38085" xr:uid="{4BCA5AFD-B440-4319-860B-FC162058C799}"/>
    <cellStyle name="40% - Ênfase6 6 4 7" xfId="29050" xr:uid="{63C5755C-BC2D-43C1-A44D-37AECAF5DBD5}"/>
    <cellStyle name="40% - Ênfase6 6 4 8" xfId="40033" xr:uid="{5C0DD742-1CC9-4206-A354-C29741E51810}"/>
    <cellStyle name="40% - Ênfase6 6 4 9" xfId="41980" xr:uid="{85FBBC4D-988F-42DE-B2BD-A99C3B6E2577}"/>
    <cellStyle name="40% - Ênfase6 6 5" xfId="6791" xr:uid="{9C59F04E-8C7F-49E3-96B9-69C5B7D7277B}"/>
    <cellStyle name="40% - Ênfase6 6 5 10" xfId="18336" xr:uid="{A8713D3C-D35D-4408-AA72-8AC768E2A1FA}"/>
    <cellStyle name="40% - Ênfase6 6 5 2" xfId="8781" xr:uid="{0B30BBD4-2BAD-420A-BD9F-0DB8F66BB42A}"/>
    <cellStyle name="40% - Ênfase6 6 5 2 2" xfId="13225" xr:uid="{9DAF5BAC-11CB-4BE8-92E5-3F4E99EFB01B}"/>
    <cellStyle name="40% - Ênfase6 6 5 2 2 2" xfId="35234" xr:uid="{AA5D79E8-B8B5-491F-A329-2B9E7704B274}"/>
    <cellStyle name="40% - Ênfase6 6 5 2 2 3" xfId="24251" xr:uid="{B037D4F9-A5CA-4F22-985E-808445EB52C4}"/>
    <cellStyle name="40% - Ênfase6 6 5 2 3" xfId="31268" xr:uid="{520FA27E-4235-41CC-9582-97AB40BB4325}"/>
    <cellStyle name="40% - Ênfase6 6 5 2 4" xfId="20285" xr:uid="{B9DB2A9E-27F0-4CFF-8059-25F8CF4DF607}"/>
    <cellStyle name="40% - Ênfase6 6 5 3" xfId="12038" xr:uid="{1F161BE6-EBC2-47AE-AFEC-B9B08BBB3F33}"/>
    <cellStyle name="40% - Ênfase6 6 5 3 2" xfId="34099" xr:uid="{BB451CC9-3C6F-40E8-902B-7FA40C595E00}"/>
    <cellStyle name="40% - Ênfase6 6 5 3 3" xfId="23116" xr:uid="{2ED6E749-5326-4522-9C0F-1A79FD4CF80D}"/>
    <cellStyle name="40% - Ênfase6 6 5 4" xfId="14622" xr:uid="{CDF78AE4-99D6-4BAE-B3E4-E91438B6B885}"/>
    <cellStyle name="40% - Ênfase6 6 5 4 2" xfId="36404" xr:uid="{C284790B-A36E-436A-A97F-8577A03784D8}"/>
    <cellStyle name="40% - Ênfase6 6 5 4 3" xfId="25421" xr:uid="{92500800-F6E8-41A8-B7BD-D009F06AD9D1}"/>
    <cellStyle name="40% - Ênfase6 6 5 5" xfId="27371" xr:uid="{2D8FF809-1DB7-443B-9329-1D37D87D25F2}"/>
    <cellStyle name="40% - Ênfase6 6 5 5 2" xfId="38354" xr:uid="{958F916E-3039-4727-84A0-6D652E7BD161}"/>
    <cellStyle name="40% - Ênfase6 6 5 6" xfId="29319" xr:uid="{AFB38F78-BEEF-49F2-826D-1F8C8DC2BFB5}"/>
    <cellStyle name="40% - Ênfase6 6 5 7" xfId="40302" xr:uid="{C6C2EB07-AA6A-4C30-BDDC-F32F9AF83FF5}"/>
    <cellStyle name="40% - Ênfase6 6 5 8" xfId="42249" xr:uid="{5A9C92C6-D00C-4F96-82A4-52EB2B5783C7}"/>
    <cellStyle name="40% - Ênfase6 6 5 9" xfId="44209" xr:uid="{E5D217FB-CE06-4949-BBBB-EE668DF1D8B0}"/>
    <cellStyle name="40% - Ênfase6 6 6" xfId="8506" xr:uid="{C73F76FA-D942-4DDE-8447-6AFC1C03B0AA}"/>
    <cellStyle name="40% - Ênfase6 6 6 2" xfId="12162" xr:uid="{A33CC290-1F37-498C-B467-758FD3FBBCDC}"/>
    <cellStyle name="40% - Ênfase6 6 6 2 2" xfId="34223" xr:uid="{5949404B-0604-460D-A8B8-63934088ECF9}"/>
    <cellStyle name="40% - Ênfase6 6 6 2 3" xfId="23240" xr:uid="{35367CFF-6439-4504-8650-45C453D45372}"/>
    <cellStyle name="40% - Ênfase6 6 6 3" xfId="30993" xr:uid="{C67FD129-A1DE-4076-AE2D-1A72A27F6E14}"/>
    <cellStyle name="40% - Ênfase6 6 6 4" xfId="20010" xr:uid="{37B9ACF7-1993-4A09-B80A-A2DDDB85D491}"/>
    <cellStyle name="40% - Ênfase6 6 7" xfId="11024" xr:uid="{5E587B75-31CE-454A-8C32-924468F02CB2}"/>
    <cellStyle name="40% - Ênfase6 6 7 2" xfId="33088" xr:uid="{6F7973EA-B965-4D57-8A70-A91400F13C6F}"/>
    <cellStyle name="40% - Ênfase6 6 7 3" xfId="22105" xr:uid="{A4499D30-19EF-4D07-850D-AADC607CBC2F}"/>
    <cellStyle name="40% - Ênfase6 6 8" xfId="9987" xr:uid="{EFADCF56-03D9-4CAB-B680-9CBF0FAAA76E}"/>
    <cellStyle name="40% - Ênfase6 6 8 2" xfId="32174" xr:uid="{E8267841-AEA1-42D2-8B79-DE00731881BB}"/>
    <cellStyle name="40% - Ênfase6 6 8 3" xfId="21191" xr:uid="{861DF0D2-EC50-4B25-AAE7-27C73F0A4C47}"/>
    <cellStyle name="40% - Ênfase6 6 9" xfId="14266" xr:uid="{A2E9815B-4073-4215-9434-359727B24AE9}"/>
    <cellStyle name="40% - Ênfase6 6 9 2" xfId="36130" xr:uid="{6EDFB60A-A6BF-43D9-99BC-9C6D74405DCB}"/>
    <cellStyle name="40% - Ênfase6 6 9 3" xfId="25147" xr:uid="{B79BFE51-7547-41EC-90D3-00149A219597}"/>
    <cellStyle name="40% - Ênfase6 7" xfId="5667" xr:uid="{5E485F3D-AEBD-4D6E-B05A-DB367030AA3F}"/>
    <cellStyle name="40% - Ênfase6 8" xfId="5668" xr:uid="{40B496C0-41ED-47FB-B826-CD4C5E0015F9}"/>
    <cellStyle name="40% - Ênfase6 8 10" xfId="40034" xr:uid="{2F569387-9461-42BA-ABE0-C27BFC63F244}"/>
    <cellStyle name="40% - Ênfase6 8 11" xfId="41981" xr:uid="{FBB14463-D5DF-420D-9675-2597B9C52F7D}"/>
    <cellStyle name="40% - Ênfase6 8 12" xfId="43941" xr:uid="{76D03B3B-5784-42CB-A074-49C07F997854}"/>
    <cellStyle name="40% - Ênfase6 8 13" xfId="18067" xr:uid="{1F9243B3-2972-470C-A8B3-E509C81A0BEF}"/>
    <cellStyle name="40% - Ênfase6 8 2" xfId="5669" xr:uid="{9D806F8F-0268-4C0A-A74E-5A2E76816D0B}"/>
    <cellStyle name="40% - Ênfase6 8 2 10" xfId="43942" xr:uid="{D7198616-5765-4083-9BD1-4557CB67E283}"/>
    <cellStyle name="40% - Ênfase6 8 2 11" xfId="18068" xr:uid="{985C08A9-FF9E-4AB4-A295-61325A2B44EF}"/>
    <cellStyle name="40% - Ênfase6 8 2 2" xfId="7132" xr:uid="{139D4DDE-7CB9-4641-8F5B-BB7193D69856}"/>
    <cellStyle name="40% - Ênfase6 8 2 2 10" xfId="18674" xr:uid="{05B466DE-4385-48CF-8B71-81786A0B5CBD}"/>
    <cellStyle name="40% - Ênfase6 8 2 2 2" xfId="9119" xr:uid="{7FAB85FB-5D7D-47E2-A9E8-57F0E7C9FF34}"/>
    <cellStyle name="40% - Ênfase6 8 2 2 2 2" xfId="31606" xr:uid="{13B0149E-3739-4FD1-A245-50278A361EB6}"/>
    <cellStyle name="40% - Ênfase6 8 2 2 2 3" xfId="20623" xr:uid="{E7360894-E1B9-4E1A-964B-C64CC17F2B0C}"/>
    <cellStyle name="40% - Ênfase6 8 2 2 3" xfId="12514" xr:uid="{F1D90F3E-CF4E-4F7F-AE33-E4ACA4A34EDF}"/>
    <cellStyle name="40% - Ênfase6 8 2 2 3 2" xfId="34575" xr:uid="{95276B2A-F084-4733-BBAA-54D75FBE7D6D}"/>
    <cellStyle name="40% - Ênfase6 8 2 2 3 3" xfId="23592" xr:uid="{07D36054-0553-462E-8312-8A462EFDEA8E}"/>
    <cellStyle name="40% - Ênfase6 8 2 2 4" xfId="14960" xr:uid="{53B10755-A545-409A-BC60-EEA8C4B2589E}"/>
    <cellStyle name="40% - Ênfase6 8 2 2 4 2" xfId="36742" xr:uid="{BFF2F7E9-0AD4-47FD-9D0E-24D9148A5EDC}"/>
    <cellStyle name="40% - Ênfase6 8 2 2 4 3" xfId="25759" xr:uid="{5294EEEA-1FB5-4558-AFD7-3716B42D426E}"/>
    <cellStyle name="40% - Ênfase6 8 2 2 5" xfId="27709" xr:uid="{DA717B64-0476-4AB9-9F26-4A51AD20C64A}"/>
    <cellStyle name="40% - Ênfase6 8 2 2 5 2" xfId="38692" xr:uid="{9E81B49D-E735-4B79-AE29-1F635B1A87C4}"/>
    <cellStyle name="40% - Ênfase6 8 2 2 6" xfId="29657" xr:uid="{DFB2E001-682F-4C14-9545-91C3905094F0}"/>
    <cellStyle name="40% - Ênfase6 8 2 2 7" xfId="40640" xr:uid="{B4683BCE-4864-4A77-9648-FB2E75D6606C}"/>
    <cellStyle name="40% - Ênfase6 8 2 2 8" xfId="42587" xr:uid="{C4E67509-01F4-4341-A42A-691F0E481023}"/>
    <cellStyle name="40% - Ênfase6 8 2 2 9" xfId="44547" xr:uid="{F9EE6C01-CDA1-40AE-8323-1B6093E8740C}"/>
    <cellStyle name="40% - Ênfase6 8 2 3" xfId="8513" xr:uid="{87F202C1-6D4F-4301-9C2E-03A5D510FDD9}"/>
    <cellStyle name="40% - Ênfase6 8 2 3 2" xfId="11377" xr:uid="{B5707D8F-F4B3-494C-8754-A6AA721D03B3}"/>
    <cellStyle name="40% - Ênfase6 8 2 3 2 2" xfId="33440" xr:uid="{1E4F5DC7-652A-409E-A06E-E5E7E37ED6DA}"/>
    <cellStyle name="40% - Ênfase6 8 2 3 2 3" xfId="22457" xr:uid="{B47F1C9D-3AF4-4AB7-9D2A-45AD70A80A7F}"/>
    <cellStyle name="40% - Ênfase6 8 2 3 3" xfId="31000" xr:uid="{11284A98-2C50-4AD2-BED9-F90E09C88549}"/>
    <cellStyle name="40% - Ênfase6 8 2 3 4" xfId="20017" xr:uid="{394D4DBB-0078-42F2-9F8B-D8D06EEA24A9}"/>
    <cellStyle name="40% - Ênfase6 8 2 4" xfId="10385" xr:uid="{D167E81E-52A8-4272-83C2-33F449189C18}"/>
    <cellStyle name="40% - Ênfase6 8 2 4 2" xfId="32512" xr:uid="{BA097BE8-D9CE-4DD7-AB39-E901F0494972}"/>
    <cellStyle name="40% - Ênfase6 8 2 4 3" xfId="21529" xr:uid="{377EF948-812F-416E-9EBE-8E576F3ADF22}"/>
    <cellStyle name="40% - Ênfase6 8 2 5" xfId="14273" xr:uid="{92BBD2A9-81FA-441D-B5FB-6C5C2A26AFAE}"/>
    <cellStyle name="40% - Ênfase6 8 2 5 2" xfId="36137" xr:uid="{C94713A7-F4B7-4259-89A6-241653CD19A1}"/>
    <cellStyle name="40% - Ênfase6 8 2 5 3" xfId="25154" xr:uid="{74010CFE-B984-4E9F-B10C-7D8642147355}"/>
    <cellStyle name="40% - Ênfase6 8 2 6" xfId="27104" xr:uid="{6EBEA87C-C5F2-4E92-B2D8-1F63ECBC0448}"/>
    <cellStyle name="40% - Ênfase6 8 2 6 2" xfId="38087" xr:uid="{61CE5028-C59E-4577-95C7-49054A39A4D4}"/>
    <cellStyle name="40% - Ênfase6 8 2 7" xfId="29052" xr:uid="{5AC372D8-CC7A-4589-8592-FFB8E965E49E}"/>
    <cellStyle name="40% - Ênfase6 8 2 8" xfId="40035" xr:uid="{0A28571A-6966-41E4-8623-EAEA2B7EF7D5}"/>
    <cellStyle name="40% - Ênfase6 8 2 9" xfId="41982" xr:uid="{BB856DED-0190-40B3-91B5-95A303DB9C1A}"/>
    <cellStyle name="40% - Ênfase6 8 3" xfId="5670" xr:uid="{0E2B73CD-DA4B-4034-B3D0-598CF6F3CFE7}"/>
    <cellStyle name="40% - Ênfase6 8 3 10" xfId="43943" xr:uid="{9FCA56F7-DFF5-44BE-82AA-61748A77B66C}"/>
    <cellStyle name="40% - Ênfase6 8 3 11" xfId="18069" xr:uid="{B3D0C296-F811-40F1-88AF-5288B63A9AA3}"/>
    <cellStyle name="40% - Ênfase6 8 3 2" xfId="7414" xr:uid="{479F838E-A89B-4CC0-AD6F-796E6B54C441}"/>
    <cellStyle name="40% - Ênfase6 8 3 2 10" xfId="18956" xr:uid="{78C6E04D-3053-499E-95AB-9D43149384E0}"/>
    <cellStyle name="40% - Ênfase6 8 3 2 2" xfId="9401" xr:uid="{5B957278-7D9A-459E-8EC5-8AC046320ACA}"/>
    <cellStyle name="40% - Ênfase6 8 3 2 2 2" xfId="31888" xr:uid="{A35233B9-E876-444C-B81C-77F5BC9955EF}"/>
    <cellStyle name="40% - Ênfase6 8 3 2 2 3" xfId="20905" xr:uid="{52F38962-F470-4468-AC24-2805739F7A34}"/>
    <cellStyle name="40% - Ênfase6 8 3 2 3" xfId="12800" xr:uid="{3ECA028B-8F7D-429F-B8D4-C1EC9AC7EB8D}"/>
    <cellStyle name="40% - Ênfase6 8 3 2 3 2" xfId="34861" xr:uid="{2BB3FEDA-9686-480A-9471-A02216174291}"/>
    <cellStyle name="40% - Ênfase6 8 3 2 3 3" xfId="23878" xr:uid="{7FEC1624-E572-4B0E-9790-C3C364F5027D}"/>
    <cellStyle name="40% - Ênfase6 8 3 2 4" xfId="15242" xr:uid="{82E86EDD-8D87-4680-9D2F-1CCBA7AF2F6E}"/>
    <cellStyle name="40% - Ênfase6 8 3 2 4 2" xfId="37024" xr:uid="{E8A97B07-F042-4764-9B3C-4755B5894099}"/>
    <cellStyle name="40% - Ênfase6 8 3 2 4 3" xfId="26041" xr:uid="{BD5B6544-07F2-4AF6-BB77-D3E44C399F27}"/>
    <cellStyle name="40% - Ênfase6 8 3 2 5" xfId="27991" xr:uid="{E8878C36-58F3-4846-AE60-9D6874BEE374}"/>
    <cellStyle name="40% - Ênfase6 8 3 2 5 2" xfId="38974" xr:uid="{3AC44E70-8F66-48CD-B6F2-0AF4EA4B7AFD}"/>
    <cellStyle name="40% - Ênfase6 8 3 2 6" xfId="29939" xr:uid="{17DD7436-CE68-4F35-93FB-A9D980924AF2}"/>
    <cellStyle name="40% - Ênfase6 8 3 2 7" xfId="40922" xr:uid="{8F9AADB8-4993-40F4-B87C-5B3A0E7B187A}"/>
    <cellStyle name="40% - Ênfase6 8 3 2 8" xfId="42869" xr:uid="{00C0DD27-1922-4592-A511-5DBC80DBEABB}"/>
    <cellStyle name="40% - Ênfase6 8 3 2 9" xfId="44829" xr:uid="{643768AF-37A2-4124-9C00-00C417F1BC6A}"/>
    <cellStyle name="40% - Ênfase6 8 3 3" xfId="8514" xr:uid="{2EECEEDC-15E0-41C1-8F3E-F6231A945C07}"/>
    <cellStyle name="40% - Ênfase6 8 3 3 2" xfId="11663" xr:uid="{5B240610-C0C8-4712-A973-7DBEC614A3B9}"/>
    <cellStyle name="40% - Ênfase6 8 3 3 2 2" xfId="33726" xr:uid="{E54E8FA6-F363-491E-B6BE-103DACEB5AFD}"/>
    <cellStyle name="40% - Ênfase6 8 3 3 2 3" xfId="22743" xr:uid="{C0C2E83D-8EA3-4D57-A519-9C2B1CADD808}"/>
    <cellStyle name="40% - Ênfase6 8 3 3 3" xfId="31001" xr:uid="{1B9290D3-0394-4E76-9CC1-E5F9D2F5A17B}"/>
    <cellStyle name="40% - Ênfase6 8 3 3 4" xfId="20018" xr:uid="{E0204EF3-0CCF-4996-8C29-E60940719C3E}"/>
    <cellStyle name="40% - Ênfase6 8 3 4" xfId="10667" xr:uid="{D11AA745-7C14-4900-B77B-73280813F54C}"/>
    <cellStyle name="40% - Ênfase6 8 3 4 2" xfId="32794" xr:uid="{9C1A8EF0-B59E-4760-8323-AA68EA4FC8D7}"/>
    <cellStyle name="40% - Ênfase6 8 3 4 3" xfId="21811" xr:uid="{448414A2-B5F4-493B-9B96-B9B92829A1CF}"/>
    <cellStyle name="40% - Ênfase6 8 3 5" xfId="14274" xr:uid="{5DDF4805-33ED-4B79-A2F4-20C48ECCE452}"/>
    <cellStyle name="40% - Ênfase6 8 3 5 2" xfId="36138" xr:uid="{481A4A3B-3CF7-47E5-8791-CBE8862AF021}"/>
    <cellStyle name="40% - Ênfase6 8 3 5 3" xfId="25155" xr:uid="{7B96686D-1B8D-4D88-8DDB-478E67CCBD8C}"/>
    <cellStyle name="40% - Ênfase6 8 3 6" xfId="27105" xr:uid="{5784013A-6EA3-4116-A5EE-AE76DAB1C03B}"/>
    <cellStyle name="40% - Ênfase6 8 3 6 2" xfId="38088" xr:uid="{FCF6E173-0C63-43CC-8368-AF9414F8987F}"/>
    <cellStyle name="40% - Ênfase6 8 3 7" xfId="29053" xr:uid="{38671158-D2C2-4688-93B3-68400CF83571}"/>
    <cellStyle name="40% - Ênfase6 8 3 8" xfId="40036" xr:uid="{58EA507B-C68A-47A4-896B-F54783682CA4}"/>
    <cellStyle name="40% - Ênfase6 8 3 9" xfId="41983" xr:uid="{EFC56FEF-36B3-4B14-AACC-67B9D0AFB300}"/>
    <cellStyle name="40% - Ênfase6 8 4" xfId="6847" xr:uid="{5E42FE70-E5F5-455E-B7B6-3B2BF8F7A715}"/>
    <cellStyle name="40% - Ênfase6 8 4 10" xfId="18392" xr:uid="{03A9F061-AF83-4288-AD44-8AE782DD345E}"/>
    <cellStyle name="40% - Ênfase6 8 4 2" xfId="8837" xr:uid="{CFB6725D-63C0-45FC-B4B1-145340974653}"/>
    <cellStyle name="40% - Ênfase6 8 4 2 2" xfId="31324" xr:uid="{F35FDCFF-16EE-45B4-8348-B37943648758}"/>
    <cellStyle name="40% - Ênfase6 8 4 2 3" xfId="20341" xr:uid="{585CAAD0-DB22-4A41-AEC9-13F8A9A85930}"/>
    <cellStyle name="40% - Ênfase6 8 4 3" xfId="12218" xr:uid="{99D03001-3781-4A5E-B103-05151C7BFBA4}"/>
    <cellStyle name="40% - Ênfase6 8 4 3 2" xfId="34279" xr:uid="{E890E8B9-E436-49CF-8941-671813BAC4A3}"/>
    <cellStyle name="40% - Ênfase6 8 4 3 3" xfId="23296" xr:uid="{9D934796-F9EF-4C90-B2D0-AB9194F7BCA1}"/>
    <cellStyle name="40% - Ênfase6 8 4 4" xfId="14678" xr:uid="{4826E011-B13C-4D84-A077-A18C8C6E30BD}"/>
    <cellStyle name="40% - Ênfase6 8 4 4 2" xfId="36460" xr:uid="{CBB2805F-9D7B-4FEF-92E2-8FC83E785294}"/>
    <cellStyle name="40% - Ênfase6 8 4 4 3" xfId="25477" xr:uid="{36FFDA91-176E-4C37-A3C0-9D6B3CFA3859}"/>
    <cellStyle name="40% - Ênfase6 8 4 5" xfId="27427" xr:uid="{F751AA51-5B5E-4F22-9181-D653771B6C80}"/>
    <cellStyle name="40% - Ênfase6 8 4 5 2" xfId="38410" xr:uid="{91BDBCD9-6AD6-45AB-BA14-A07B8A55CC5B}"/>
    <cellStyle name="40% - Ênfase6 8 4 6" xfId="29375" xr:uid="{35DCAC80-A2A5-4C1D-BC12-45464587AEB7}"/>
    <cellStyle name="40% - Ênfase6 8 4 7" xfId="40358" xr:uid="{F3F0C3DC-F9A2-4AA7-BE6E-C0EF6EE9E19C}"/>
    <cellStyle name="40% - Ênfase6 8 4 8" xfId="42305" xr:uid="{AD390049-9F8D-4435-A28F-61FE0F3963AD}"/>
    <cellStyle name="40% - Ênfase6 8 4 9" xfId="44265" xr:uid="{96DBC292-1203-4964-B83A-8AD707D8F837}"/>
    <cellStyle name="40% - Ênfase6 8 5" xfId="8512" xr:uid="{F5D274BF-21C9-4CD7-9C8A-E5FE1FEE2483}"/>
    <cellStyle name="40% - Ênfase6 8 5 2" xfId="11080" xr:uid="{434B498D-2449-494D-B459-898DE9A18D69}"/>
    <cellStyle name="40% - Ênfase6 8 5 2 2" xfId="33144" xr:uid="{8A95675E-70B2-44EF-B05A-2C05AD78BCE5}"/>
    <cellStyle name="40% - Ênfase6 8 5 2 3" xfId="22161" xr:uid="{067C9FEF-2C2B-413F-8A87-CBBE882D6DC3}"/>
    <cellStyle name="40% - Ênfase6 8 5 3" xfId="30999" xr:uid="{951AB5BA-8A7E-40C6-924D-311BE5D0470F}"/>
    <cellStyle name="40% - Ênfase6 8 5 4" xfId="20016" xr:uid="{96A241FC-9429-4C3C-A489-03DC6774C0EC}"/>
    <cellStyle name="40% - Ênfase6 8 6" xfId="10043" xr:uid="{35E03DD4-E314-48DC-8461-E4C3238D6026}"/>
    <cellStyle name="40% - Ênfase6 8 6 2" xfId="32230" xr:uid="{B18E87B2-05BD-4B7D-A585-B0C8679533D4}"/>
    <cellStyle name="40% - Ênfase6 8 6 3" xfId="21247" xr:uid="{96774ED7-7909-4442-802A-7133DFCAE356}"/>
    <cellStyle name="40% - Ênfase6 8 7" xfId="14272" xr:uid="{B893E115-9EC3-4666-8F41-28ED36552BCC}"/>
    <cellStyle name="40% - Ênfase6 8 7 2" xfId="36136" xr:uid="{70F564EC-D70E-4912-95BD-E08390972D47}"/>
    <cellStyle name="40% - Ênfase6 8 7 3" xfId="25153" xr:uid="{5E98DE89-8C8B-443C-B834-8F67F54892F4}"/>
    <cellStyle name="40% - Ênfase6 8 8" xfId="27103" xr:uid="{345D9537-8A30-45F8-BF69-159DC0CE18FA}"/>
    <cellStyle name="40% - Ênfase6 8 8 2" xfId="38086" xr:uid="{7CA30B9E-41EE-4C9F-8B71-D976FD530691}"/>
    <cellStyle name="40% - Ênfase6 8 9" xfId="29051" xr:uid="{7E9F3CBC-3874-4666-A361-8C28437FB3C7}"/>
    <cellStyle name="40% - Ênfase6 9" xfId="11914" xr:uid="{FA773FBD-8CAA-48BE-944C-4A3F05A91AAB}"/>
    <cellStyle name="40% - Ênfase6 9 2" xfId="13100" xr:uid="{B092D86C-8E3E-4969-8F69-48B302FE0B85}"/>
    <cellStyle name="40% - Ênfase6 9 2 2" xfId="35110" xr:uid="{BC33B3E0-946C-4CAB-8053-08232B44CF74}"/>
    <cellStyle name="40% - Ênfase6 9 2 3" xfId="24127" xr:uid="{050EBC18-E5BB-4418-B884-82074EC649C6}"/>
    <cellStyle name="40% - Ênfase6 9 3" xfId="33975" xr:uid="{EB51CE82-F107-4729-8EC3-A82A379B894A}"/>
    <cellStyle name="40% - Ênfase6 9 4" xfId="22992" xr:uid="{3DE8CE83-AEAF-4367-A53B-3B7697CC2725}"/>
    <cellStyle name="60% - Accent1" xfId="7641" xr:uid="{10A2651D-2DE4-41DB-958B-FC520348D329}"/>
    <cellStyle name="60% - Accent1 2" xfId="2163" xr:uid="{00000000-0005-0000-0000-000082080000}"/>
    <cellStyle name="60% - Accent1 2 2" xfId="4752" xr:uid="{C429F212-441F-436D-B0AF-BAC5F53AD04B}"/>
    <cellStyle name="60% - Accent1 3" xfId="2164" xr:uid="{00000000-0005-0000-0000-000083080000}"/>
    <cellStyle name="60% - Accent1 3 2" xfId="5671" xr:uid="{4D51C446-D2F1-43FC-8208-1F233707DCCF}"/>
    <cellStyle name="60% - Accent1 4" xfId="4578" xr:uid="{00000000-0005-0000-0000-000084080000}"/>
    <cellStyle name="60% - Accent1 4 2" xfId="6632" xr:uid="{95BCE4AE-73D3-4A49-A0C0-0C56B44F73E6}"/>
    <cellStyle name="60% - Accent2" xfId="7642" xr:uid="{8518F61D-CCEA-4C75-9CC2-33E7D2C8F63D}"/>
    <cellStyle name="60% - Accent2 2" xfId="2165" xr:uid="{00000000-0005-0000-0000-000085080000}"/>
    <cellStyle name="60% - Accent2 2 2" xfId="4753" xr:uid="{BDE2076A-6F52-47C6-AD14-EEE3FE8E072B}"/>
    <cellStyle name="60% - Accent2 3" xfId="2166" xr:uid="{00000000-0005-0000-0000-000086080000}"/>
    <cellStyle name="60% - Accent2 3 2" xfId="5672" xr:uid="{CA881484-BC51-4893-A1E2-3B53B4F37DB5}"/>
    <cellStyle name="60% - Accent2 4" xfId="6633" xr:uid="{5D1D2B71-8C90-46BB-9910-F770DA35124B}"/>
    <cellStyle name="60% - Accent3" xfId="7643" xr:uid="{8E692366-70B1-4A35-9499-6111E2F35D02}"/>
    <cellStyle name="60% - Accent3 2" xfId="2167" xr:uid="{00000000-0005-0000-0000-000087080000}"/>
    <cellStyle name="60% - Accent3 2 2" xfId="4754" xr:uid="{6ECCB7C0-80B1-4E19-9EC3-5C0E2B287609}"/>
    <cellStyle name="60% - Accent3 3" xfId="4579" xr:uid="{00000000-0005-0000-0000-000088080000}"/>
    <cellStyle name="60% - Accent3 3 2" xfId="5673" xr:uid="{D553C9D6-8356-426E-8A53-3417B333FE2C}"/>
    <cellStyle name="60% - Accent3 4" xfId="6634" xr:uid="{74928729-658C-430E-9BFC-892DFA52B162}"/>
    <cellStyle name="60% - Accent4" xfId="7644" xr:uid="{CC0CA081-79FC-41C1-AB01-7D4CF7FDCE0F}"/>
    <cellStyle name="60% - Accent4 2" xfId="2168" xr:uid="{00000000-0005-0000-0000-000089080000}"/>
    <cellStyle name="60% - Accent4 2 2" xfId="4755" xr:uid="{EF332542-DF94-4214-9A71-1920548F159A}"/>
    <cellStyle name="60% - Accent4 3" xfId="2169" xr:uid="{00000000-0005-0000-0000-00008A080000}"/>
    <cellStyle name="60% - Accent4 3 2" xfId="5674" xr:uid="{82C37F00-332C-42DF-BC3A-44D2E523C008}"/>
    <cellStyle name="60% - Accent4 4" xfId="6635" xr:uid="{3D3DAC88-AEAB-4689-BABC-F56A5E73F1EA}"/>
    <cellStyle name="60% - Accent5" xfId="7645" xr:uid="{2F9263D9-AF39-4A9B-B244-3D10F1FDB266}"/>
    <cellStyle name="60% - Accent5 2" xfId="2170" xr:uid="{00000000-0005-0000-0000-00008B080000}"/>
    <cellStyle name="60% - Accent5 2 2" xfId="4756" xr:uid="{9F7474B9-D8AF-488E-871A-7B7A30A31C20}"/>
    <cellStyle name="60% - Accent5 3" xfId="2171" xr:uid="{00000000-0005-0000-0000-00008C080000}"/>
    <cellStyle name="60% - Accent5 3 2" xfId="5675" xr:uid="{8333897F-C65A-4243-B8D5-879E4FEBC19F}"/>
    <cellStyle name="60% - Accent5 4" xfId="4580" xr:uid="{00000000-0005-0000-0000-00008D080000}"/>
    <cellStyle name="60% - Accent5 4 2" xfId="6636" xr:uid="{5BA4EBB7-626C-42F4-89B5-CD042F55F7C5}"/>
    <cellStyle name="60% - Accent6" xfId="7646" xr:uid="{C602489D-1BF7-4BC5-9D29-08ECD5AC1FFF}"/>
    <cellStyle name="60% - Accent6 2" xfId="2172" xr:uid="{00000000-0005-0000-0000-00008E080000}"/>
    <cellStyle name="60% - Accent6 3" xfId="5676" xr:uid="{33327E57-04FD-4DED-9D21-BEC080BB65A7}"/>
    <cellStyle name="60% - Accent6 4" xfId="6637" xr:uid="{3C555F25-ADD3-4FC0-B945-4E77ADB8D8CA}"/>
    <cellStyle name="60% - Ênfase1" xfId="2173" builtinId="32" customBuiltin="1"/>
    <cellStyle name="60% - Ênfase1 2" xfId="3373" xr:uid="{00000000-0005-0000-0000-000090080000}"/>
    <cellStyle name="60% - Ênfase1 3" xfId="5677" xr:uid="{FF4CE518-16D6-4EA8-9445-DD63A25DE108}"/>
    <cellStyle name="60% - Ênfase1 4" xfId="5678" xr:uid="{A3A09BA8-B4D0-424E-91EF-9590B61BCD68}"/>
    <cellStyle name="60% - Ênfase1 5" xfId="6687" xr:uid="{259535A4-B289-40B9-88B7-E655857E3737}"/>
    <cellStyle name="60% - Ênfase2" xfId="2174" builtinId="36" customBuiltin="1"/>
    <cellStyle name="60% - Ênfase2 2" xfId="3374" xr:uid="{00000000-0005-0000-0000-000092080000}"/>
    <cellStyle name="60% - Ênfase2 3" xfId="5679" xr:uid="{33062EAF-38CE-4FB6-9AB7-5AA5A078FE8E}"/>
    <cellStyle name="60% - Ênfase2 4" xfId="5680" xr:uid="{B1B8CE35-0BD3-47D6-8315-C440179E0ACC}"/>
    <cellStyle name="60% - Ênfase2 5" xfId="6688" xr:uid="{B0E47EBF-BC99-4E33-9E62-0FE7CC400336}"/>
    <cellStyle name="60% - Ênfase3" xfId="2175" builtinId="40" customBuiltin="1"/>
    <cellStyle name="60% - Ênfase3 2" xfId="3375" xr:uid="{00000000-0005-0000-0000-000094080000}"/>
    <cellStyle name="60% - Ênfase3 3" xfId="5681" xr:uid="{BDBB8A91-E3EE-44AF-8FFB-A2906ED24BC5}"/>
    <cellStyle name="60% - Ênfase3 4" xfId="5682" xr:uid="{50BA6B23-8F26-4E76-B230-6F383606CBD2}"/>
    <cellStyle name="60% - Ênfase3 5" xfId="6689" xr:uid="{CF6147AD-350E-4195-9589-4492DBBA2DE7}"/>
    <cellStyle name="60% - Ênfase4" xfId="2176" builtinId="44" customBuiltin="1"/>
    <cellStyle name="60% - Ênfase4 2" xfId="5683" xr:uid="{70A08C16-4B48-4329-B185-FC079751691E}"/>
    <cellStyle name="60% - Ênfase4 3" xfId="5684" xr:uid="{7E8FCED0-EFC1-4D4C-81C1-132A928C369C}"/>
    <cellStyle name="60% - Ênfase4 4" xfId="5685" xr:uid="{A84AF73D-803E-48D6-8AA4-AFA033174C24}"/>
    <cellStyle name="60% - Ênfase4 5" xfId="6690" xr:uid="{345A6B35-4356-4FAE-AD67-45A59F5D4623}"/>
    <cellStyle name="60% - Ênfase5" xfId="2177" builtinId="48" customBuiltin="1"/>
    <cellStyle name="60% - Ênfase5 2" xfId="3376" xr:uid="{00000000-0005-0000-0000-000097080000}"/>
    <cellStyle name="60% - Ênfase5 3" xfId="5686" xr:uid="{5432F6BA-0BC8-484C-8AB3-518FF8E0B567}"/>
    <cellStyle name="60% - Ênfase5 4" xfId="5687" xr:uid="{89B795A7-C793-4A11-9D54-FEF11C6C976A}"/>
    <cellStyle name="60% - Ênfase5 5" xfId="6691" xr:uid="{B5C40689-0579-4DA5-BE44-23FCA198E566}"/>
    <cellStyle name="60% - Ênfase6" xfId="2178" builtinId="52" customBuiltin="1"/>
    <cellStyle name="60% - Ênfase6 2" xfId="5688" xr:uid="{4FDC386B-B0BF-4D6F-A8F2-7B7E4AD3E0D4}"/>
    <cellStyle name="60% - Ênfase6 3" xfId="5689" xr:uid="{A9322B8E-ECF9-4AB4-B241-0ABA91E4260E}"/>
    <cellStyle name="60% - Ênfase6 4" xfId="5690" xr:uid="{E5BE46C5-24D9-4725-B72E-18A000AF9452}"/>
    <cellStyle name="752131" xfId="2179" xr:uid="{00000000-0005-0000-0000-000099080000}"/>
    <cellStyle name="Accent1" xfId="2382" xr:uid="{00000000-0005-0000-0000-00009A080000}"/>
    <cellStyle name="Accent1 - 20%" xfId="2180" xr:uid="{00000000-0005-0000-0000-00009B080000}"/>
    <cellStyle name="Accent1 - 20% 2" xfId="3548" xr:uid="{00000000-0005-0000-0000-00009C080000}"/>
    <cellStyle name="Accent1 - 20% 3" xfId="5692" xr:uid="{EC9BE8D5-0389-47A3-AFB7-49304BE272CA}"/>
    <cellStyle name="Accent1 - 40%" xfId="2181" xr:uid="{00000000-0005-0000-0000-00009D080000}"/>
    <cellStyle name="Accent1 - 40% 2" xfId="3549" xr:uid="{00000000-0005-0000-0000-00009E080000}"/>
    <cellStyle name="Accent1 - 40% 3" xfId="5693" xr:uid="{AD03B1B9-BE81-4C63-BEEF-BAC794861BBE}"/>
    <cellStyle name="Accent1 - 60%" xfId="2182" xr:uid="{00000000-0005-0000-0000-00009F080000}"/>
    <cellStyle name="Accent1 - 60% 2" xfId="3550" xr:uid="{00000000-0005-0000-0000-0000A0080000}"/>
    <cellStyle name="Accent1 - 60% 3" xfId="5694" xr:uid="{7CEE5C6E-DB28-48B9-9632-4C416C4EE130}"/>
    <cellStyle name="Accent1 10" xfId="3282" xr:uid="{00000000-0005-0000-0000-0000A1080000}"/>
    <cellStyle name="Accent1 10 2" xfId="6495" xr:uid="{612468D7-C146-4538-9EF5-D32A7639BDF8}"/>
    <cellStyle name="Accent1 11" xfId="3742" xr:uid="{00000000-0005-0000-0000-0000A2080000}"/>
    <cellStyle name="Accent1 11 2" xfId="6521" xr:uid="{0CA785AE-A401-464B-82DA-8F1762B14C2B}"/>
    <cellStyle name="Accent1 12" xfId="3522" xr:uid="{00000000-0005-0000-0000-0000A3080000}"/>
    <cellStyle name="Accent1 12 2" xfId="6529" xr:uid="{3FCD6588-FBB1-4362-B2FF-00CBFE293CFB}"/>
    <cellStyle name="Accent1 13" xfId="3328" xr:uid="{00000000-0005-0000-0000-0000A4080000}"/>
    <cellStyle name="Accent1 13 2" xfId="6514" xr:uid="{B20E5E79-D40B-4B17-B25F-D27F1C72938D}"/>
    <cellStyle name="Accent1 14" xfId="3921" xr:uid="{00000000-0005-0000-0000-0000A5080000}"/>
    <cellStyle name="Accent1 14 2" xfId="6548" xr:uid="{D7628A1C-D9C1-4D27-B710-21A78C4B7CDA}"/>
    <cellStyle name="Accent1 15" xfId="3638" xr:uid="{00000000-0005-0000-0000-0000A6080000}"/>
    <cellStyle name="Accent1 15 2" xfId="6563" xr:uid="{E5149435-1538-4121-90D6-78677801EB52}"/>
    <cellStyle name="Accent1 16" xfId="4068" xr:uid="{00000000-0005-0000-0000-0000A7080000}"/>
    <cellStyle name="Accent1 16 2" xfId="6534" xr:uid="{4C5E722E-C36A-40C0-88D4-9F60BEA13F4C}"/>
    <cellStyle name="Accent1 17" xfId="3296" xr:uid="{00000000-0005-0000-0000-0000A8080000}"/>
    <cellStyle name="Accent1 17 2" xfId="6565" xr:uid="{1BF2D6D6-074E-4DF1-A96F-949783A6C0A3}"/>
    <cellStyle name="Accent1 18" xfId="4290" xr:uid="{00000000-0005-0000-0000-0000A9080000}"/>
    <cellStyle name="Accent1 18 2" xfId="6533" xr:uid="{A0D06082-2156-493D-AD1F-06DEBE65024B}"/>
    <cellStyle name="Accent1 19" xfId="4330" xr:uid="{00000000-0005-0000-0000-0000AA080000}"/>
    <cellStyle name="Accent1 19 2" xfId="6567" xr:uid="{D555319A-1860-4830-BA99-171E0C208BD2}"/>
    <cellStyle name="Accent1 2" xfId="2183" xr:uid="{00000000-0005-0000-0000-0000AB080000}"/>
    <cellStyle name="Accent1 2 2" xfId="3377" xr:uid="{00000000-0005-0000-0000-0000AC080000}"/>
    <cellStyle name="Accent1 20" xfId="4160" xr:uid="{00000000-0005-0000-0000-0000AD080000}"/>
    <cellStyle name="Accent1 20 2" xfId="6579" xr:uid="{AC7C03D2-D012-4FDB-9D37-2EBE0414BC64}"/>
    <cellStyle name="Accent1 21" xfId="4399" xr:uid="{00000000-0005-0000-0000-0000AE080000}"/>
    <cellStyle name="Accent1 21 2" xfId="6590" xr:uid="{FD7CA7F8-4411-48C3-B714-2D462D6C21C1}"/>
    <cellStyle name="Accent1 22" xfId="4317" xr:uid="{00000000-0005-0000-0000-0000AF080000}"/>
    <cellStyle name="Accent1 22 2" xfId="6570" xr:uid="{AEB78E95-0529-4E6D-B5B8-57B3A63B7080}"/>
    <cellStyle name="Accent1 23" xfId="4385" xr:uid="{00000000-0005-0000-0000-0000B0080000}"/>
    <cellStyle name="Accent1 23 2" xfId="6591" xr:uid="{8080827A-5045-4123-AA54-24AE3F467FC0}"/>
    <cellStyle name="Accent1 24" xfId="4484" xr:uid="{00000000-0005-0000-0000-0000B1080000}"/>
    <cellStyle name="Accent1 24 2" xfId="6604" xr:uid="{8102DE04-ED57-4B9A-B5D4-9B6C34480E08}"/>
    <cellStyle name="Accent1 25" xfId="4421" xr:uid="{00000000-0005-0000-0000-0000B2080000}"/>
    <cellStyle name="Accent1 25 2" xfId="6615" xr:uid="{5EA6EB1B-BBBE-4CA1-8FD5-5EEBBE381C25}"/>
    <cellStyle name="Accent1 26" xfId="4424" xr:uid="{00000000-0005-0000-0000-0000B3080000}"/>
    <cellStyle name="Accent1 26 2" xfId="6595" xr:uid="{31ADBCB6-ABF7-4161-AA4C-C792D58054ED}"/>
    <cellStyle name="Accent1 27" xfId="4444" xr:uid="{00000000-0005-0000-0000-0000B4080000}"/>
    <cellStyle name="Accent1 27 2" xfId="6616" xr:uid="{C88BD634-C831-477F-88F5-1F4812D42600}"/>
    <cellStyle name="Accent1 28" xfId="4570" xr:uid="{00000000-0005-0000-0000-0000B5080000}"/>
    <cellStyle name="Accent1 28 2" xfId="6638" xr:uid="{E483219A-F27B-499C-9E5C-99EB9B85DB8B}"/>
    <cellStyle name="Accent1 29" xfId="6658" xr:uid="{990C1B49-E280-4D37-8D65-13EBD3B6D308}"/>
    <cellStyle name="Accent1 3" xfId="2184" xr:uid="{00000000-0005-0000-0000-0000B6080000}"/>
    <cellStyle name="Accent1 3 2" xfId="3404" xr:uid="{00000000-0005-0000-0000-0000B7080000}"/>
    <cellStyle name="Accent1 30" xfId="7008" xr:uid="{82A30697-8B50-47F1-9C1D-FBA5DE14AC4B}"/>
    <cellStyle name="Accent1 31" xfId="6675" xr:uid="{A10DF97B-0FFF-4AA7-89D0-AAF5C9E12E97}"/>
    <cellStyle name="Accent1 32" xfId="9618" xr:uid="{F273C10D-FE99-4B9A-B516-01DCBFB8044B}"/>
    <cellStyle name="Accent1 4" xfId="3627" xr:uid="{00000000-0005-0000-0000-0000B8080000}"/>
    <cellStyle name="Accent1 5" xfId="3290" xr:uid="{00000000-0005-0000-0000-0000B9080000}"/>
    <cellStyle name="Accent1 6" xfId="3314" xr:uid="{00000000-0005-0000-0000-0000BA080000}"/>
    <cellStyle name="Accent1 7" xfId="3849" xr:uid="{00000000-0005-0000-0000-0000BB080000}"/>
    <cellStyle name="Accent1 7 2" xfId="5691" xr:uid="{1EAE91FB-76A5-43CD-9176-DFCD7ABC512D}"/>
    <cellStyle name="Accent1 8" xfId="3871" xr:uid="{00000000-0005-0000-0000-0000BC080000}"/>
    <cellStyle name="Accent1 8 2" xfId="6496" xr:uid="{48BBDE69-4AE1-4FFF-8FCB-95398C83687D}"/>
    <cellStyle name="Accent1 9" xfId="3923" xr:uid="{00000000-0005-0000-0000-0000BD080000}"/>
    <cellStyle name="Accent1 9 2" xfId="6512" xr:uid="{CAB0AA91-BA62-4411-9F31-70F812325B69}"/>
    <cellStyle name="Accent2" xfId="2383" xr:uid="{00000000-0005-0000-0000-0000BE080000}"/>
    <cellStyle name="Accent2 - 20%" xfId="2185" xr:uid="{00000000-0005-0000-0000-0000BF080000}"/>
    <cellStyle name="Accent2 - 20% 2" xfId="3551" xr:uid="{00000000-0005-0000-0000-0000C0080000}"/>
    <cellStyle name="Accent2 - 20% 3" xfId="5696" xr:uid="{C21BA6A8-F2E3-4747-A734-A74223F35017}"/>
    <cellStyle name="Accent2 - 40%" xfId="2186" xr:uid="{00000000-0005-0000-0000-0000C1080000}"/>
    <cellStyle name="Accent2 - 40% 2" xfId="3552" xr:uid="{00000000-0005-0000-0000-0000C2080000}"/>
    <cellStyle name="Accent2 - 40% 3" xfId="5697" xr:uid="{B68685F3-EC58-4667-BCB8-C8E6DBCF6EA6}"/>
    <cellStyle name="Accent2 - 60%" xfId="2187" xr:uid="{00000000-0005-0000-0000-0000C3080000}"/>
    <cellStyle name="Accent2 - 60% 2" xfId="3553" xr:uid="{00000000-0005-0000-0000-0000C4080000}"/>
    <cellStyle name="Accent2 - 60% 3" xfId="5698" xr:uid="{8D74F816-8ABA-4B23-83E8-D508D682A1E1}"/>
    <cellStyle name="Accent2 10" xfId="3928" xr:uid="{00000000-0005-0000-0000-0000C5080000}"/>
    <cellStyle name="Accent2 10 2" xfId="6497" xr:uid="{91D4B420-5FA1-473F-A922-CB271A21FE97}"/>
    <cellStyle name="Accent2 11" xfId="3948" xr:uid="{00000000-0005-0000-0000-0000C6080000}"/>
    <cellStyle name="Accent2 11 2" xfId="6523" xr:uid="{06DF3E4A-A84E-4423-973F-5F8C8A34E600}"/>
    <cellStyle name="Accent2 12" xfId="3673" xr:uid="{00000000-0005-0000-0000-0000C7080000}"/>
    <cellStyle name="Accent2 12 2" xfId="6527" xr:uid="{F75E8C5A-0C86-416C-A1EC-9248CBAFDE77}"/>
    <cellStyle name="Accent2 13" xfId="3982" xr:uid="{00000000-0005-0000-0000-0000C8080000}"/>
    <cellStyle name="Accent2 13 2" xfId="6515" xr:uid="{3F51D7AC-9E97-46DF-8113-59D6BB2D3E0B}"/>
    <cellStyle name="Accent2 14" xfId="3778" xr:uid="{00000000-0005-0000-0000-0000C9080000}"/>
    <cellStyle name="Accent2 14 2" xfId="6553" xr:uid="{1F274F70-C53E-44BC-A9AF-E9591DF06D47}"/>
    <cellStyle name="Accent2 15" xfId="3657" xr:uid="{00000000-0005-0000-0000-0000CA080000}"/>
    <cellStyle name="Accent2 15 2" xfId="6559" xr:uid="{55F2192B-9DE8-4844-9383-3FF534E6FCFF}"/>
    <cellStyle name="Accent2 16" xfId="3306" xr:uid="{00000000-0005-0000-0000-0000CB080000}"/>
    <cellStyle name="Accent2 16 2" xfId="6537" xr:uid="{6E46113A-EBB7-416B-9FC1-AE8B0089EE7E}"/>
    <cellStyle name="Accent2 17" xfId="4017" xr:uid="{00000000-0005-0000-0000-0000CC080000}"/>
    <cellStyle name="Accent2 17 2" xfId="6561" xr:uid="{14CD1FF6-6751-4651-B6DC-B11AC7E93122}"/>
    <cellStyle name="Accent2 18" xfId="3876" xr:uid="{00000000-0005-0000-0000-0000CD080000}"/>
    <cellStyle name="Accent2 18 2" xfId="6535" xr:uid="{3E9F217B-CB9B-4B94-B0DD-01D456D49137}"/>
    <cellStyle name="Accent2 19" xfId="4205" xr:uid="{00000000-0005-0000-0000-0000CE080000}"/>
    <cellStyle name="Accent2 19 2" xfId="6564" xr:uid="{A5F9303D-E13D-408C-A673-94B0DFB05916}"/>
    <cellStyle name="Accent2 2" xfId="2188" xr:uid="{00000000-0005-0000-0000-0000CF080000}"/>
    <cellStyle name="Accent2 2 2" xfId="3378" xr:uid="{00000000-0005-0000-0000-0000D0080000}"/>
    <cellStyle name="Accent2 20" xfId="4119" xr:uid="{00000000-0005-0000-0000-0000D1080000}"/>
    <cellStyle name="Accent2 20 2" xfId="6582" xr:uid="{45169335-C425-41C9-8AA7-C4740797C54B}"/>
    <cellStyle name="Accent2 21" xfId="4453" xr:uid="{00000000-0005-0000-0000-0000D2080000}"/>
    <cellStyle name="Accent2 21 2" xfId="6587" xr:uid="{E625253A-A849-4FD5-9630-1EA6AD8BE459}"/>
    <cellStyle name="Accent2 22" xfId="4464" xr:uid="{00000000-0005-0000-0000-0000D3080000}"/>
    <cellStyle name="Accent2 22 2" xfId="6571" xr:uid="{415958D2-056C-4ECF-9AA6-0C3D35BC63A1}"/>
    <cellStyle name="Accent2 23" xfId="4359" xr:uid="{00000000-0005-0000-0000-0000D4080000}"/>
    <cellStyle name="Accent2 23 2" xfId="6588" xr:uid="{44A476AA-2E5F-4B75-854C-662B93834A30}"/>
    <cellStyle name="Accent2 24" xfId="4516" xr:uid="{00000000-0005-0000-0000-0000D5080000}"/>
    <cellStyle name="Accent2 24 2" xfId="6607" xr:uid="{36F62615-944E-4840-9835-96C11AF4596B}"/>
    <cellStyle name="Accent2 25" xfId="4498" xr:uid="{00000000-0005-0000-0000-0000D6080000}"/>
    <cellStyle name="Accent2 25 2" xfId="6612" xr:uid="{29553870-1F1E-470E-AF77-D4A02791B1D7}"/>
    <cellStyle name="Accent2 26" xfId="4463" xr:uid="{00000000-0005-0000-0000-0000D7080000}"/>
    <cellStyle name="Accent2 26 2" xfId="6596" xr:uid="{31DC3FB9-A2DF-4BD0-97A7-7C312E45C7F1}"/>
    <cellStyle name="Accent2 27" xfId="4347" xr:uid="{00000000-0005-0000-0000-0000D8080000}"/>
    <cellStyle name="Accent2 27 2" xfId="6613" xr:uid="{090633D2-FC62-4A17-9A1E-D257B7062300}"/>
    <cellStyle name="Accent2 28" xfId="4226" xr:uid="{00000000-0005-0000-0000-0000D9080000}"/>
    <cellStyle name="Accent2 28 2" xfId="6639" xr:uid="{3824D3C6-1EEB-4A01-B866-0713E86ADAB1}"/>
    <cellStyle name="Accent2 29" xfId="4582" xr:uid="{00000000-0005-0000-0000-0000DA080000}"/>
    <cellStyle name="Accent2 29 2" xfId="6659" xr:uid="{A615E99C-97A8-4922-B384-46FE19C19BD4}"/>
    <cellStyle name="Accent2 3" xfId="3399" xr:uid="{00000000-0005-0000-0000-0000DB080000}"/>
    <cellStyle name="Accent2 30" xfId="7007" xr:uid="{97C3090F-AEFD-43D0-ABEB-DBFCE29D8002}"/>
    <cellStyle name="Accent2 31" xfId="6709" xr:uid="{B34CA33B-EEE7-4764-BE20-8590FDAACB01}"/>
    <cellStyle name="Accent2 32" xfId="9619" xr:uid="{8A5ACF53-0004-42EE-8EDB-115B3F2BB9AD}"/>
    <cellStyle name="Accent2 4" xfId="3626" xr:uid="{00000000-0005-0000-0000-0000DC080000}"/>
    <cellStyle name="Accent2 5" xfId="3291" xr:uid="{00000000-0005-0000-0000-0000DD080000}"/>
    <cellStyle name="Accent2 6" xfId="3313" xr:uid="{00000000-0005-0000-0000-0000DE080000}"/>
    <cellStyle name="Accent2 7" xfId="3758" xr:uid="{00000000-0005-0000-0000-0000DF080000}"/>
    <cellStyle name="Accent2 7 2" xfId="5695" xr:uid="{E9FC0D7F-4598-4181-A602-93EC19ACF510}"/>
    <cellStyle name="Accent2 8" xfId="3834" xr:uid="{00000000-0005-0000-0000-0000E0080000}"/>
    <cellStyle name="Accent2 8 2" xfId="6498" xr:uid="{AD732C3E-4F4D-489F-BC16-E2E2A11D484C}"/>
    <cellStyle name="Accent2 9" xfId="3329" xr:uid="{00000000-0005-0000-0000-0000E1080000}"/>
    <cellStyle name="Accent2 9 2" xfId="6511" xr:uid="{1E312DD7-218D-4667-8C53-DA92C662D0C8}"/>
    <cellStyle name="Accent3" xfId="2384" xr:uid="{00000000-0005-0000-0000-0000E2080000}"/>
    <cellStyle name="Accent3 - 20%" xfId="2189" xr:uid="{00000000-0005-0000-0000-0000E3080000}"/>
    <cellStyle name="Accent3 - 20% 2" xfId="3554" xr:uid="{00000000-0005-0000-0000-0000E4080000}"/>
    <cellStyle name="Accent3 - 20% 3" xfId="5700" xr:uid="{A0DC58F4-7468-41E1-B5D4-22110AF52B1E}"/>
    <cellStyle name="Accent3 - 40%" xfId="2190" xr:uid="{00000000-0005-0000-0000-0000E5080000}"/>
    <cellStyle name="Accent3 - 40% 2" xfId="3555" xr:uid="{00000000-0005-0000-0000-0000E6080000}"/>
    <cellStyle name="Accent3 - 40% 3" xfId="5701" xr:uid="{5AC0CCB6-082A-49A9-A3A3-1123419CE30D}"/>
    <cellStyle name="Accent3 - 60%" xfId="2191" xr:uid="{00000000-0005-0000-0000-0000E7080000}"/>
    <cellStyle name="Accent3 - 60% 2" xfId="3556" xr:uid="{00000000-0005-0000-0000-0000E8080000}"/>
    <cellStyle name="Accent3 - 60% 3" xfId="5702" xr:uid="{A6B94B24-600F-41A4-BE2C-A9ADCB493196}"/>
    <cellStyle name="Accent3 10" xfId="3782" xr:uid="{00000000-0005-0000-0000-0000E9080000}"/>
    <cellStyle name="Accent3 10 2" xfId="6500" xr:uid="{924A80CD-AFCB-4BD0-939B-886E8CEE880E}"/>
    <cellStyle name="Accent3 11" xfId="3973" xr:uid="{00000000-0005-0000-0000-0000EA080000}"/>
    <cellStyle name="Accent3 11 2" xfId="6525" xr:uid="{E3DF6F69-D578-4E21-BC60-7137117C6E24}"/>
    <cellStyle name="Accent3 12" xfId="3977" xr:uid="{00000000-0005-0000-0000-0000EB080000}"/>
    <cellStyle name="Accent3 12 2" xfId="6524" xr:uid="{50BA2F87-BAA2-4700-A123-30644935F7CC}"/>
    <cellStyle name="Accent3 13" xfId="3870" xr:uid="{00000000-0005-0000-0000-0000EC080000}"/>
    <cellStyle name="Accent3 13 2" xfId="6517" xr:uid="{93A5BD4A-5888-41D3-9B06-1BBCC3FFFC92}"/>
    <cellStyle name="Accent3 14" xfId="3927" xr:uid="{00000000-0005-0000-0000-0000ED080000}"/>
    <cellStyle name="Accent3 14 2" xfId="6556" xr:uid="{06DBA320-010F-4A18-B5FF-968393255E67}"/>
    <cellStyle name="Accent3 15" xfId="3938" xr:uid="{00000000-0005-0000-0000-0000EE080000}"/>
    <cellStyle name="Accent3 15 2" xfId="6554" xr:uid="{F37A96D4-5BC1-441F-BF8D-30D40B5798AD}"/>
    <cellStyle name="Accent3 16" xfId="4151" xr:uid="{00000000-0005-0000-0000-0000EF080000}"/>
    <cellStyle name="Accent3 16 2" xfId="6541" xr:uid="{5A592EDD-851E-4F20-A8EA-4E89EF46F863}"/>
    <cellStyle name="Accent3 17" xfId="3352" xr:uid="{00000000-0005-0000-0000-0000F0080000}"/>
    <cellStyle name="Accent3 17 2" xfId="6555" xr:uid="{74F19D04-E4C4-4B77-8DF1-EC5EC7843E87}"/>
    <cellStyle name="Accent3 18" xfId="4288" xr:uid="{00000000-0005-0000-0000-0000F1080000}"/>
    <cellStyle name="Accent3 18 2" xfId="6539" xr:uid="{E47454D2-4449-4A7E-98C3-2B552B0A3ADE}"/>
    <cellStyle name="Accent3 19" xfId="4378" xr:uid="{00000000-0005-0000-0000-0000F2080000}"/>
    <cellStyle name="Accent3 19 2" xfId="6558" xr:uid="{09F607B9-A4CF-4C58-92A7-80D7F34F1BDD}"/>
    <cellStyle name="Accent3 2" xfId="2192" xr:uid="{00000000-0005-0000-0000-0000F3080000}"/>
    <cellStyle name="Accent3 2 2" xfId="3379" xr:uid="{00000000-0005-0000-0000-0000F4080000}"/>
    <cellStyle name="Accent3 2 2 2" xfId="5703" xr:uid="{9319945E-250C-4D89-A915-34E1B217877C}"/>
    <cellStyle name="Accent3 20" xfId="3660" xr:uid="{00000000-0005-0000-0000-0000F5080000}"/>
    <cellStyle name="Accent3 20 2" xfId="6585" xr:uid="{9259DD5E-EF7D-4227-8C46-B3508AE9B0CC}"/>
    <cellStyle name="Accent3 21" xfId="4400" xr:uid="{00000000-0005-0000-0000-0000F6080000}"/>
    <cellStyle name="Accent3 21 2" xfId="6583" xr:uid="{236CBF63-475C-4763-BE2D-4D1E137F23AF}"/>
    <cellStyle name="Accent3 22" xfId="4432" xr:uid="{00000000-0005-0000-0000-0000F7080000}"/>
    <cellStyle name="Accent3 22 2" xfId="6574" xr:uid="{E776E64F-1C07-4FE1-85AD-8838383C69BD}"/>
    <cellStyle name="Accent3 23" xfId="4395" xr:uid="{00000000-0005-0000-0000-0000F8080000}"/>
    <cellStyle name="Accent3 23 2" xfId="6584" xr:uid="{6A2A84E9-4785-490D-896B-A4AF38334689}"/>
    <cellStyle name="Accent3 24" xfId="4481" xr:uid="{00000000-0005-0000-0000-0000F9080000}"/>
    <cellStyle name="Accent3 24 2" xfId="6610" xr:uid="{D6C54232-0BF6-44D1-8934-763D0C68C7E9}"/>
    <cellStyle name="Accent3 25" xfId="4284" xr:uid="{00000000-0005-0000-0000-0000FA080000}"/>
    <cellStyle name="Accent3 25 2" xfId="6608" xr:uid="{5B64245D-52A3-449A-9112-A6E986B98121}"/>
    <cellStyle name="Accent3 26" xfId="4201" xr:uid="{00000000-0005-0000-0000-0000FB080000}"/>
    <cellStyle name="Accent3 26 2" xfId="6599" xr:uid="{06822F31-DF79-4100-B7E4-EA1A3D245CE1}"/>
    <cellStyle name="Accent3 27" xfId="4389" xr:uid="{00000000-0005-0000-0000-0000FC080000}"/>
    <cellStyle name="Accent3 27 2" xfId="6609" xr:uid="{208EE5AD-6684-48BE-A68F-88CC051611D4}"/>
    <cellStyle name="Accent3 28" xfId="4500" xr:uid="{00000000-0005-0000-0000-0000FD080000}"/>
    <cellStyle name="Accent3 28 2" xfId="6640" xr:uid="{D2A0ADA8-F2EE-4F90-A283-B7A55E4A2D79}"/>
    <cellStyle name="Accent3 29" xfId="4583" xr:uid="{00000000-0005-0000-0000-0000FE080000}"/>
    <cellStyle name="Accent3 29 2" xfId="6660" xr:uid="{D5BF1924-EEB2-4AC8-8779-9BDE7D74C0CA}"/>
    <cellStyle name="Accent3 3" xfId="3391" xr:uid="{00000000-0005-0000-0000-0000FF080000}"/>
    <cellStyle name="Accent3 3 2" xfId="5704" xr:uid="{69F373EC-D571-4136-8DEF-B7810C8560B0}"/>
    <cellStyle name="Accent3 30" xfId="6723" xr:uid="{49D6EC48-7556-44A6-8144-90457D81419B}"/>
    <cellStyle name="Accent3 31" xfId="7666" xr:uid="{D2989C90-5D25-4458-914B-CA595C09C7DA}"/>
    <cellStyle name="Accent3 32" xfId="9620" xr:uid="{1C360565-6B10-4085-8BDE-7D45A7459240}"/>
    <cellStyle name="Accent3 4" xfId="3628" xr:uid="{00000000-0005-0000-0000-000000090000}"/>
    <cellStyle name="Accent3 5" xfId="3292" xr:uid="{00000000-0005-0000-0000-000001090000}"/>
    <cellStyle name="Accent3 6" xfId="3312" xr:uid="{00000000-0005-0000-0000-000002090000}"/>
    <cellStyle name="Accent3 7" xfId="3265" xr:uid="{00000000-0005-0000-0000-000003090000}"/>
    <cellStyle name="Accent3 7 2" xfId="5699" xr:uid="{538F71A5-7416-4127-91DA-B0DCE112C799}"/>
    <cellStyle name="Accent3 8" xfId="3645" xr:uid="{00000000-0005-0000-0000-000004090000}"/>
    <cellStyle name="Accent3 8 2" xfId="6501" xr:uid="{74AA234C-5DA4-4E72-B950-A53FD11A7414}"/>
    <cellStyle name="Accent3 9" xfId="3639" xr:uid="{00000000-0005-0000-0000-000005090000}"/>
    <cellStyle name="Accent3 9 2" xfId="6508" xr:uid="{4B0FE8C4-B33D-492A-AC81-DFEECA14218F}"/>
    <cellStyle name="Accent3_0808" xfId="7647" xr:uid="{D0925C46-C3F2-4BE6-B590-6F6B2D7CF15D}"/>
    <cellStyle name="Accent4" xfId="2385" xr:uid="{00000000-0005-0000-0000-000006090000}"/>
    <cellStyle name="Accent4 - 20%" xfId="2193" xr:uid="{00000000-0005-0000-0000-000007090000}"/>
    <cellStyle name="Accent4 - 20% 2" xfId="3557" xr:uid="{00000000-0005-0000-0000-000008090000}"/>
    <cellStyle name="Accent4 - 20% 3" xfId="5706" xr:uid="{CFE40249-47B6-4BBF-B630-1E8593D1742B}"/>
    <cellStyle name="Accent4 - 40%" xfId="2194" xr:uid="{00000000-0005-0000-0000-000009090000}"/>
    <cellStyle name="Accent4 - 40% 2" xfId="3558" xr:uid="{00000000-0005-0000-0000-00000A090000}"/>
    <cellStyle name="Accent4 - 40% 3" xfId="5707" xr:uid="{71E0CD2A-4F80-4E6E-AB77-A983DDA1D153}"/>
    <cellStyle name="Accent4 - 60%" xfId="2195" xr:uid="{00000000-0005-0000-0000-00000B090000}"/>
    <cellStyle name="Accent4 - 60% 2" xfId="3559" xr:uid="{00000000-0005-0000-0000-00000C090000}"/>
    <cellStyle name="Accent4 - 60% 3" xfId="5708" xr:uid="{08275D8F-AA6D-4B79-85D3-0EBB70548702}"/>
    <cellStyle name="Accent4 10" xfId="3658" xr:uid="{00000000-0005-0000-0000-00000D090000}"/>
    <cellStyle name="Accent4 10 2" xfId="6503" xr:uid="{4FC18A7C-9F36-4AC5-8CDF-F6F551C9E50D}"/>
    <cellStyle name="Accent4 11" xfId="3339" xr:uid="{00000000-0005-0000-0000-00000E090000}"/>
    <cellStyle name="Accent4 11 2" xfId="6528" xr:uid="{72A10550-A740-43EE-ABD1-D8C123D8237A}"/>
    <cellStyle name="Accent4 12" xfId="3330" xr:uid="{00000000-0005-0000-0000-00000F090000}"/>
    <cellStyle name="Accent4 12 2" xfId="6520" xr:uid="{3A9A4AA4-8A6A-4F08-9C42-46DB9AF7C39A}"/>
    <cellStyle name="Accent4 13" xfId="3725" xr:uid="{00000000-0005-0000-0000-000010090000}"/>
    <cellStyle name="Accent4 13 2" xfId="6519" xr:uid="{A2F7B85A-3DD5-4522-9EB9-B042C9C6601D}"/>
    <cellStyle name="Accent4 14" xfId="3986" xr:uid="{00000000-0005-0000-0000-000011090000}"/>
    <cellStyle name="Accent4 14 2" xfId="6562" xr:uid="{F97A864F-324F-4B54-9867-6AD0CB662929}"/>
    <cellStyle name="Accent4 15" xfId="3862" xr:uid="{00000000-0005-0000-0000-000012090000}"/>
    <cellStyle name="Accent4 15 2" xfId="6547" xr:uid="{9107FA4D-405C-4C3C-A4C2-BCFD3564FD9A}"/>
    <cellStyle name="Accent4 16" xfId="3316" xr:uid="{00000000-0005-0000-0000-000013090000}"/>
    <cellStyle name="Accent4 16 2" xfId="6546" xr:uid="{2620D60D-8DCB-4F35-B313-BE6321197E94}"/>
    <cellStyle name="Accent4 17" xfId="3909" xr:uid="{00000000-0005-0000-0000-000014090000}"/>
    <cellStyle name="Accent4 17 2" xfId="6549" xr:uid="{A91EF6CE-BE5E-432E-A3D2-181466E35FCC}"/>
    <cellStyle name="Accent4 18" xfId="4088" xr:uid="{00000000-0005-0000-0000-000015090000}"/>
    <cellStyle name="Accent4 18 2" xfId="6545" xr:uid="{E4691422-BA05-442F-A9DF-C403086A9BE3}"/>
    <cellStyle name="Accent4 19" xfId="3940" xr:uid="{00000000-0005-0000-0000-000016090000}"/>
    <cellStyle name="Accent4 19 2" xfId="6550" xr:uid="{45F84F49-900C-43E9-A7DC-A3FB6AE73C75}"/>
    <cellStyle name="Accent4 2" xfId="2196" xr:uid="{00000000-0005-0000-0000-000017090000}"/>
    <cellStyle name="Accent4 2 2" xfId="3381" xr:uid="{00000000-0005-0000-0000-000018090000}"/>
    <cellStyle name="Accent4 2 2 2" xfId="5709" xr:uid="{7AC09640-B884-43B8-9149-7F24290820EA}"/>
    <cellStyle name="Accent4 20" xfId="4286" xr:uid="{00000000-0005-0000-0000-000019090000}"/>
    <cellStyle name="Accent4 20 2" xfId="6589" xr:uid="{483391C3-E5F4-4137-AD51-0E86B77AE8D1}"/>
    <cellStyle name="Accent4 21" xfId="4244" xr:uid="{00000000-0005-0000-0000-00001A090000}"/>
    <cellStyle name="Accent4 21 2" xfId="6578" xr:uid="{BD27D94A-4034-4BF2-981A-65530AD3F133}"/>
    <cellStyle name="Accent4 22" xfId="4367" xr:uid="{00000000-0005-0000-0000-00001B090000}"/>
    <cellStyle name="Accent4 22 2" xfId="6577" xr:uid="{77FE1979-6729-48F0-B3D7-0F700E3CA444}"/>
    <cellStyle name="Accent4 23" xfId="3886" xr:uid="{00000000-0005-0000-0000-00001C090000}"/>
    <cellStyle name="Accent4 23 2" xfId="6580" xr:uid="{7EE6423B-87B4-4D77-8965-B9FF8D74394A}"/>
    <cellStyle name="Accent4 24" xfId="4438" xr:uid="{00000000-0005-0000-0000-00001D090000}"/>
    <cellStyle name="Accent4 24 2" xfId="6614" xr:uid="{489E1458-BAC3-4A31-97B9-39ED6B1896FB}"/>
    <cellStyle name="Accent4 25" xfId="4110" xr:uid="{00000000-0005-0000-0000-00001E090000}"/>
    <cellStyle name="Accent4 25 2" xfId="6603" xr:uid="{7D8DBE88-CF08-4915-B644-D6665813E74D}"/>
    <cellStyle name="Accent4 26" xfId="4499" xr:uid="{00000000-0005-0000-0000-00001F090000}"/>
    <cellStyle name="Accent4 26 2" xfId="6602" xr:uid="{9579A401-38CB-4F9C-B925-DC7E9AD3F428}"/>
    <cellStyle name="Accent4 27" xfId="3954" xr:uid="{00000000-0005-0000-0000-000020090000}"/>
    <cellStyle name="Accent4 27 2" xfId="6605" xr:uid="{D23FD09C-2678-4FD5-8A89-DCB2E6120BE1}"/>
    <cellStyle name="Accent4 28" xfId="4569" xr:uid="{00000000-0005-0000-0000-000021090000}"/>
    <cellStyle name="Accent4 28 2" xfId="6641" xr:uid="{66583E96-3CBB-477A-8D64-72BEC5585DD8}"/>
    <cellStyle name="Accent4 29" xfId="4584" xr:uid="{00000000-0005-0000-0000-000022090000}"/>
    <cellStyle name="Accent4 29 2" xfId="6661" xr:uid="{53341CF8-D6C1-4521-9B87-261340B2F90E}"/>
    <cellStyle name="Accent4 3" xfId="3385" xr:uid="{00000000-0005-0000-0000-000023090000}"/>
    <cellStyle name="Accent4 3 2" xfId="5710" xr:uid="{C3A04AB9-D2E7-44CB-9C75-7BE5D10C5D18}"/>
    <cellStyle name="Accent4 30" xfId="7661" xr:uid="{05361583-8B53-42A1-8E1C-1343902F6FE3}"/>
    <cellStyle name="Accent4 31" xfId="7668" xr:uid="{C7F31A23-F4C4-455B-8D27-65EF1475B77A}"/>
    <cellStyle name="Accent4 32" xfId="9621" xr:uid="{2781059F-4039-4F7E-9BC1-B51177780904}"/>
    <cellStyle name="Accent4 4" xfId="3625" xr:uid="{00000000-0005-0000-0000-000024090000}"/>
    <cellStyle name="Accent4 5" xfId="3293" xr:uid="{00000000-0005-0000-0000-000025090000}"/>
    <cellStyle name="Accent4 6" xfId="3311" xr:uid="{00000000-0005-0000-0000-000026090000}"/>
    <cellStyle name="Accent4 7" xfId="3847" xr:uid="{00000000-0005-0000-0000-000027090000}"/>
    <cellStyle name="Accent4 7 2" xfId="5705" xr:uid="{C52087A5-F432-46C5-AA94-222DCF3C63B0}"/>
    <cellStyle name="Accent4 8" xfId="3646" xr:uid="{00000000-0005-0000-0000-000028090000}"/>
    <cellStyle name="Accent4 8 2" xfId="6504" xr:uid="{241DBD38-8D90-4BCC-AFFD-83CD41AA70A8}"/>
    <cellStyle name="Accent4 9" xfId="3924" xr:uid="{00000000-0005-0000-0000-000029090000}"/>
    <cellStyle name="Accent4 9 2" xfId="6505" xr:uid="{C4B567AA-B261-4627-884A-DE46FFDD0223}"/>
    <cellStyle name="Accent4_0808" xfId="7648" xr:uid="{658FDCDF-FB31-48CB-B5F7-572596E6D6A8}"/>
    <cellStyle name="Accent5" xfId="2386" xr:uid="{00000000-0005-0000-0000-00002A090000}"/>
    <cellStyle name="Accent5 - 20%" xfId="2197" xr:uid="{00000000-0005-0000-0000-00002B090000}"/>
    <cellStyle name="Accent5 - 20% 2" xfId="3560" xr:uid="{00000000-0005-0000-0000-00002C090000}"/>
    <cellStyle name="Accent5 - 20% 3" xfId="5712" xr:uid="{C5112B1E-67C2-4AA7-8B0A-D10EAC51E38D}"/>
    <cellStyle name="Accent5 - 40%" xfId="2198" xr:uid="{00000000-0005-0000-0000-00002D090000}"/>
    <cellStyle name="Accent5 - 60%" xfId="2199" xr:uid="{00000000-0005-0000-0000-00002E090000}"/>
    <cellStyle name="Accent5 - 60% 2" xfId="3561" xr:uid="{00000000-0005-0000-0000-00002F090000}"/>
    <cellStyle name="Accent5 - 60% 3" xfId="5713" xr:uid="{4365E166-1666-46A3-873E-251AB684B8EF}"/>
    <cellStyle name="Accent5 10" xfId="3299" xr:uid="{00000000-0005-0000-0000-000030090000}"/>
    <cellStyle name="Accent5 10 2" xfId="6507" xr:uid="{1B0FF812-F3A6-49FA-8F01-A300E532A818}"/>
    <cellStyle name="Accent5 11" xfId="3801" xr:uid="{00000000-0005-0000-0000-000031090000}"/>
    <cellStyle name="Accent5 11 2" xfId="6530" xr:uid="{C255CE06-D5B8-4867-882D-5091D3B36CEE}"/>
    <cellStyle name="Accent5 12" xfId="3813" xr:uid="{00000000-0005-0000-0000-000032090000}"/>
    <cellStyle name="Accent5 12 2" xfId="6518" xr:uid="{0385B621-B2CC-4255-8D08-5CB824385FCA}"/>
    <cellStyle name="Accent5 13" xfId="3783" xr:uid="{00000000-0005-0000-0000-000033090000}"/>
    <cellStyle name="Accent5 13 2" xfId="6522" xr:uid="{CB606A27-A041-4985-B123-EF3F933A296B}"/>
    <cellStyle name="Accent5 14" xfId="3858" xr:uid="{00000000-0005-0000-0000-000034090000}"/>
    <cellStyle name="Accent5 14 2" xfId="6566" xr:uid="{B2E0E149-C749-43A7-BAF4-A99CDFF23C00}"/>
    <cellStyle name="Accent5 15" xfId="3649" xr:uid="{00000000-0005-0000-0000-000035090000}"/>
    <cellStyle name="Accent5 15 2" xfId="6544" xr:uid="{422BD412-BCE9-4855-A860-929099451FF5}"/>
    <cellStyle name="Accent5 16" xfId="3260" xr:uid="{00000000-0005-0000-0000-000036090000}"/>
    <cellStyle name="Accent5 16 2" xfId="6551" xr:uid="{CEC82A70-69D6-47EF-94E6-E10C774E14EE}"/>
    <cellStyle name="Accent5 17" xfId="4182" xr:uid="{00000000-0005-0000-0000-000037090000}"/>
    <cellStyle name="Accent5 17 2" xfId="6543" xr:uid="{E73ADD22-5252-4D1C-92E4-EC9606A47DAE}"/>
    <cellStyle name="Accent5 18" xfId="4358" xr:uid="{00000000-0005-0000-0000-000038090000}"/>
    <cellStyle name="Accent5 18 2" xfId="6552" xr:uid="{F15EE730-75D2-42C7-B705-33F7DA0CB0BC}"/>
    <cellStyle name="Accent5 19" xfId="3860" xr:uid="{00000000-0005-0000-0000-000039090000}"/>
    <cellStyle name="Accent5 19 2" xfId="6542" xr:uid="{2900A605-0F04-4A88-9FA5-0CC26F80CE52}"/>
    <cellStyle name="Accent5 2" xfId="2200" xr:uid="{00000000-0005-0000-0000-00003A090000}"/>
    <cellStyle name="Accent5 2 2" xfId="3383" xr:uid="{00000000-0005-0000-0000-00003B090000}"/>
    <cellStyle name="Accent5 2 2 2" xfId="5714" xr:uid="{9BD400AE-EBA3-4A69-BDE7-ED01BC0BC85E}"/>
    <cellStyle name="Accent5 20" xfId="3776" xr:uid="{00000000-0005-0000-0000-00003C090000}"/>
    <cellStyle name="Accent5 20 2" xfId="6592" xr:uid="{D4073E65-6C82-4232-B708-E387FDCEE25C}"/>
    <cellStyle name="Accent5 21" xfId="4398" xr:uid="{00000000-0005-0000-0000-00003D090000}"/>
    <cellStyle name="Accent5 21 2" xfId="6576" xr:uid="{8CB676E3-DC67-47D5-9BAD-7D6641E2B035}"/>
    <cellStyle name="Accent5 22" xfId="4233" xr:uid="{00000000-0005-0000-0000-00003E090000}"/>
    <cellStyle name="Accent5 22 2" xfId="6581" xr:uid="{D61EA9F3-A8CA-4EE9-BF63-F91B3056B3DB}"/>
    <cellStyle name="Accent5 23" xfId="4305" xr:uid="{00000000-0005-0000-0000-00003F090000}"/>
    <cellStyle name="Accent5 23 2" xfId="6575" xr:uid="{912F6D73-197F-4684-BB6D-7D18C0A7C9A9}"/>
    <cellStyle name="Accent5 24" xfId="4515" xr:uid="{00000000-0005-0000-0000-000040090000}"/>
    <cellStyle name="Accent5 24 2" xfId="6617" xr:uid="{9745A514-A93C-4F58-ACBB-79E165B95293}"/>
    <cellStyle name="Accent5 25" xfId="4503" xr:uid="{00000000-0005-0000-0000-000041090000}"/>
    <cellStyle name="Accent5 25 2" xfId="6601" xr:uid="{CA916E39-05DF-4364-8A42-5CA1388172BB}"/>
    <cellStyle name="Accent5 26" xfId="4496" xr:uid="{00000000-0005-0000-0000-000042090000}"/>
    <cellStyle name="Accent5 26 2" xfId="6606" xr:uid="{0D36F033-B72E-4A98-9750-91FFE75B564F}"/>
    <cellStyle name="Accent5 27" xfId="4565" xr:uid="{00000000-0005-0000-0000-000043090000}"/>
    <cellStyle name="Accent5 27 2" xfId="6600" xr:uid="{A552D2FE-8FF2-4EAC-9EF4-7A0854153D57}"/>
    <cellStyle name="Accent5 28" xfId="4541" xr:uid="{00000000-0005-0000-0000-000044090000}"/>
    <cellStyle name="Accent5 28 2" xfId="6642" xr:uid="{F51BCD5C-FA17-4153-9FE6-847CC206349E}"/>
    <cellStyle name="Accent5 29" xfId="6662" xr:uid="{12AE4E1B-2164-47DA-906C-64BB310A614D}"/>
    <cellStyle name="Accent5 3" xfId="3382" xr:uid="{00000000-0005-0000-0000-000045090000}"/>
    <cellStyle name="Accent5 3 2" xfId="5715" xr:uid="{B44C0FC8-3FD2-4C3D-A656-916418D9FDD5}"/>
    <cellStyle name="Accent5 30" xfId="6893" xr:uid="{84B1CFB6-6866-4B01-BA90-21CD2F256282}"/>
    <cellStyle name="Accent5 31" xfId="7667" xr:uid="{F91BECB3-4209-4DC9-9644-3A8077652719}"/>
    <cellStyle name="Accent5 32" xfId="9622" xr:uid="{98B46F6A-E946-478F-BAE0-D3E86B77CD49}"/>
    <cellStyle name="Accent5 4" xfId="3629" xr:uid="{00000000-0005-0000-0000-000046090000}"/>
    <cellStyle name="Accent5 5" xfId="3294" xr:uid="{00000000-0005-0000-0000-000047090000}"/>
    <cellStyle name="Accent5 6" xfId="3310" xr:uid="{00000000-0005-0000-0000-000048090000}"/>
    <cellStyle name="Accent5 7" xfId="3267" xr:uid="{00000000-0005-0000-0000-000049090000}"/>
    <cellStyle name="Accent5 7 2" xfId="5711" xr:uid="{8B611131-8B27-4C43-A258-19C3F50DF1A5}"/>
    <cellStyle name="Accent5 8" xfId="3950" xr:uid="{00000000-0005-0000-0000-00004A090000}"/>
    <cellStyle name="Accent5 8 2" xfId="6506" xr:uid="{71EB1141-A7B4-4CD3-AC72-AA8C679CF99B}"/>
    <cellStyle name="Accent5 9" xfId="3825" xr:uid="{00000000-0005-0000-0000-00004B090000}"/>
    <cellStyle name="Accent5 9 2" xfId="6502" xr:uid="{6B42C186-C33C-4DAE-844B-79B3604E5234}"/>
    <cellStyle name="Accent5_0808" xfId="7649" xr:uid="{493638DE-A987-4CD0-B61E-998FF1963D9E}"/>
    <cellStyle name="Accent6" xfId="2387" xr:uid="{00000000-0005-0000-0000-00004C090000}"/>
    <cellStyle name="Accent6 - 20%" xfId="2201" xr:uid="{00000000-0005-0000-0000-00004D090000}"/>
    <cellStyle name="Accent6 - 40%" xfId="2202" xr:uid="{00000000-0005-0000-0000-00004E090000}"/>
    <cellStyle name="Accent6 - 40% 2" xfId="3562" xr:uid="{00000000-0005-0000-0000-00004F090000}"/>
    <cellStyle name="Accent6 - 40% 3" xfId="5717" xr:uid="{2E53F8C9-E0EF-408D-9E96-CBA9A241BED3}"/>
    <cellStyle name="Accent6 - 60%" xfId="2203" xr:uid="{00000000-0005-0000-0000-000050090000}"/>
    <cellStyle name="Accent6 - 60% 2" xfId="3563" xr:uid="{00000000-0005-0000-0000-000051090000}"/>
    <cellStyle name="Accent6 - 60% 3" xfId="5718" xr:uid="{BE4CD743-174D-4BBD-8CA1-66C2336023D4}"/>
    <cellStyle name="Accent6 10" xfId="3281" xr:uid="{00000000-0005-0000-0000-000052090000}"/>
    <cellStyle name="Accent6 10 2" xfId="6510" xr:uid="{C3B920D2-4535-4B7D-9457-3F3123225B52}"/>
    <cellStyle name="Accent6 11" xfId="3650" xr:uid="{00000000-0005-0000-0000-000053090000}"/>
    <cellStyle name="Accent6 11 2" xfId="6531" xr:uid="{E55CF5CC-7373-4936-90C1-DF82AAF4FDE5}"/>
    <cellStyle name="Accent6 12" xfId="3766" xr:uid="{00000000-0005-0000-0000-000054090000}"/>
    <cellStyle name="Accent6 12 2" xfId="6516" xr:uid="{2FCAFE46-612E-44C7-8A19-D3AE4278866E}"/>
    <cellStyle name="Accent6 13" xfId="3722" xr:uid="{00000000-0005-0000-0000-000055090000}"/>
    <cellStyle name="Accent6 13 2" xfId="6526" xr:uid="{C29EE7F7-A8B6-4302-86E7-AF35C50EF6E4}"/>
    <cellStyle name="Accent6 14" xfId="4002" xr:uid="{00000000-0005-0000-0000-000056090000}"/>
    <cellStyle name="Accent6 14 2" xfId="6568" xr:uid="{800F81F5-C259-49AE-B457-F782815D05B2}"/>
    <cellStyle name="Accent6 15" xfId="3321" xr:uid="{00000000-0005-0000-0000-000057090000}"/>
    <cellStyle name="Accent6 15 2" xfId="6540" xr:uid="{77CF5542-3C15-4D08-9471-8DE3C7168785}"/>
    <cellStyle name="Accent6 16" xfId="4060" xr:uid="{00000000-0005-0000-0000-000058090000}"/>
    <cellStyle name="Accent6 16 2" xfId="6557" xr:uid="{BF56AB08-E20C-4361-9A9E-6FD0A54B9F45}"/>
    <cellStyle name="Accent6 17" xfId="4001" xr:uid="{00000000-0005-0000-0000-000059090000}"/>
    <cellStyle name="Accent6 17 2" xfId="6538" xr:uid="{B3741C75-D117-4C24-A555-47E8334FCE0C}"/>
    <cellStyle name="Accent6 18" xfId="4287" xr:uid="{00000000-0005-0000-0000-00005A090000}"/>
    <cellStyle name="Accent6 18 2" xfId="6560" xr:uid="{5C14A7C8-4D7B-4730-BAF4-E88C8CB90C67}"/>
    <cellStyle name="Accent6 19" xfId="4331" xr:uid="{00000000-0005-0000-0000-00005B090000}"/>
    <cellStyle name="Accent6 19 2" xfId="6536" xr:uid="{4C8AAD8A-B1B8-46F0-8F98-DC3E62B7B9F6}"/>
    <cellStyle name="Accent6 2" xfId="2204" xr:uid="{00000000-0005-0000-0000-00005C090000}"/>
    <cellStyle name="Accent6 2 2" xfId="3384" xr:uid="{00000000-0005-0000-0000-00005D090000}"/>
    <cellStyle name="Accent6 2 2 2" xfId="5719" xr:uid="{E0CFA3B4-961C-4928-95FB-F1C3B43AE93E}"/>
    <cellStyle name="Accent6 20" xfId="4316" xr:uid="{00000000-0005-0000-0000-00005E090000}"/>
    <cellStyle name="Accent6 20 2" xfId="6593" xr:uid="{40F6F197-6A7F-46B6-98EC-C83C090DA789}"/>
    <cellStyle name="Accent6 21" xfId="4383" xr:uid="{00000000-0005-0000-0000-00005F090000}"/>
    <cellStyle name="Accent6 21 2" xfId="6573" xr:uid="{181372EC-4D90-44E7-A772-979F46735D76}"/>
    <cellStyle name="Accent6 22" xfId="4323" xr:uid="{00000000-0005-0000-0000-000060090000}"/>
    <cellStyle name="Accent6 22 2" xfId="6586" xr:uid="{CC8FF5C5-E584-4F29-8A47-88BCE1C4B64D}"/>
    <cellStyle name="Accent6 23" xfId="4354" xr:uid="{00000000-0005-0000-0000-000061090000}"/>
    <cellStyle name="Accent6 23 2" xfId="6572" xr:uid="{04F624B6-7F1E-41E4-908D-3DEACF5FA860}"/>
    <cellStyle name="Accent6 24" xfId="4430" xr:uid="{00000000-0005-0000-0000-000062090000}"/>
    <cellStyle name="Accent6 24 2" xfId="6618" xr:uid="{2F8B4659-BC28-4AD4-A799-14FC447C253D}"/>
    <cellStyle name="Accent6 25" xfId="4528" xr:uid="{00000000-0005-0000-0000-000063090000}"/>
    <cellStyle name="Accent6 25 2" xfId="6598" xr:uid="{C764C599-F557-41F5-B5E0-6F69525B3BDF}"/>
    <cellStyle name="Accent6 26" xfId="4519" xr:uid="{00000000-0005-0000-0000-000064090000}"/>
    <cellStyle name="Accent6 26 2" xfId="6611" xr:uid="{211C08D2-D56A-482C-A05C-EC6CEF4756D9}"/>
    <cellStyle name="Accent6 27" xfId="4529" xr:uid="{00000000-0005-0000-0000-000065090000}"/>
    <cellStyle name="Accent6 27 2" xfId="6597" xr:uid="{8F295013-C674-48F7-B22F-BF574EE71F3E}"/>
    <cellStyle name="Accent6 28" xfId="4538" xr:uid="{00000000-0005-0000-0000-000066090000}"/>
    <cellStyle name="Accent6 28 2" xfId="6643" xr:uid="{6FB3CF0C-4A43-4E71-886B-62E57396FEC6}"/>
    <cellStyle name="Accent6 29" xfId="4585" xr:uid="{00000000-0005-0000-0000-000067090000}"/>
    <cellStyle name="Accent6 29 2" xfId="6663" xr:uid="{E6404562-56EA-4FBA-8DD4-DB73B05C0444}"/>
    <cellStyle name="Accent6 3" xfId="3380" xr:uid="{00000000-0005-0000-0000-000068090000}"/>
    <cellStyle name="Accent6 3 2" xfId="5720" xr:uid="{CC7CBAB1-39C6-425D-BF80-D1F2B701C6DB}"/>
    <cellStyle name="Accent6 30" xfId="6672" xr:uid="{ED4571CB-B588-45B3-9C2B-5AEB6E330DCB}"/>
    <cellStyle name="Accent6 31" xfId="7656" xr:uid="{51CAF356-D6C5-4097-9FA3-B92E98EBED0C}"/>
    <cellStyle name="Accent6 32" xfId="9623" xr:uid="{35AA27C5-541B-47E7-B91C-46F0A170DE6F}"/>
    <cellStyle name="Accent6 4" xfId="3624" xr:uid="{00000000-0005-0000-0000-000069090000}"/>
    <cellStyle name="Accent6 5" xfId="3295" xr:uid="{00000000-0005-0000-0000-00006A090000}"/>
    <cellStyle name="Accent6 6" xfId="3309" xr:uid="{00000000-0005-0000-0000-00006B090000}"/>
    <cellStyle name="Accent6 7" xfId="3846" xr:uid="{00000000-0005-0000-0000-00006C090000}"/>
    <cellStyle name="Accent6 7 2" xfId="5716" xr:uid="{448E44A7-2376-4212-9B1A-E57EB7FD658E}"/>
    <cellStyle name="Accent6 8" xfId="3350" xr:uid="{00000000-0005-0000-0000-00006D090000}"/>
    <cellStyle name="Accent6 8 2" xfId="6509" xr:uid="{9F17E7FF-C379-4EB5-BB49-D9E3DCEB7ECF}"/>
    <cellStyle name="Accent6 9" xfId="3300" xr:uid="{00000000-0005-0000-0000-00006E090000}"/>
    <cellStyle name="Accent6 9 2" xfId="6499" xr:uid="{4E70C0D8-1D96-44FF-9B22-AD8B225EF374}"/>
    <cellStyle name="Accent6_0808" xfId="7650" xr:uid="{D5BCE750-2A01-4C72-BFE6-18F7D5D9EAAE}"/>
    <cellStyle name="Acctg" xfId="2205" xr:uid="{00000000-0005-0000-0000-00006F090000}"/>
    <cellStyle name="Acctg 2" xfId="2206" xr:uid="{00000000-0005-0000-0000-000070090000}"/>
    <cellStyle name="Acctg 2 2" xfId="2207" xr:uid="{00000000-0005-0000-0000-000071090000}"/>
    <cellStyle name="Acctg$" xfId="2208" xr:uid="{00000000-0005-0000-0000-000072090000}"/>
    <cellStyle name="Acctg$ 2" xfId="2209" xr:uid="{00000000-0005-0000-0000-000073090000}"/>
    <cellStyle name="Acctg$ 2 2" xfId="2210" xr:uid="{00000000-0005-0000-0000-000074090000}"/>
    <cellStyle name="Acctg_Assumptions" xfId="2211" xr:uid="{00000000-0005-0000-0000-000075090000}"/>
    <cellStyle name="Actual data" xfId="2212" xr:uid="{00000000-0005-0000-0000-000076090000}"/>
    <cellStyle name="Actual data 2" xfId="2213" xr:uid="{00000000-0005-0000-0000-000077090000}"/>
    <cellStyle name="Actual data 2 2" xfId="2214" xr:uid="{00000000-0005-0000-0000-000078090000}"/>
    <cellStyle name="Actual year" xfId="2215" xr:uid="{00000000-0005-0000-0000-000079090000}"/>
    <cellStyle name="Actual year 2" xfId="2216" xr:uid="{00000000-0005-0000-0000-00007A090000}"/>
    <cellStyle name="Actual year 2 2" xfId="2217" xr:uid="{00000000-0005-0000-0000-00007B090000}"/>
    <cellStyle name="Actuals Cells" xfId="2218" xr:uid="{00000000-0005-0000-0000-00007C090000}"/>
    <cellStyle name="Actuals Cells 2" xfId="2219" xr:uid="{00000000-0005-0000-0000-00007D090000}"/>
    <cellStyle name="AFE" xfId="2220" xr:uid="{00000000-0005-0000-0000-00007E090000}"/>
    <cellStyle name="AFE 2" xfId="2221" xr:uid="{00000000-0005-0000-0000-00007F090000}"/>
    <cellStyle name="Arial 7" xfId="2222" xr:uid="{00000000-0005-0000-0000-000080090000}"/>
    <cellStyle name="Arial 7 2" xfId="2223" xr:uid="{00000000-0005-0000-0000-000081090000}"/>
    <cellStyle name="Arial 9" xfId="2224" xr:uid="{00000000-0005-0000-0000-000082090000}"/>
    <cellStyle name="Arial 9 2" xfId="2225" xr:uid="{00000000-0005-0000-0000-000083090000}"/>
    <cellStyle name="Arial6Bold" xfId="2226" xr:uid="{00000000-0005-0000-0000-000084090000}"/>
    <cellStyle name="Arial6Bold 2" xfId="2227" xr:uid="{00000000-0005-0000-0000-000085090000}"/>
    <cellStyle name="Arial6Bold 2 2" xfId="2228" xr:uid="{00000000-0005-0000-0000-000086090000}"/>
    <cellStyle name="Arial8Bold" xfId="2229" xr:uid="{00000000-0005-0000-0000-000087090000}"/>
    <cellStyle name="Arial8Italic" xfId="2230" xr:uid="{00000000-0005-0000-0000-000088090000}"/>
    <cellStyle name="ArialNormal" xfId="2231" xr:uid="{00000000-0005-0000-0000-000089090000}"/>
    <cellStyle name="Årstal" xfId="2232" xr:uid="{00000000-0005-0000-0000-00008A090000}"/>
    <cellStyle name="Årstal 2" xfId="2233" xr:uid="{00000000-0005-0000-0000-00008B090000}"/>
    <cellStyle name="Årstal 2 2" xfId="2234" xr:uid="{00000000-0005-0000-0000-00008C090000}"/>
    <cellStyle name="Bad" xfId="2489" xr:uid="{00000000-0005-0000-0000-00008D090000}"/>
    <cellStyle name="Bad 2" xfId="2235" xr:uid="{00000000-0005-0000-0000-00008E090000}"/>
    <cellStyle name="Bad 2 2" xfId="3386" xr:uid="{00000000-0005-0000-0000-00008F090000}"/>
    <cellStyle name="Bad 2 2 2" xfId="5721" xr:uid="{FB66D6DF-9563-414D-BEA2-96DFC026C4C8}"/>
    <cellStyle name="Bad 3" xfId="2236" xr:uid="{00000000-0005-0000-0000-000090090000}"/>
    <cellStyle name="Bad 3 2" xfId="4758" xr:uid="{52C3B766-42C8-459F-8E5F-1802A16FC623}"/>
    <cellStyle name="Bad 4" xfId="3297" xr:uid="{00000000-0005-0000-0000-000091090000}"/>
    <cellStyle name="Bad 5" xfId="4586" xr:uid="{00000000-0005-0000-0000-000092090000}"/>
    <cellStyle name="BalanceSheet_XLNXOUT" xfId="2237" xr:uid="{00000000-0005-0000-0000-000093090000}"/>
    <cellStyle name="Blank" xfId="2238" xr:uid="{00000000-0005-0000-0000-000094090000}"/>
    <cellStyle name="Blue" xfId="2239" xr:uid="{00000000-0005-0000-0000-000095090000}"/>
    <cellStyle name="Body_$Dollars" xfId="2240" xr:uid="{00000000-0005-0000-0000-000096090000}"/>
    <cellStyle name="Bold/Border" xfId="2241" xr:uid="{00000000-0005-0000-0000-000097090000}"/>
    <cellStyle name="Bom" xfId="2445" builtinId="26" customBuiltin="1"/>
    <cellStyle name="Bom 2" xfId="3564" xr:uid="{00000000-0005-0000-0000-000099090000}"/>
    <cellStyle name="Bom 2 2" xfId="5723" xr:uid="{B147D969-8B5B-4B19-AA54-F265E4399809}"/>
    <cellStyle name="Bom 2 3" xfId="5724" xr:uid="{F32E3595-EA6A-43EC-AE1F-E863DD1FE0E4}"/>
    <cellStyle name="Bom 2 4" xfId="5722" xr:uid="{31D6914C-1D1D-4202-BB5B-0F3683D4829B}"/>
    <cellStyle name="Bom 3" xfId="3387" xr:uid="{00000000-0005-0000-0000-00009A090000}"/>
    <cellStyle name="Bom 3 2" xfId="5725" xr:uid="{7F335178-D419-42D7-8695-825D52DF910E}"/>
    <cellStyle name="Bom 4" xfId="3355" xr:uid="{00000000-0005-0000-0000-00009B090000}"/>
    <cellStyle name="Bom 4 2" xfId="5726" xr:uid="{CD859BD8-956A-457E-A715-6F623EBBE2D2}"/>
    <cellStyle name="Bom 5" xfId="6692" xr:uid="{DE28E4A6-8B16-4080-A053-901252033452}"/>
    <cellStyle name="Bullet" xfId="2242" xr:uid="{00000000-0005-0000-0000-00009C090000}"/>
    <cellStyle name="Bullet 2" xfId="2243" xr:uid="{00000000-0005-0000-0000-00009D090000}"/>
    <cellStyle name="Bullet 2 2" xfId="2244" xr:uid="{00000000-0005-0000-0000-00009E090000}"/>
    <cellStyle name="C" xfId="2245" xr:uid="{00000000-0005-0000-0000-00009F090000}"/>
    <cellStyle name="C2" xfId="2246" xr:uid="{00000000-0005-0000-0000-0000A0090000}"/>
    <cellStyle name="C2 2" xfId="2247" xr:uid="{00000000-0005-0000-0000-0000A1090000}"/>
    <cellStyle name="Calc [0]" xfId="2248" xr:uid="{00000000-0005-0000-0000-0000A2090000}"/>
    <cellStyle name="Calc [0] 2" xfId="2249" xr:uid="{00000000-0005-0000-0000-0000A3090000}"/>
    <cellStyle name="Calc [0] 2 2" xfId="2250" xr:uid="{00000000-0005-0000-0000-0000A4090000}"/>
    <cellStyle name="Calc Cells" xfId="2251" xr:uid="{00000000-0005-0000-0000-0000A5090000}"/>
    <cellStyle name="Calc Cells 2" xfId="2252" xr:uid="{00000000-0005-0000-0000-0000A6090000}"/>
    <cellStyle name="Calc Currency (0)" xfId="2253" xr:uid="{00000000-0005-0000-0000-0000A7090000}"/>
    <cellStyle name="Calc Currency (0) 2" xfId="2254" xr:uid="{00000000-0005-0000-0000-0000A8090000}"/>
    <cellStyle name="Calc Currency (0) 2 2" xfId="2255" xr:uid="{00000000-0005-0000-0000-0000A9090000}"/>
    <cellStyle name="Calculation" xfId="2258" xr:uid="{00000000-0005-0000-0000-0000AA090000}"/>
    <cellStyle name="Calculation 10" xfId="3961" xr:uid="{00000000-0005-0000-0000-0000AB090000}"/>
    <cellStyle name="Calculation 11" xfId="4321" xr:uid="{00000000-0005-0000-0000-0000AC090000}"/>
    <cellStyle name="Calculation 12" xfId="4488" xr:uid="{00000000-0005-0000-0000-0000AD090000}"/>
    <cellStyle name="Calculation 13" xfId="4581" xr:uid="{00000000-0005-0000-0000-0000AE090000}"/>
    <cellStyle name="Calculation 2" xfId="2256" xr:uid="{00000000-0005-0000-0000-0000AF090000}"/>
    <cellStyle name="Calculation 2 10" xfId="15776" xr:uid="{8D37821C-54EC-4467-9BB3-1C3CD6B72A74}"/>
    <cellStyle name="Calculation 2 2" xfId="3388" xr:uid="{00000000-0005-0000-0000-0000B0090000}"/>
    <cellStyle name="Calculation 2 2 2" xfId="14276" xr:uid="{5B5D19F5-8148-4FBC-B570-7C6E4B09F12D}"/>
    <cellStyle name="Calculation 2 2 2 2" xfId="17007" xr:uid="{1BBEE9E0-02D6-4EC3-84F6-BAB042FEA67B}"/>
    <cellStyle name="Calculation 2 2 2 3" xfId="15785" xr:uid="{08A05E9E-EE49-4219-836C-75181B929C08}"/>
    <cellStyle name="Calculation 2 2 3" xfId="5728" xr:uid="{8A08BD7E-07F5-4CDA-8B72-369BF9B9378C}"/>
    <cellStyle name="Calculation 2 2 4" xfId="16668" xr:uid="{8581C8EE-C873-407A-AE45-2F0EA3301FDF}"/>
    <cellStyle name="Calculation 2 3" xfId="3664" xr:uid="{00000000-0005-0000-0000-0000B1090000}"/>
    <cellStyle name="Calculation 2 3 2" xfId="10882" xr:uid="{4DA8A12A-2292-408A-9A2D-908A4E8E9A87}"/>
    <cellStyle name="Calculation 2 3 3" xfId="16433" xr:uid="{894D2723-1557-4E69-8896-7241BE0A2421}"/>
    <cellStyle name="Calculation 2 3 4" xfId="16543" xr:uid="{8B62F05C-4567-4B74-BB79-75C4545A75D6}"/>
    <cellStyle name="Calculation 2 4" xfId="3643" xr:uid="{00000000-0005-0000-0000-0000B2090000}"/>
    <cellStyle name="Calculation 2 4 2" xfId="13322" xr:uid="{E0EFB2CE-863E-44EA-9567-79AB31848CEA}"/>
    <cellStyle name="Calculation 2 4 3" xfId="16805" xr:uid="{A1DC3969-9E9F-4255-B6BC-3BB37CF0D0EF}"/>
    <cellStyle name="Calculation 2 4 4" xfId="16957" xr:uid="{341BFB70-468F-42C8-BA8F-3CAAF0352CDA}"/>
    <cellStyle name="Calculation 2 5" xfId="3289" xr:uid="{00000000-0005-0000-0000-0000B3090000}"/>
    <cellStyle name="Calculation 2 6" xfId="3824" xr:uid="{00000000-0005-0000-0000-0000B4090000}"/>
    <cellStyle name="Calculation 2 7" xfId="4055" xr:uid="{00000000-0005-0000-0000-0000B5090000}"/>
    <cellStyle name="Calculation 2 8" xfId="4410" xr:uid="{00000000-0005-0000-0000-0000B6090000}"/>
    <cellStyle name="Calculation 2 9" xfId="4466" xr:uid="{00000000-0005-0000-0000-0000B7090000}"/>
    <cellStyle name="Calculation 3" xfId="2257" xr:uid="{00000000-0005-0000-0000-0000B8090000}"/>
    <cellStyle name="Calculation 3 2" xfId="13376" xr:uid="{D07C622A-9A2A-424C-A399-1474206FA424}"/>
    <cellStyle name="Calculation 3 2 2" xfId="16843" xr:uid="{504747FE-A481-4D5B-8AE0-247D328B4A14}"/>
    <cellStyle name="Calculation 3 2 3" xfId="15517" xr:uid="{DAF347C6-DC61-4146-86A4-593DF6DEEDE2}"/>
    <cellStyle name="Calculation 3 3" xfId="4662" xr:uid="{8046CC0B-5119-40EC-A3BA-E36FB4809C58}"/>
    <cellStyle name="Calculation 3 4" xfId="15631" xr:uid="{14A8FD55-9D90-485F-808F-F7CCD015A82C}"/>
    <cellStyle name="Calculation 4" xfId="3286" xr:uid="{00000000-0005-0000-0000-0000B9090000}"/>
    <cellStyle name="Calculation 4 2" xfId="13472" xr:uid="{479C5287-EC58-440F-B94C-9CA2C5C34CD5}"/>
    <cellStyle name="Calculation 4 2 2" xfId="16903" xr:uid="{CE576A68-EBDE-4BEA-88E0-7F8663456AFB}"/>
    <cellStyle name="Calculation 4 2 3" xfId="16679" xr:uid="{8190C764-BE14-4555-98C7-1A6AD7EA5F56}"/>
    <cellStyle name="Calculation 4 3" xfId="4791" xr:uid="{546EB37A-7D39-410C-BBDC-8128212FF1EB}"/>
    <cellStyle name="Calculation 4 4" xfId="15617" xr:uid="{BE96D497-6E3F-4EDD-AA86-E601010C5BBD}"/>
    <cellStyle name="Calculation 5" xfId="3318" xr:uid="{00000000-0005-0000-0000-0000BA090000}"/>
    <cellStyle name="Calculation 5 2" xfId="14275" xr:uid="{21524F9C-52E1-4A17-8CDD-86BA400CC982}"/>
    <cellStyle name="Calculation 5 2 2" xfId="17006" xr:uid="{F18C6583-3889-44AC-BC7D-9F3F57257EB3}"/>
    <cellStyle name="Calculation 5 2 3" xfId="16508" xr:uid="{E4A8E278-39B4-40A4-BE95-AF6E450A44A3}"/>
    <cellStyle name="Calculation 5 3" xfId="5727" xr:uid="{F5487AE4-A8DE-4B9B-999A-230ECA028129}"/>
    <cellStyle name="Calculation 5 4" xfId="17174" xr:uid="{77BE1898-24A5-418C-B497-A98FFEA888D9}"/>
    <cellStyle name="Calculation 6" xfId="3866" xr:uid="{00000000-0005-0000-0000-0000BB090000}"/>
    <cellStyle name="Calculation 6 2" xfId="9624" xr:uid="{DB6743DC-724C-4E7F-BD9D-1847728AD09E}"/>
    <cellStyle name="Calculation 6 3" xfId="15982" xr:uid="{43BA0C3A-B15D-49A9-8700-8FFC7A3CD45E}"/>
    <cellStyle name="Calculation 6 4" xfId="15564" xr:uid="{17830996-C729-45D9-BFD3-B1FF44F518A7}"/>
    <cellStyle name="Calculation 7" xfId="3897" xr:uid="{00000000-0005-0000-0000-0000BC090000}"/>
    <cellStyle name="Calculation 7 2" xfId="13309" xr:uid="{11509608-0E12-4108-B3DB-B0C58896745D}"/>
    <cellStyle name="Calculation 7 3" xfId="16797" xr:uid="{4B31279C-FF52-4EED-8B6F-F5E326B08ABD}"/>
    <cellStyle name="Calculation 7 4" xfId="16612" xr:uid="{1C37BC33-1404-4E9E-865A-A4467EFC2955}"/>
    <cellStyle name="Calculation 8" xfId="3769" xr:uid="{00000000-0005-0000-0000-0000BD090000}"/>
    <cellStyle name="Calculation 9" xfId="4192" xr:uid="{00000000-0005-0000-0000-0000BE090000}"/>
    <cellStyle name="Cálculo 2" xfId="3565" xr:uid="{00000000-0005-0000-0000-0000BF090000}"/>
    <cellStyle name="Cálculo 2 2" xfId="3333" xr:uid="{00000000-0005-0000-0000-0000C0090000}"/>
    <cellStyle name="Cálculo 2 2 2" xfId="5730" xr:uid="{1F71AC93-94BC-4CEA-A530-571324440E60}"/>
    <cellStyle name="Cálculo 2 3" xfId="3879" xr:uid="{00000000-0005-0000-0000-0000C1090000}"/>
    <cellStyle name="Cálculo 2 3 2" xfId="10089" xr:uid="{2A13CE98-FD03-4F34-90D0-2A117FFFECB9}"/>
    <cellStyle name="Cálculo 2 3 2 2" xfId="16297" xr:uid="{15C3DFA2-F581-45D6-9859-6496A8B3795E}"/>
    <cellStyle name="Cálculo 2 3 2 3" xfId="16417" xr:uid="{E0C596C0-B9B4-4AF2-9B5C-BA4EA3EB4005}"/>
    <cellStyle name="Cálculo 2 3 3" xfId="5731" xr:uid="{8DD0275E-6978-4816-82CD-D6FB7EC1923E}"/>
    <cellStyle name="Cálculo 2 3 4" xfId="15596" xr:uid="{942FAF5B-C4D8-4017-B7A8-08DE5BB4B194}"/>
    <cellStyle name="Cálculo 2 4" xfId="4121" xr:uid="{00000000-0005-0000-0000-0000C2090000}"/>
    <cellStyle name="Cálculo 2 4 2" xfId="9733" xr:uid="{DB1C6914-B9AB-4F48-BD09-BAB00255CB8C}"/>
    <cellStyle name="Cálculo 2 4 2 2" xfId="16090" xr:uid="{399741F8-24E7-4BC7-8A98-BFA7E32FD5D6}"/>
    <cellStyle name="Cálculo 2 4 2 3" xfId="15723" xr:uid="{1CAE5214-E0CC-4D1D-8EA2-162383D207CF}"/>
    <cellStyle name="Cálculo 2 4 3" xfId="5729" xr:uid="{C04FCAFD-B32A-4963-8A86-3B0FC6B7EB1E}"/>
    <cellStyle name="Cálculo 2 4 4" xfId="15928" xr:uid="{CA1130CF-C5CA-4DBA-B88C-C36DB95BAB08}"/>
    <cellStyle name="Cálculo 2 5" xfId="4238" xr:uid="{00000000-0005-0000-0000-0000C3090000}"/>
    <cellStyle name="Cálculo 2 5 2" xfId="9700" xr:uid="{E34C853D-D88B-4AD4-8644-7819542E289F}"/>
    <cellStyle name="Cálculo 2 5 3" xfId="16057" xr:uid="{1D20A0EF-16CB-40E4-BC0D-BECAB824E569}"/>
    <cellStyle name="Cálculo 2 5 4" xfId="16998" xr:uid="{7E5CDFC5-F00A-41B7-8661-D509F6820BF3}"/>
    <cellStyle name="Cálculo 2 6" xfId="4211" xr:uid="{00000000-0005-0000-0000-0000C4090000}"/>
    <cellStyle name="Cálculo 2 7" xfId="3965" xr:uid="{00000000-0005-0000-0000-0000C5090000}"/>
    <cellStyle name="Cálculo 2 8" xfId="4540" xr:uid="{00000000-0005-0000-0000-0000C6090000}"/>
    <cellStyle name="Cálculo 2 9" xfId="16671" xr:uid="{0AC7C497-73A5-415A-9407-EF16AAC1E15E}"/>
    <cellStyle name="Cálculo 3" xfId="3389" xr:uid="{00000000-0005-0000-0000-0000C7090000}"/>
    <cellStyle name="Cálculo 3 2" xfId="3665" xr:uid="{00000000-0005-0000-0000-0000C8090000}"/>
    <cellStyle name="Cálculo 3 2 2" xfId="14277" xr:uid="{710D33E0-CBF2-4A61-A14D-1E544AEAF046}"/>
    <cellStyle name="Cálculo 3 2 2 2" xfId="17008" xr:uid="{FEB36003-A6E8-4965-B7C9-4D790DB6E21F}"/>
    <cellStyle name="Cálculo 3 2 2 3" xfId="17147" xr:uid="{17506EDC-1DE2-4564-B98D-DDCD0A70F8CB}"/>
    <cellStyle name="Cálculo 3 2 3" xfId="5732" xr:uid="{C7F23F81-2FC3-47A2-A4F4-40836F1426CC}"/>
    <cellStyle name="Cálculo 3 2 4" xfId="15595" xr:uid="{94E84CAE-853C-4CDB-964E-15713611C10F}"/>
    <cellStyle name="Cálculo 3 3" xfId="3815" xr:uid="{00000000-0005-0000-0000-0000C9090000}"/>
    <cellStyle name="Cálculo 3 3 2" xfId="9813" xr:uid="{11E29DFB-242C-4A55-BF8E-11B3E15BA234}"/>
    <cellStyle name="Cálculo 3 3 3" xfId="16169" xr:uid="{3CF13434-6EDF-4B82-9ACF-62CDA5E1A15B}"/>
    <cellStyle name="Cálculo 3 3 4" xfId="15974" xr:uid="{532934DC-24FD-4FA1-AD3F-5CA95BD3BA13}"/>
    <cellStyle name="Cálculo 3 4" xfId="3991" xr:uid="{00000000-0005-0000-0000-0000CA090000}"/>
    <cellStyle name="Cálculo 3 4 2" xfId="13323" xr:uid="{88316638-7CC3-4C6B-B264-D5DB9F3D5F2E}"/>
    <cellStyle name="Cálculo 3 4 3" xfId="16806" xr:uid="{53C5777D-BCD0-49AE-8801-AAD24413A835}"/>
    <cellStyle name="Cálculo 3 4 4" xfId="16387" xr:uid="{9ABA9B4E-0FF5-4280-89BC-3C4880266B7D}"/>
    <cellStyle name="Cálculo 3 5" xfId="4122" xr:uid="{00000000-0005-0000-0000-0000CB090000}"/>
    <cellStyle name="Cálculo 3 6" xfId="4301" xr:uid="{00000000-0005-0000-0000-0000CC090000}"/>
    <cellStyle name="Cálculo 3 7" xfId="4208" xr:uid="{00000000-0005-0000-0000-0000CD090000}"/>
    <cellStyle name="Cálculo 3 8" xfId="3642" xr:uid="{00000000-0005-0000-0000-0000CE090000}"/>
    <cellStyle name="Cálculo 3 9" xfId="15476" xr:uid="{A6DB6DD6-5748-469C-B8D8-29380B32B1DE}"/>
    <cellStyle name="Cálculo 4" xfId="5733" xr:uid="{D1F8C51F-56DD-434F-8968-AC8A741088CB}"/>
    <cellStyle name="Cálculo 4 2" xfId="10088" xr:uid="{6F7631AB-508F-4293-8BC5-A1D8B9B11A82}"/>
    <cellStyle name="Cálculo 4 2 2" xfId="16296" xr:uid="{AA524BDA-16BE-429B-A2EB-8A32A912B715}"/>
    <cellStyle name="Cálculo 4 2 3" xfId="16974" xr:uid="{D75F9F8E-E667-4455-92C1-355EE8763AE7}"/>
    <cellStyle name="Cálculo 4 3" xfId="17041" xr:uid="{4E014827-D070-479E-A45E-9A10C8B0F8A6}"/>
    <cellStyle name="Cálculo 5" xfId="6693" xr:uid="{13E99FB8-8DF2-43D8-97B1-FF8612761F74}"/>
    <cellStyle name="Cálculo 5 2" xfId="9732" xr:uid="{1FEF4715-CBEE-4F3A-ACD7-160923EF884C}"/>
    <cellStyle name="Cálculo 5 2 2" xfId="16089" xr:uid="{ECEC82DB-ED91-4255-B128-B3FEA598D49A}"/>
    <cellStyle name="Cálculo 5 2 3" xfId="15945" xr:uid="{3E26CE30-9B59-4D86-B82F-19CB1172905E}"/>
    <cellStyle name="Cálculo 5 3" xfId="15851" xr:uid="{F66639E1-7825-4588-B2ED-E5517D2CE7DF}"/>
    <cellStyle name="Cálculo 6" xfId="9625" xr:uid="{01882F29-AF5D-4FD5-A41B-16877BB436B4}"/>
    <cellStyle name="Cálculo 6 2" xfId="15983" xr:uid="{D3A836ED-6FD2-4325-BB38-1B0149386F74}"/>
    <cellStyle name="Cálculo 6 3" xfId="17003" xr:uid="{ECA06681-DD73-4D14-99C6-81E4F98E4955}"/>
    <cellStyle name="Célula de Verificação" xfId="2260" builtinId="23" customBuiltin="1"/>
    <cellStyle name="Célula de Verificação 2" xfId="3566" xr:uid="{00000000-0005-0000-0000-0000D0090000}"/>
    <cellStyle name="Célula de Verificação 2 2" xfId="5735" xr:uid="{AAF953A8-761A-43E3-A6CF-6DF9ECD1D0BA}"/>
    <cellStyle name="Célula de Verificação 2 3" xfId="5736" xr:uid="{34E5E33D-383C-4D4B-B044-731E664753F6}"/>
    <cellStyle name="Célula de Verificação 2 4" xfId="5734" xr:uid="{CB9CEC64-D94E-4F5F-941C-ECB689133665}"/>
    <cellStyle name="Célula de Verificação 3" xfId="3390" xr:uid="{00000000-0005-0000-0000-0000D1090000}"/>
    <cellStyle name="Célula de Verificação 3 2" xfId="5737" xr:uid="{CEA836A7-CDFC-4B25-A239-A7E1BA746D1D}"/>
    <cellStyle name="Célula de Verificação 4" xfId="3354" xr:uid="{00000000-0005-0000-0000-0000D2090000}"/>
    <cellStyle name="Célula de Verificação 4 2" xfId="5738" xr:uid="{7C55B420-79F5-403B-8EBF-07F00E60FE52}"/>
    <cellStyle name="Célula Vinculada" xfId="2521" builtinId="24" customBuiltin="1"/>
    <cellStyle name="Célula Vinculada 2" xfId="3567" xr:uid="{00000000-0005-0000-0000-0000D4090000}"/>
    <cellStyle name="Célula Vinculada 2 2" xfId="5740" xr:uid="{E2313798-E133-4D36-AADC-E80E47AC84F2}"/>
    <cellStyle name="Célula Vinculada 2 3" xfId="5741" xr:uid="{F1A602D1-73BF-4D65-91DD-4E0996EBC8B8}"/>
    <cellStyle name="Célula Vinculada 2 4" xfId="5739" xr:uid="{24FCC550-A8A1-46E1-9D67-A238339422FF}"/>
    <cellStyle name="Célula Vinculada 3" xfId="3357" xr:uid="{00000000-0005-0000-0000-0000D5090000}"/>
    <cellStyle name="Célula Vinculada 3 2" xfId="5742" xr:uid="{889C7B98-A111-4427-A170-6D9FC8382074}"/>
    <cellStyle name="Célula Vinculada 4" xfId="5743" xr:uid="{01B9744C-5A14-4817-A224-7F5DCC1BE2B9}"/>
    <cellStyle name="Célula Vinculada 5" xfId="6694" xr:uid="{EFB3E848-DB19-40DE-84E1-3636083ED508}"/>
    <cellStyle name="Changeable" xfId="2259" xr:uid="{00000000-0005-0000-0000-0000D6090000}"/>
    <cellStyle name="Check Cell" xfId="6664" xr:uid="{2C9FB1A1-0DD0-4503-8A8F-65046C957798}"/>
    <cellStyle name="Check Cell 2" xfId="2261" xr:uid="{00000000-0005-0000-0000-0000D7090000}"/>
    <cellStyle name="Check Cell 2 2" xfId="5744" xr:uid="{219C766E-832A-4DEA-A692-4C878BA30C21}"/>
    <cellStyle name="Check Cell 2 3" xfId="4720" xr:uid="{BA73FF08-4018-4BA5-B1E0-FFAC9BA56C7C}"/>
    <cellStyle name="Check Cell 3" xfId="2262" xr:uid="{00000000-0005-0000-0000-0000D8090000}"/>
    <cellStyle name="Code" xfId="2263" xr:uid="{00000000-0005-0000-0000-0000D9090000}"/>
    <cellStyle name="Code 2" xfId="2264" xr:uid="{00000000-0005-0000-0000-0000DA090000}"/>
    <cellStyle name="Code Section" xfId="2265" xr:uid="{00000000-0005-0000-0000-0000DB090000}"/>
    <cellStyle name="Code Section 2" xfId="2266" xr:uid="{00000000-0005-0000-0000-0000DC090000}"/>
    <cellStyle name="Colhead_left" xfId="2267" xr:uid="{00000000-0005-0000-0000-0000DD090000}"/>
    <cellStyle name="ColHeading" xfId="2268" xr:uid="{00000000-0005-0000-0000-0000DE090000}"/>
    <cellStyle name="ColHeading 2" xfId="2269" xr:uid="{00000000-0005-0000-0000-0000DF090000}"/>
    <cellStyle name="ColHeading 2 2" xfId="2270" xr:uid="{00000000-0005-0000-0000-0000E0090000}"/>
    <cellStyle name="ColHeading 3" xfId="2271" xr:uid="{00000000-0005-0000-0000-0000E1090000}"/>
    <cellStyle name="ColHeading 3 2" xfId="2272" xr:uid="{00000000-0005-0000-0000-0000E2090000}"/>
    <cellStyle name="colheadleft" xfId="2273" xr:uid="{00000000-0005-0000-0000-0000E3090000}"/>
    <cellStyle name="colheadright" xfId="2274" xr:uid="{00000000-0005-0000-0000-0000E4090000}"/>
    <cellStyle name="colheadright 2" xfId="2275" xr:uid="{00000000-0005-0000-0000-0000E5090000}"/>
    <cellStyle name="colheadright 2 2" xfId="2276" xr:uid="{00000000-0005-0000-0000-0000E6090000}"/>
    <cellStyle name="Column" xfId="2277" xr:uid="{00000000-0005-0000-0000-0000E7090000}"/>
    <cellStyle name="Comma  - Style1" xfId="2278" xr:uid="{00000000-0005-0000-0000-0000E8090000}"/>
    <cellStyle name="Comma  - Style1 2" xfId="2279" xr:uid="{00000000-0005-0000-0000-0000E9090000}"/>
    <cellStyle name="Comma  - Style1 2 2" xfId="2280" xr:uid="{00000000-0005-0000-0000-0000EA090000}"/>
    <cellStyle name="Comma  - Style2" xfId="2281" xr:uid="{00000000-0005-0000-0000-0000EB090000}"/>
    <cellStyle name="Comma  - Style2 2" xfId="2282" xr:uid="{00000000-0005-0000-0000-0000EC090000}"/>
    <cellStyle name="Comma  - Style2 2 2" xfId="2283" xr:uid="{00000000-0005-0000-0000-0000ED090000}"/>
    <cellStyle name="Comma  - Style3" xfId="2284" xr:uid="{00000000-0005-0000-0000-0000EE090000}"/>
    <cellStyle name="Comma  - Style3 2" xfId="2285" xr:uid="{00000000-0005-0000-0000-0000EF090000}"/>
    <cellStyle name="Comma  - Style3 2 2" xfId="2286" xr:uid="{00000000-0005-0000-0000-0000F0090000}"/>
    <cellStyle name="Comma  - Style4" xfId="2287" xr:uid="{00000000-0005-0000-0000-0000F1090000}"/>
    <cellStyle name="Comma  - Style4 2" xfId="2288" xr:uid="{00000000-0005-0000-0000-0000F2090000}"/>
    <cellStyle name="Comma  - Style4 2 2" xfId="2289" xr:uid="{00000000-0005-0000-0000-0000F3090000}"/>
    <cellStyle name="Comma  - Style5" xfId="2290" xr:uid="{00000000-0005-0000-0000-0000F4090000}"/>
    <cellStyle name="Comma  - Style5 2" xfId="2291" xr:uid="{00000000-0005-0000-0000-0000F5090000}"/>
    <cellStyle name="Comma  - Style5 2 2" xfId="2292" xr:uid="{00000000-0005-0000-0000-0000F6090000}"/>
    <cellStyle name="Comma  - Style6" xfId="2293" xr:uid="{00000000-0005-0000-0000-0000F7090000}"/>
    <cellStyle name="Comma  - Style6 2" xfId="2294" xr:uid="{00000000-0005-0000-0000-0000F8090000}"/>
    <cellStyle name="Comma  - Style6 2 2" xfId="2295" xr:uid="{00000000-0005-0000-0000-0000F9090000}"/>
    <cellStyle name="Comma  - Style7" xfId="2296" xr:uid="{00000000-0005-0000-0000-0000FA090000}"/>
    <cellStyle name="Comma  - Style7 2" xfId="2297" xr:uid="{00000000-0005-0000-0000-0000FB090000}"/>
    <cellStyle name="Comma  - Style7 2 2" xfId="2298" xr:uid="{00000000-0005-0000-0000-0000FC090000}"/>
    <cellStyle name="Comma  - Style8" xfId="2299" xr:uid="{00000000-0005-0000-0000-0000FD090000}"/>
    <cellStyle name="Comma  - Style8 2" xfId="2300" xr:uid="{00000000-0005-0000-0000-0000FE090000}"/>
    <cellStyle name="Comma  - Style8 2 2" xfId="2301" xr:uid="{00000000-0005-0000-0000-0000FF090000}"/>
    <cellStyle name="Comma [0] 2" xfId="2302" xr:uid="{00000000-0005-0000-0000-0000000A0000}"/>
    <cellStyle name="Comma [0] 2 2" xfId="2303" xr:uid="{00000000-0005-0000-0000-0000010A0000}"/>
    <cellStyle name="Comma 0" xfId="2304" xr:uid="{00000000-0005-0000-0000-0000020A0000}"/>
    <cellStyle name="Comma 10" xfId="6648" xr:uid="{08778C72-EA6F-4480-97B1-C3F4D800DF5B}"/>
    <cellStyle name="Comma 10 2" xfId="8702" xr:uid="{2237DF6E-3365-430F-AE02-81FDF579F5F6}"/>
    <cellStyle name="Comma 10 2 2" xfId="31189" xr:uid="{6E306B01-5F62-4E73-853A-573B0AA6DC99}"/>
    <cellStyle name="Comma 10 2 3" xfId="20206" xr:uid="{5AD8C853-4C78-42B6-942E-D53E875F6C82}"/>
    <cellStyle name="Comma 10 3" xfId="14540" xr:uid="{7133D21C-9219-44C0-8309-8EB7A8FBCFD0}"/>
    <cellStyle name="Comma 10 3 2" xfId="36325" xr:uid="{1F5DAD11-73B6-4B72-9916-868E18743713}"/>
    <cellStyle name="Comma 10 3 3" xfId="25342" xr:uid="{3D91C50D-1973-461C-BC17-0EEF5FD99BA1}"/>
    <cellStyle name="Comma 10 4" xfId="27292" xr:uid="{08ADC66E-BD7E-41F7-AC00-14AE086DE3D7}"/>
    <cellStyle name="Comma 10 4 2" xfId="38275" xr:uid="{CE8B58B9-6DD5-478B-B4CC-32ADBC52CBA1}"/>
    <cellStyle name="Comma 10 5" xfId="29240" xr:uid="{D643A614-26B1-47F5-9E11-3910FE3AAAC8}"/>
    <cellStyle name="Comma 10 6" xfId="40223" xr:uid="{068E9B13-548A-4B65-A892-ADBD68B436FD}"/>
    <cellStyle name="Comma 10 7" xfId="42170" xr:uid="{ACDFD625-8B05-4AB4-9CE9-03C7EE9B460E}"/>
    <cellStyle name="Comma 10 8" xfId="44130" xr:uid="{28728936-F7B6-4C80-A944-F2B88743CC6F}"/>
    <cellStyle name="Comma 10 9" xfId="18256" xr:uid="{B5C5A51B-F2F5-441E-B7BE-0071CF1FD881}"/>
    <cellStyle name="Comma 11" xfId="6651" xr:uid="{D68EF2CE-0925-4408-8526-305D007AAEE7}"/>
    <cellStyle name="Comma 11 2" xfId="8705" xr:uid="{0EAF0993-9E90-4EBE-898C-E45F5754B19E}"/>
    <cellStyle name="Comma 11 2 2" xfId="31192" xr:uid="{F81CD8C9-2838-4F29-9EA9-F16EF1D81324}"/>
    <cellStyle name="Comma 11 2 3" xfId="20209" xr:uid="{7C257FFB-DEC7-4809-BCD5-DE05342377B8}"/>
    <cellStyle name="Comma 11 3" xfId="14543" xr:uid="{1C7CE13C-5F8D-413A-986F-F85C7B8DD72E}"/>
    <cellStyle name="Comma 11 3 2" xfId="36328" xr:uid="{9A6320A0-D364-428B-8099-A23E28984FC2}"/>
    <cellStyle name="Comma 11 3 3" xfId="25345" xr:uid="{1A150B42-304A-40F7-9E0D-9D5052CBB94E}"/>
    <cellStyle name="Comma 11 4" xfId="27295" xr:uid="{A1455814-CC9D-4FFA-AEAB-FD7652E5FB73}"/>
    <cellStyle name="Comma 11 4 2" xfId="38278" xr:uid="{9FB8DCC6-5C73-4D0D-A28D-81818B908EC4}"/>
    <cellStyle name="Comma 11 5" xfId="29243" xr:uid="{D8EC1315-B2E6-401D-9EF1-3B4F607272AB}"/>
    <cellStyle name="Comma 11 6" xfId="40226" xr:uid="{19517748-AFCE-487F-9D6C-C45109E98D45}"/>
    <cellStyle name="Comma 11 7" xfId="42173" xr:uid="{2F64A712-3302-495D-9BD7-4921DD4D8467}"/>
    <cellStyle name="Comma 11 8" xfId="44133" xr:uid="{BBAACE0E-1FE6-4A70-AC78-F4CB8568FFE0}"/>
    <cellStyle name="Comma 11 9" xfId="18259" xr:uid="{F7D190CE-F779-4BA5-BF95-6BF8A5493C2C}"/>
    <cellStyle name="Comma 2" xfId="2305" xr:uid="{00000000-0005-0000-0000-0000030A0000}"/>
    <cellStyle name="Comma 2 10" xfId="41148" xr:uid="{028ADD20-A81D-4C2C-A20D-DBAAF6402EF6}"/>
    <cellStyle name="Comma 2 11" xfId="43108" xr:uid="{1AEE343B-411E-4CE7-86F8-DB745A54C1DC}"/>
    <cellStyle name="Comma 2 12" xfId="17234" xr:uid="{74AF9502-7075-4498-848B-5B3FDF0173A9}"/>
    <cellStyle name="Comma 2 2" xfId="4641" xr:uid="{01F134A9-9EFE-4CEC-BE56-18746230A5F5}"/>
    <cellStyle name="Comma 2 2 10" xfId="43112" xr:uid="{44169125-B85A-4E15-9F05-F9890AE359C1}"/>
    <cellStyle name="Comma 2 2 11" xfId="17238" xr:uid="{7722BD7E-5CBD-4362-8956-F1711A58A75F}"/>
    <cellStyle name="Comma 2 2 2" xfId="4693" xr:uid="{38DB971A-5FB3-42F2-A01F-FA759E8C36A2}"/>
    <cellStyle name="Comma 2 2 2 2" xfId="7710" xr:uid="{1ECF7C92-521C-41E1-9E62-26ECA4884822}"/>
    <cellStyle name="Comma 2 2 2 2 2" xfId="30197" xr:uid="{25327A92-2181-4C70-99F5-FE8A46ED7A82}"/>
    <cellStyle name="Comma 2 2 2 2 3" xfId="19214" xr:uid="{59620A6C-A83F-477C-8F3D-1A25EC42E30C}"/>
    <cellStyle name="Comma 2 2 2 3" xfId="13405" xr:uid="{4E70C63D-1573-458D-9505-220D41B799A8}"/>
    <cellStyle name="Comma 2 2 2 3 2" xfId="35334" xr:uid="{AF18A8F7-1A08-4572-AA05-AD2DA97AC9DC}"/>
    <cellStyle name="Comma 2 2 2 3 3" xfId="24351" xr:uid="{983E0B8F-990D-4387-96DD-67C593432DC3}"/>
    <cellStyle name="Comma 2 2 2 4" xfId="26301" xr:uid="{1979EA82-08C6-470A-99A9-70E87B2878DD}"/>
    <cellStyle name="Comma 2 2 2 4 2" xfId="37284" xr:uid="{0FE59770-05A2-4D2E-9F11-DD31C2E37678}"/>
    <cellStyle name="Comma 2 2 2 5" xfId="28249" xr:uid="{239E51ED-7E02-4592-96A0-1CAE6BE0CC7C}"/>
    <cellStyle name="Comma 2 2 2 6" xfId="39232" xr:uid="{7466630B-CB85-43DB-93A7-41FED5695925}"/>
    <cellStyle name="Comma 2 2 2 7" xfId="41179" xr:uid="{78620BD9-326B-4071-841C-B2020B8EC603}"/>
    <cellStyle name="Comma 2 2 2 8" xfId="43139" xr:uid="{04D3F173-02FA-4B41-9C2B-3DB4352DCE5F}"/>
    <cellStyle name="Comma 2 2 2 9" xfId="17265" xr:uid="{14DD5B1F-2AFE-453F-AE1A-1E666716B8D8}"/>
    <cellStyle name="Comma 2 2 3" xfId="4718" xr:uid="{044AD598-1854-49F8-874C-F905E743465A}"/>
    <cellStyle name="Comma 2 2 3 2" xfId="7733" xr:uid="{2CA92063-01FF-4D76-B657-400C1767299D}"/>
    <cellStyle name="Comma 2 2 3 2 2" xfId="30220" xr:uid="{60C4C55F-D2C8-4E4D-93F7-C44538EA9BF4}"/>
    <cellStyle name="Comma 2 2 3 2 3" xfId="19237" xr:uid="{775A79C2-142D-4C02-8D3E-5114BFF669D5}"/>
    <cellStyle name="Comma 2 2 3 3" xfId="13428" xr:uid="{8E5CE798-2983-4E6A-9277-B06900A190F6}"/>
    <cellStyle name="Comma 2 2 3 3 2" xfId="35357" xr:uid="{FFB034AA-851C-477F-B9B3-7E41BC8A06BE}"/>
    <cellStyle name="Comma 2 2 3 3 3" xfId="24374" xr:uid="{8417667E-B6FE-4848-87AA-337A19690364}"/>
    <cellStyle name="Comma 2 2 3 4" xfId="26324" xr:uid="{AC1E1C24-39D9-4473-8B4F-D922BD587400}"/>
    <cellStyle name="Comma 2 2 3 4 2" xfId="37307" xr:uid="{34A9B963-FB48-4859-8E67-FB0922997271}"/>
    <cellStyle name="Comma 2 2 3 5" xfId="28272" xr:uid="{6A8BA5EE-09AD-4E07-892E-9E44A5B7A659}"/>
    <cellStyle name="Comma 2 2 3 6" xfId="39255" xr:uid="{10D6C450-FFE8-4DE4-B016-EE6589F728AA}"/>
    <cellStyle name="Comma 2 2 3 7" xfId="41202" xr:uid="{08915E65-59B6-40A4-935F-B1D417EE5AE4}"/>
    <cellStyle name="Comma 2 2 3 8" xfId="43162" xr:uid="{80BB119C-D259-485D-9C01-5AE1D924A53E}"/>
    <cellStyle name="Comma 2 2 3 9" xfId="17288" xr:uid="{8C135C73-B9FA-4665-BE25-2E8EB372878F}"/>
    <cellStyle name="Comma 2 2 4" xfId="7683" xr:uid="{C21B65BF-739C-4087-9818-1645455989F8}"/>
    <cellStyle name="Comma 2 2 4 2" xfId="30170" xr:uid="{AD1DAB3B-2120-424A-B861-B81EDCD42CD6}"/>
    <cellStyle name="Comma 2 2 4 3" xfId="19187" xr:uid="{9B7B0247-BA10-4515-AF59-D2CF6E07977D}"/>
    <cellStyle name="Comma 2 2 5" xfId="13362" xr:uid="{7E03C581-915E-4398-90BE-91C3FE20CF64}"/>
    <cellStyle name="Comma 2 2 5 2" xfId="35307" xr:uid="{20A98D2C-E880-49BC-94D1-43EB029E1BA7}"/>
    <cellStyle name="Comma 2 2 5 3" xfId="24324" xr:uid="{6631DF23-8D44-4B25-8104-125A790404C6}"/>
    <cellStyle name="Comma 2 2 6" xfId="26274" xr:uid="{82ED899D-FEB9-44DF-8386-9AEF652E10C8}"/>
    <cellStyle name="Comma 2 2 6 2" xfId="37257" xr:uid="{7CE126F0-632B-45F5-A29E-D83D76C80E21}"/>
    <cellStyle name="Comma 2 2 7" xfId="28222" xr:uid="{49969E4B-0612-4882-B7F0-FF333483822B}"/>
    <cellStyle name="Comma 2 2 8" xfId="39205" xr:uid="{CDE55A1D-7A9B-48F0-A923-7114EE9E8FC0}"/>
    <cellStyle name="Comma 2 2 9" xfId="41152" xr:uid="{1BC4A8D8-4C22-4B92-A16B-C32F1D8C2678}"/>
    <cellStyle name="Comma 2 3" xfId="4689" xr:uid="{BE91280D-02DC-49FF-9D6A-4CEE61E63FC7}"/>
    <cellStyle name="Comma 2 3 10" xfId="17261" xr:uid="{C9D9B9B8-AA81-43A0-8DA6-44D3502B262D}"/>
    <cellStyle name="Comma 2 3 2" xfId="4771" xr:uid="{6F4558CC-7B4E-4B81-ADC3-B2723832BACF}"/>
    <cellStyle name="Comma 2 3 2 2" xfId="7738" xr:uid="{B043CE59-2EAF-481D-8098-C1364913DB3B}"/>
    <cellStyle name="Comma 2 3 2 2 2" xfId="30225" xr:uid="{4D8C59EF-5E5E-45A7-9CA4-DD9AA4C2B30B}"/>
    <cellStyle name="Comma 2 3 2 2 3" xfId="19242" xr:uid="{D097A6D1-E361-49FF-A423-6DCDA1BFF12A}"/>
    <cellStyle name="Comma 2 3 2 3" xfId="13454" xr:uid="{C770CB73-0D99-42D9-94CF-E879291539F2}"/>
    <cellStyle name="Comma 2 3 2 3 2" xfId="35362" xr:uid="{1083169E-90E4-45C1-A721-EEE7CF90194B}"/>
    <cellStyle name="Comma 2 3 2 3 3" xfId="24379" xr:uid="{F64411DB-56C0-4A87-9C49-12DF570B80FB}"/>
    <cellStyle name="Comma 2 3 2 4" xfId="26329" xr:uid="{950CE790-7B5C-4F2F-80FE-4EFB100B2B2A}"/>
    <cellStyle name="Comma 2 3 2 4 2" xfId="37312" xr:uid="{A884B0AD-92DF-4321-8406-1299EB6D9E06}"/>
    <cellStyle name="Comma 2 3 2 5" xfId="28277" xr:uid="{A238702E-0636-4125-896D-4E3AFB044A0D}"/>
    <cellStyle name="Comma 2 3 2 6" xfId="39260" xr:uid="{3A8FC0F5-6905-4403-A1CD-B57C070D51F1}"/>
    <cellStyle name="Comma 2 3 2 7" xfId="41207" xr:uid="{487FF134-9A23-4A9A-81D6-8CE50CFEDD77}"/>
    <cellStyle name="Comma 2 3 2 8" xfId="43167" xr:uid="{844065DF-3494-476A-809D-4D239D63C86D}"/>
    <cellStyle name="Comma 2 3 2 9" xfId="17293" xr:uid="{230E5397-BE1D-449C-92D3-89D7AEFFAAD2}"/>
    <cellStyle name="Comma 2 3 3" xfId="7706" xr:uid="{5A984315-4FAC-4E63-AEDE-7C47F9823747}"/>
    <cellStyle name="Comma 2 3 3 2" xfId="30193" xr:uid="{CEA35602-5992-4DBF-B853-6D95594E8F19}"/>
    <cellStyle name="Comma 2 3 3 3" xfId="19210" xr:uid="{C3D76FB5-D7A0-405E-A4A4-B925FAEF455D}"/>
    <cellStyle name="Comma 2 3 4" xfId="13401" xr:uid="{812655BE-3DA0-48DF-B8FB-968D4CD396DF}"/>
    <cellStyle name="Comma 2 3 4 2" xfId="35330" xr:uid="{AF20804D-A001-4C06-B055-FAB82DD8A9E1}"/>
    <cellStyle name="Comma 2 3 4 3" xfId="24347" xr:uid="{23C72904-5ED0-4CB1-BA26-8E31FB75EFE4}"/>
    <cellStyle name="Comma 2 3 5" xfId="26297" xr:uid="{B3ED8592-D85A-488F-B27C-76BE02FBAEAF}"/>
    <cellStyle name="Comma 2 3 5 2" xfId="37280" xr:uid="{D6A2C19B-15E8-4D38-A2B2-8EBE58EC1C7E}"/>
    <cellStyle name="Comma 2 3 6" xfId="28245" xr:uid="{FB98AE05-1BA4-40A1-B10D-890ACD3D9713}"/>
    <cellStyle name="Comma 2 3 7" xfId="39228" xr:uid="{B48EC5D5-946C-4B72-81C5-43F4E8938176}"/>
    <cellStyle name="Comma 2 3 8" xfId="41175" xr:uid="{121F03B1-2919-440B-8B2E-3994BB97AFA9}"/>
    <cellStyle name="Comma 2 3 9" xfId="43135" xr:uid="{5B499CB5-C5BA-4B56-B021-8979B99D293B}"/>
    <cellStyle name="Comma 2 4" xfId="4716" xr:uid="{EFDC4CD9-2D6B-4BA3-AC73-8FE87E6C1B36}"/>
    <cellStyle name="Comma 2 4 2" xfId="7732" xr:uid="{505C019D-7DB6-4D32-973F-3670F5CEE26F}"/>
    <cellStyle name="Comma 2 4 2 2" xfId="30219" xr:uid="{3AE5AB3F-0BE5-4B7E-BC78-D29F832FA594}"/>
    <cellStyle name="Comma 2 4 2 3" xfId="19236" xr:uid="{1D13A33B-F7A4-4932-85FD-92A1D03BAEC4}"/>
    <cellStyle name="Comma 2 4 3" xfId="13427" xr:uid="{21E999D3-39FC-43A1-949E-A35A8209A80B}"/>
    <cellStyle name="Comma 2 4 3 2" xfId="35356" xr:uid="{B2896237-41FD-40FC-8F89-A22FCE3FD10B}"/>
    <cellStyle name="Comma 2 4 3 3" xfId="24373" xr:uid="{C0155619-65EB-4E9E-8F85-0D520AA66DC5}"/>
    <cellStyle name="Comma 2 4 4" xfId="26323" xr:uid="{2857AA75-A1D4-4C97-8C33-ECE7F32C7224}"/>
    <cellStyle name="Comma 2 4 4 2" xfId="37306" xr:uid="{83DD856F-FA19-44B9-A844-7E641CC72A91}"/>
    <cellStyle name="Comma 2 4 5" xfId="28271" xr:uid="{CD586B87-D48D-4F09-8862-0DF44D97E511}"/>
    <cellStyle name="Comma 2 4 6" xfId="39254" xr:uid="{169226B5-688D-4434-AE9F-3B457D62B6E6}"/>
    <cellStyle name="Comma 2 4 7" xfId="41201" xr:uid="{A395F65E-E61A-40B1-9A83-097299605434}"/>
    <cellStyle name="Comma 2 4 8" xfId="43161" xr:uid="{8F478C7C-CF31-4C77-90F3-F7BEF4B4BBD2}"/>
    <cellStyle name="Comma 2 4 9" xfId="17287" xr:uid="{10DB4C5B-94E9-4F48-9B82-6C4505895D70}"/>
    <cellStyle name="Comma 2 5" xfId="7679" xr:uid="{8F8A70B4-9046-4F8A-9D60-4F8993D80063}"/>
    <cellStyle name="Comma 2 5 2" xfId="30166" xr:uid="{B2F24630-5972-4E37-BDD6-802C795C07F9}"/>
    <cellStyle name="Comma 2 5 3" xfId="19183" xr:uid="{FE64C415-90CF-4EB5-AEA9-CB9BB494AEF4}"/>
    <cellStyle name="Comma 2 6" xfId="13358" xr:uid="{D7EEB92F-4080-4DC9-8ED3-ADD36F49B610}"/>
    <cellStyle name="Comma 2 6 2" xfId="35303" xr:uid="{B7252F8E-52C2-4263-B35B-35D1287FAC63}"/>
    <cellStyle name="Comma 2 6 3" xfId="24320" xr:uid="{3B0B0C81-B0C3-47F7-A307-3ECF01AD8F68}"/>
    <cellStyle name="Comma 2 7" xfId="4637" xr:uid="{045C2841-6A3D-4B32-8D61-0C36D84918DC}"/>
    <cellStyle name="Comma 2 7 2" xfId="37253" xr:uid="{4C7A4977-07A1-4216-8389-2868359D137E}"/>
    <cellStyle name="Comma 2 7 3" xfId="26270" xr:uid="{471228D7-0235-43BA-9414-12F25D1543D2}"/>
    <cellStyle name="Comma 2 8" xfId="28218" xr:uid="{A7D570DE-F739-4F2D-B8EC-7B5F98399A13}"/>
    <cellStyle name="Comma 2 9" xfId="39201" xr:uid="{67BA259F-B4FB-454B-A2EE-B03E40B69905}"/>
    <cellStyle name="Comma 3" xfId="2306" xr:uid="{00000000-0005-0000-0000-0000040A0000}"/>
    <cellStyle name="Comma 3 2" xfId="2307" xr:uid="{00000000-0005-0000-0000-0000050A0000}"/>
    <cellStyle name="Comma 3 2 2" xfId="7713" xr:uid="{FA8E657A-7DF3-4FA5-8D3E-AD36883BFBF4}"/>
    <cellStyle name="Comma 3 2 2 2" xfId="30200" xr:uid="{AF982BE0-C246-489B-A94A-F99B35F5E20A}"/>
    <cellStyle name="Comma 3 2 2 3" xfId="19217" xr:uid="{C5879B3B-E3AA-4114-94B5-EB3F2C8F5CC2}"/>
    <cellStyle name="Comma 3 2 3" xfId="13408" xr:uid="{7B0E7E4D-927B-4375-91D2-AED3D0C96290}"/>
    <cellStyle name="Comma 3 2 3 2" xfId="35337" xr:uid="{8C02EF33-631A-46AF-AD11-EA196052E522}"/>
    <cellStyle name="Comma 3 2 3 3" xfId="24354" xr:uid="{BB7C6496-40F3-431B-BD77-108C0C5CCDE1}"/>
    <cellStyle name="Comma 3 2 4" xfId="4696" xr:uid="{CEAEDD3C-A67F-4A28-9AF8-720719F811C8}"/>
    <cellStyle name="Comma 3 2 4 2" xfId="37287" xr:uid="{0B6AEE54-2F22-423D-BBC3-8D47146B6DCA}"/>
    <cellStyle name="Comma 3 2 4 3" xfId="26304" xr:uid="{963C5CC8-AC1E-447E-A808-42D8FCAB7CD1}"/>
    <cellStyle name="Comma 3 2 5" xfId="28252" xr:uid="{5B576287-85DA-4940-A51B-344625C7A7B4}"/>
    <cellStyle name="Comma 3 2 6" xfId="39235" xr:uid="{60EAABFE-325F-4F27-B00D-8682CB5BBE15}"/>
    <cellStyle name="Comma 3 2 7" xfId="41182" xr:uid="{A3B70906-E8D8-4EC5-8190-3741DB24A0A8}"/>
    <cellStyle name="Comma 3 2 8" xfId="43142" xr:uid="{60290168-601F-45EA-BB0B-5161DF5CAA18}"/>
    <cellStyle name="Comma 3 2 9" xfId="17268" xr:uid="{0A4F492F-514F-483C-AD96-07E4AAE2D357}"/>
    <cellStyle name="Comma 3 3" xfId="4860" xr:uid="{05D73506-BD9C-4471-AB88-BD08B36A5E62}"/>
    <cellStyle name="Comma 3 3 2" xfId="7745" xr:uid="{7DD8D8C8-7D39-4BE3-93DD-7BA3E7B3E9FD}"/>
    <cellStyle name="Comma 3 3 2 2" xfId="30232" xr:uid="{45F05B4A-B78D-4B55-9F5F-7339D0608358}"/>
    <cellStyle name="Comma 3 3 2 3" xfId="19249" xr:uid="{CC5D8AEC-94B2-40F4-9824-92A667662081}"/>
    <cellStyle name="Comma 3 3 3" xfId="13505" xr:uid="{EAB75482-BF1D-426C-A7A2-15328FB935C1}"/>
    <cellStyle name="Comma 3 3 3 2" xfId="35369" xr:uid="{E431E05E-433B-4F44-A3A6-335F210E0DBB}"/>
    <cellStyle name="Comma 3 3 3 3" xfId="24386" xr:uid="{1B1C5571-FA55-461A-9C31-0EAD787D7434}"/>
    <cellStyle name="Comma 3 3 4" xfId="26336" xr:uid="{45FE7373-9F83-40AF-8F61-8C5001CD3F1E}"/>
    <cellStyle name="Comma 3 3 4 2" xfId="37319" xr:uid="{8826D6DD-1D6B-4279-B12C-BFF2E21D6F3A}"/>
    <cellStyle name="Comma 3 3 5" xfId="28284" xr:uid="{711DF96F-5561-4D1F-9F4C-9C76A5C1CBDD}"/>
    <cellStyle name="Comma 3 3 6" xfId="39267" xr:uid="{18455308-FE76-4B65-9A83-A9B9963EAE7D}"/>
    <cellStyle name="Comma 3 3 7" xfId="41214" xr:uid="{77D26363-4D07-4C33-BBBC-DE99547F220B}"/>
    <cellStyle name="Comma 3 3 8" xfId="43174" xr:uid="{DD2F38A2-F46C-4146-A9C8-2F2B41266274}"/>
    <cellStyle name="Comma 3 3 9" xfId="17300" xr:uid="{7BFF2C63-012B-49EA-9BB6-B57391AF0B37}"/>
    <cellStyle name="Comma 3 4" xfId="4644" xr:uid="{F6A5D9F7-FA96-4350-9AEC-342ADBCB58F6}"/>
    <cellStyle name="Comma 4" xfId="2308" xr:uid="{00000000-0005-0000-0000-0000060A0000}"/>
    <cellStyle name="Comma 4 10" xfId="43116" xr:uid="{9B2DC04D-3860-4394-BF26-88AFB1B344B8}"/>
    <cellStyle name="Comma 4 11" xfId="17242" xr:uid="{02063D96-2998-4BA7-8CFA-EA16F09EC6DA}"/>
    <cellStyle name="Comma 4 2" xfId="2309" xr:uid="{00000000-0005-0000-0000-0000070A0000}"/>
    <cellStyle name="Comma 4 2 2" xfId="7715" xr:uid="{9509A177-9005-49C8-97A0-B519B04D6A20}"/>
    <cellStyle name="Comma 4 2 2 2" xfId="30202" xr:uid="{D94AD8D6-79CA-4100-B3B6-895A7D4BB6C4}"/>
    <cellStyle name="Comma 4 2 2 3" xfId="19219" xr:uid="{0C3F5781-8FD1-4514-AB1C-94ED88706322}"/>
    <cellStyle name="Comma 4 2 3" xfId="13410" xr:uid="{11C15A02-0D5B-4BBB-A91F-58023C234C22}"/>
    <cellStyle name="Comma 4 2 3 2" xfId="35339" xr:uid="{4ADFD366-5CCD-4E3B-8011-58B1FEA9A754}"/>
    <cellStyle name="Comma 4 2 3 3" xfId="24356" xr:uid="{7FD238AD-1B92-4595-9107-6483B8EA1B12}"/>
    <cellStyle name="Comma 4 2 4" xfId="4698" xr:uid="{9AF05FAB-71AC-45A9-A523-0DC17665A278}"/>
    <cellStyle name="Comma 4 2 4 2" xfId="37289" xr:uid="{4F092250-6E38-40B6-BD14-0504CD00CAC0}"/>
    <cellStyle name="Comma 4 2 4 3" xfId="26306" xr:uid="{A3C37A48-2C7A-4140-AE73-928D8BD1D3C8}"/>
    <cellStyle name="Comma 4 2 5" xfId="28254" xr:uid="{AB988736-6F3F-439F-AE35-C68EB4951FCB}"/>
    <cellStyle name="Comma 4 2 6" xfId="39237" xr:uid="{33CECA0F-B63D-48C0-886D-53B681C32DBC}"/>
    <cellStyle name="Comma 4 2 7" xfId="41184" xr:uid="{D2ABBA4B-210F-488F-8E0F-14911424C638}"/>
    <cellStyle name="Comma 4 2 8" xfId="43144" xr:uid="{3F63FDDE-D596-46C3-9503-FD018DACB990}"/>
    <cellStyle name="Comma 4 2 9" xfId="17270" xr:uid="{EB2A2086-F247-4711-84AB-699EC14192CE}"/>
    <cellStyle name="Comma 4 3" xfId="6513" xr:uid="{4CE5FBEF-F5DB-4F17-8ED8-7A6EF9E99608}"/>
    <cellStyle name="Comma 4 3 2" xfId="8694" xr:uid="{E62184A3-E0D4-43B7-978B-0BF08F831C73}"/>
    <cellStyle name="Comma 4 3 2 2" xfId="31181" xr:uid="{1324F539-D27F-4913-B6F4-D3FDC01AB48F}"/>
    <cellStyle name="Comma 4 3 2 3" xfId="20198" xr:uid="{0DEE1811-DC12-4439-896B-B032DCD53843}"/>
    <cellStyle name="Comma 4 3 3" xfId="14533" xr:uid="{26E3DED1-2916-4D8E-9A96-E462768DA0C3}"/>
    <cellStyle name="Comma 4 3 3 2" xfId="36318" xr:uid="{405AFB34-B2E0-485B-ADA7-5DD23B54D270}"/>
    <cellStyle name="Comma 4 3 3 3" xfId="25335" xr:uid="{696A0D67-1946-4620-89D5-EBDEC0034A51}"/>
    <cellStyle name="Comma 4 3 4" xfId="27285" xr:uid="{9DA6F0AB-ACC9-4833-B730-8D68D4CF8017}"/>
    <cellStyle name="Comma 4 3 4 2" xfId="38268" xr:uid="{7A716849-56E2-4EFA-82CD-26CFB754292F}"/>
    <cellStyle name="Comma 4 3 5" xfId="29233" xr:uid="{EEAF539D-E99F-4333-A093-E832CD8567CB}"/>
    <cellStyle name="Comma 4 3 6" xfId="40216" xr:uid="{9C7C48C6-ED1F-43B1-BBD5-4B5CAC3C4E17}"/>
    <cellStyle name="Comma 4 3 7" xfId="42163" xr:uid="{4C62A5EA-FDFB-42CA-AA4C-56B9CCF4C86D}"/>
    <cellStyle name="Comma 4 3 8" xfId="44123" xr:uid="{6B4B6E7B-C28C-4008-9C01-4D8390808D9C}"/>
    <cellStyle name="Comma 4 3 9" xfId="18249" xr:uid="{8C77492F-58E1-4976-8CDD-BC7D78EC4C55}"/>
    <cellStyle name="Comma 4 4" xfId="7687" xr:uid="{CFED761F-300F-4F12-AE6C-0BB639005C90}"/>
    <cellStyle name="Comma 4 4 2" xfId="30174" xr:uid="{B9B294F0-B659-4FED-B1B6-E0B3571DF455}"/>
    <cellStyle name="Comma 4 4 3" xfId="19191" xr:uid="{05302D8A-F085-4066-92EB-3925DF134529}"/>
    <cellStyle name="Comma 4 5" xfId="13366" xr:uid="{18E5206E-35E7-4C59-8123-2F7679CFB147}"/>
    <cellStyle name="Comma 4 5 2" xfId="35311" xr:uid="{B682DF38-E0CC-44CE-AFD2-9B7DE0B871BD}"/>
    <cellStyle name="Comma 4 5 3" xfId="24328" xr:uid="{E45D1B90-E47B-49AD-948E-FC07C58BADEA}"/>
    <cellStyle name="Comma 4 6" xfId="4646" xr:uid="{07B1BE97-FB32-4990-BEFB-7157DB965ABD}"/>
    <cellStyle name="Comma 4 6 2" xfId="37261" xr:uid="{DDEB8763-C36A-425A-A7A7-657B2976CF06}"/>
    <cellStyle name="Comma 4 6 3" xfId="26278" xr:uid="{72F7D8BA-1939-48EC-A0C7-B8C522AB914B}"/>
    <cellStyle name="Comma 4 7" xfId="28226" xr:uid="{0CB580B8-F72D-400F-9CC8-73368DF4737A}"/>
    <cellStyle name="Comma 4 8" xfId="39209" xr:uid="{E80D44CE-8247-43EF-AE40-E641951A65AA}"/>
    <cellStyle name="Comma 4 9" xfId="41156" xr:uid="{E3FA0E16-B2CE-4F5B-96C5-29C9123CB1B1}"/>
    <cellStyle name="Comma 5" xfId="2310" xr:uid="{00000000-0005-0000-0000-0000080A0000}"/>
    <cellStyle name="Comma 5 10" xfId="43119" xr:uid="{517E1B93-6467-4400-B4F7-AA789E86A5AA}"/>
    <cellStyle name="Comma 5 11" xfId="17245" xr:uid="{AF0087F1-E636-43C4-A4C3-CC103A8AE397}"/>
    <cellStyle name="Comma 5 2" xfId="2311" xr:uid="{00000000-0005-0000-0000-0000090A0000}"/>
    <cellStyle name="Comma 5 2 2" xfId="7718" xr:uid="{EBCA54D5-4F49-49A2-A7A1-4C64867A26C9}"/>
    <cellStyle name="Comma 5 2 2 2" xfId="30205" xr:uid="{C5B347D8-5CEC-45AE-9B1B-F5C6B56BE09E}"/>
    <cellStyle name="Comma 5 2 2 3" xfId="19222" xr:uid="{0A8A478A-C47B-433E-8781-E99374F7FD6A}"/>
    <cellStyle name="Comma 5 2 3" xfId="13413" xr:uid="{7E0D242D-1712-429F-A857-CF0FDC719D43}"/>
    <cellStyle name="Comma 5 2 3 2" xfId="35342" xr:uid="{8B70A2D0-BBAD-4AEB-8D41-2C92738ECF62}"/>
    <cellStyle name="Comma 5 2 3 3" xfId="24359" xr:uid="{EC7B3EF8-DE08-4CD3-AD4E-004344EF2988}"/>
    <cellStyle name="Comma 5 2 4" xfId="4701" xr:uid="{452446CA-E40D-4C4A-9A49-5134E1AC0EE6}"/>
    <cellStyle name="Comma 5 2 4 2" xfId="37292" xr:uid="{1B1C39D7-1C70-4954-8BDF-D0DA11A10AAA}"/>
    <cellStyle name="Comma 5 2 4 3" xfId="26309" xr:uid="{44A1C37C-58BF-4AEA-8923-A8E9ABBCA294}"/>
    <cellStyle name="Comma 5 2 5" xfId="28257" xr:uid="{DBE99895-9679-4258-A185-A42E16677D3D}"/>
    <cellStyle name="Comma 5 2 6" xfId="39240" xr:uid="{4D02F538-933A-46C8-869B-3F4E2CD39E1A}"/>
    <cellStyle name="Comma 5 2 7" xfId="41187" xr:uid="{7B746960-3AAD-4E5A-B0A9-D1E32D43DFD3}"/>
    <cellStyle name="Comma 5 2 8" xfId="43147" xr:uid="{70EA8083-E119-418E-A85A-D795C9BD6457}"/>
    <cellStyle name="Comma 5 2 9" xfId="17273" xr:uid="{C93C706A-A3A6-4C86-AFD2-C438E11F7287}"/>
    <cellStyle name="Comma 5 3" xfId="6532" xr:uid="{8D79D38F-D995-475C-8630-DFAF12C65C09}"/>
    <cellStyle name="Comma 5 3 2" xfId="8696" xr:uid="{054BFFE8-2806-41A9-A432-B9F1DDDCBDA6}"/>
    <cellStyle name="Comma 5 3 2 2" xfId="31183" xr:uid="{FB45DBF7-0518-4300-B3A5-F057C75421ED}"/>
    <cellStyle name="Comma 5 3 2 3" xfId="20200" xr:uid="{1A529B2D-1012-4BB5-AEDA-F531575D7026}"/>
    <cellStyle name="Comma 5 3 3" xfId="14534" xr:uid="{8550BA3B-9E9D-4763-A96A-A376C2EBE556}"/>
    <cellStyle name="Comma 5 3 3 2" xfId="36319" xr:uid="{D1011843-5A46-4E89-AFD5-0FA26F336392}"/>
    <cellStyle name="Comma 5 3 3 3" xfId="25336" xr:uid="{9A2C863A-E57B-488D-A268-3D7D860BCE09}"/>
    <cellStyle name="Comma 5 3 4" xfId="27286" xr:uid="{C7E16CE4-41B8-4912-B717-F650D928C702}"/>
    <cellStyle name="Comma 5 3 4 2" xfId="38269" xr:uid="{E7ABB189-3978-426A-AE86-3C197850C03B}"/>
    <cellStyle name="Comma 5 3 5" xfId="29234" xr:uid="{D61FFB87-75CD-4736-BAB7-18FED30F7C6F}"/>
    <cellStyle name="Comma 5 3 6" xfId="40217" xr:uid="{2CB1DD44-A1E9-403B-83FC-FC9AD68D3975}"/>
    <cellStyle name="Comma 5 3 7" xfId="42164" xr:uid="{F45959F8-3AB3-432A-9136-ABCCD5BCA00D}"/>
    <cellStyle name="Comma 5 3 8" xfId="44124" xr:uid="{BCD6DF00-3693-4CE5-A786-B3271C90E15C}"/>
    <cellStyle name="Comma 5 3 9" xfId="18250" xr:uid="{D77C9E56-C5FB-4F61-8666-19BA085E8FC9}"/>
    <cellStyle name="Comma 5 4" xfId="7690" xr:uid="{2C19A9FE-8359-42C0-B9ED-063CD7605B64}"/>
    <cellStyle name="Comma 5 4 2" xfId="30177" xr:uid="{D6A0A356-2512-45F7-849E-291D9674875D}"/>
    <cellStyle name="Comma 5 4 3" xfId="19194" xr:uid="{AB39FB95-79E2-483E-8913-7F31F4B4935B}"/>
    <cellStyle name="Comma 5 5" xfId="13369" xr:uid="{16697754-4A8E-4C2F-9721-5D79CAB5ED25}"/>
    <cellStyle name="Comma 5 5 2" xfId="35314" xr:uid="{242AAB0C-9FAC-4337-8449-185466A38AA2}"/>
    <cellStyle name="Comma 5 5 3" xfId="24331" xr:uid="{33C5B433-98E0-44F4-BC4E-568FE41282B3}"/>
    <cellStyle name="Comma 5 6" xfId="4649" xr:uid="{96A893E2-D58F-4796-9F26-01BA573FE4BB}"/>
    <cellStyle name="Comma 5 6 2" xfId="37264" xr:uid="{47CD2F81-74DD-4AE8-8519-05D9ADD8F89B}"/>
    <cellStyle name="Comma 5 6 3" xfId="26281" xr:uid="{3AB49166-D47A-400F-9783-0078FB54D0D0}"/>
    <cellStyle name="Comma 5 7" xfId="28229" xr:uid="{9C53A472-30F1-4550-83AB-393E71A4B01F}"/>
    <cellStyle name="Comma 5 8" xfId="39212" xr:uid="{614A7931-C412-41A5-80EB-C423E88626A7}"/>
    <cellStyle name="Comma 5 9" xfId="41159" xr:uid="{9C5C544F-FD04-4B33-9ED0-2599CC408FBD}"/>
    <cellStyle name="Comma 6" xfId="6569" xr:uid="{6BB0BACF-FCBC-430A-8BDB-8A43FAD01B16}"/>
    <cellStyle name="Comma 6 2" xfId="8697" xr:uid="{8DE6469F-349B-4CC8-9159-379CADF22A0B}"/>
    <cellStyle name="Comma 6 2 2" xfId="31184" xr:uid="{80DA757D-2ABC-4B27-B22B-A74B9E7B2765}"/>
    <cellStyle name="Comma 6 2 3" xfId="20201" xr:uid="{1703EEDD-38C9-4BC8-BF9E-BF8B6A10C669}"/>
    <cellStyle name="Comma 6 3" xfId="14535" xr:uid="{1CE1EC5F-F506-4E72-85E3-4DE81992C61E}"/>
    <cellStyle name="Comma 6 3 2" xfId="36320" xr:uid="{5E4EF7C8-CF71-42ED-B62F-A1E159747F94}"/>
    <cellStyle name="Comma 6 3 3" xfId="25337" xr:uid="{AF7856F0-38B9-48EA-B27C-63A2F208E5F9}"/>
    <cellStyle name="Comma 6 4" xfId="27287" xr:uid="{971FC8AE-4289-4ED8-A26D-DB019A430749}"/>
    <cellStyle name="Comma 6 4 2" xfId="38270" xr:uid="{0542AE06-5571-4582-BC42-C4EA173F3CCB}"/>
    <cellStyle name="Comma 6 5" xfId="29235" xr:uid="{760E350A-2F64-41A4-A2A5-9489DBD094F2}"/>
    <cellStyle name="Comma 6 6" xfId="40218" xr:uid="{A539DB56-4607-4D87-815B-DD104B4E7EDE}"/>
    <cellStyle name="Comma 6 7" xfId="42165" xr:uid="{ABD7924F-0304-463A-95BC-7EB4E003D09A}"/>
    <cellStyle name="Comma 6 8" xfId="44125" xr:uid="{0AA43948-B339-4F69-B58F-BB3C8F84E108}"/>
    <cellStyle name="Comma 6 9" xfId="18251" xr:uid="{7C069989-5B33-4D93-9D3C-8BE2B867502E}"/>
    <cellStyle name="Comma 7" xfId="6594" xr:uid="{653CEC6B-A291-4B54-83AD-66B054DBAAA4}"/>
    <cellStyle name="Comma 7 2" xfId="8698" xr:uid="{741CD316-B488-40F7-859E-F37E0A304A1B}"/>
    <cellStyle name="Comma 7 2 2" xfId="31185" xr:uid="{5AF0B671-2D74-4CCE-8976-32CA086A215F}"/>
    <cellStyle name="Comma 7 2 3" xfId="20202" xr:uid="{F3728161-65C0-4761-A66C-BF80D4EE7F27}"/>
    <cellStyle name="Comma 7 3" xfId="14536" xr:uid="{5E639983-5946-4332-BE0D-326993EFE673}"/>
    <cellStyle name="Comma 7 3 2" xfId="36321" xr:uid="{389C02AE-67FF-47CF-AF59-F638CEDB0FC4}"/>
    <cellStyle name="Comma 7 3 3" xfId="25338" xr:uid="{A7CF3C33-A0F5-4DAB-AEF1-E408A5641AE2}"/>
    <cellStyle name="Comma 7 4" xfId="27288" xr:uid="{96E9BCA0-98BF-4196-9F8C-34A54E76A66C}"/>
    <cellStyle name="Comma 7 4 2" xfId="38271" xr:uid="{EFD01290-2782-4401-89A0-8FF2444B0E2B}"/>
    <cellStyle name="Comma 7 5" xfId="29236" xr:uid="{E51B5655-D556-4864-A4B7-2DC7E71A5713}"/>
    <cellStyle name="Comma 7 6" xfId="40219" xr:uid="{D4D7169D-401A-4A6A-8007-B940A410B9C5}"/>
    <cellStyle name="Comma 7 7" xfId="42166" xr:uid="{8238D11B-5D32-409D-9566-0B5DD14F1B36}"/>
    <cellStyle name="Comma 7 8" xfId="44126" xr:uid="{84F2C6E1-1336-4DDD-BF13-47CB166B4228}"/>
    <cellStyle name="Comma 7 9" xfId="18252" xr:uid="{DC65E1BF-3870-47F8-885F-17DE2ED393F3}"/>
    <cellStyle name="Comma 8" xfId="6646" xr:uid="{C0FA75A9-1679-4F73-9046-39B7443D0230}"/>
    <cellStyle name="Comma 8 2" xfId="8700" xr:uid="{CB9694A5-7D9E-4124-9FDB-46D0DE6E29B3}"/>
    <cellStyle name="Comma 8 2 2" xfId="31187" xr:uid="{FAC8CC8E-85C7-4894-89E1-6A899627DBDE}"/>
    <cellStyle name="Comma 8 2 3" xfId="20204" xr:uid="{BBF6C161-8C49-43A2-8695-F8C573E56947}"/>
    <cellStyle name="Comma 8 3" xfId="14538" xr:uid="{2A5DF898-BC9A-41B5-AB58-F2B7325D4744}"/>
    <cellStyle name="Comma 8 3 2" xfId="36323" xr:uid="{0BCFB09D-EF92-4BCE-B95A-2BE6B7F3F8D2}"/>
    <cellStyle name="Comma 8 3 3" xfId="25340" xr:uid="{C713F844-C0D9-4786-A957-7B078805F313}"/>
    <cellStyle name="Comma 8 4" xfId="27290" xr:uid="{EEC97B13-5DC9-43D3-8D2C-C388095A673A}"/>
    <cellStyle name="Comma 8 4 2" xfId="38273" xr:uid="{2C654EA4-96FB-400A-8580-F23F94EC2A11}"/>
    <cellStyle name="Comma 8 5" xfId="29238" xr:uid="{39362792-38F7-4416-80F8-6AADF7669171}"/>
    <cellStyle name="Comma 8 6" xfId="40221" xr:uid="{0FCF74C7-6E27-4AB5-967B-ECA12C129E5A}"/>
    <cellStyle name="Comma 8 7" xfId="42168" xr:uid="{BA6FBBD0-4944-4070-814B-B2D51093570F}"/>
    <cellStyle name="Comma 8 8" xfId="44128" xr:uid="{E75B2528-E88D-4753-8132-AEA96B4F1766}"/>
    <cellStyle name="Comma 8 9" xfId="18254" xr:uid="{2C29362D-B56A-4EA2-88C7-6B6C4F1A4105}"/>
    <cellStyle name="Comma 9" xfId="6647" xr:uid="{2BD84FC1-DA79-451F-9EE7-ED463AFEF736}"/>
    <cellStyle name="Comma 9 2" xfId="8701" xr:uid="{E4F139EB-308B-497D-BC1E-0D985CBE659B}"/>
    <cellStyle name="Comma 9 2 2" xfId="31188" xr:uid="{50504772-7C36-4ABC-9365-FD95D2B223CF}"/>
    <cellStyle name="Comma 9 2 3" xfId="20205" xr:uid="{E633920E-5BC7-4C01-B832-6FEAA65BB1FB}"/>
    <cellStyle name="Comma 9 3" xfId="14539" xr:uid="{907AE578-E4EB-4DBC-B717-F5A94D597A7C}"/>
    <cellStyle name="Comma 9 3 2" xfId="36324" xr:uid="{ABC6DC0D-17B1-4D70-A8E1-170F583D6497}"/>
    <cellStyle name="Comma 9 3 3" xfId="25341" xr:uid="{4BDC58F4-FF17-445D-948E-FCBEA12343E7}"/>
    <cellStyle name="Comma 9 4" xfId="27291" xr:uid="{9E7E81A9-608E-42E2-8BCF-DD635B67192E}"/>
    <cellStyle name="Comma 9 4 2" xfId="38274" xr:uid="{59EFCF22-E040-4201-9D99-33DC7E7655DC}"/>
    <cellStyle name="Comma 9 5" xfId="29239" xr:uid="{5B688DDA-C39D-4CCC-BF8E-9737278CE33B}"/>
    <cellStyle name="Comma 9 6" xfId="40222" xr:uid="{9FA96CA7-443F-4656-9EA5-E0E554ADE3BA}"/>
    <cellStyle name="Comma 9 7" xfId="42169" xr:uid="{F3386A7B-7EAA-4EEE-A3C1-C59BC6FDE1EE}"/>
    <cellStyle name="Comma 9 8" xfId="44129" xr:uid="{FC101A19-B81D-4786-9B1D-B2C7C7ECA487}"/>
    <cellStyle name="Comma 9 9" xfId="18255" xr:uid="{6BE4E1CC-C22E-4FB0-AC18-537D4B778013}"/>
    <cellStyle name="Comma(1)" xfId="2312" xr:uid="{00000000-0005-0000-0000-00000A0A0000}"/>
    <cellStyle name="Comma(1) 2" xfId="2313" xr:uid="{00000000-0005-0000-0000-00000B0A0000}"/>
    <cellStyle name="Comma(1) 2 2" xfId="2314" xr:uid="{00000000-0005-0000-0000-00000C0A0000}"/>
    <cellStyle name="Comma.2" xfId="2315" xr:uid="{00000000-0005-0000-0000-00000D0A0000}"/>
    <cellStyle name="Comma.2 2" xfId="2316" xr:uid="{00000000-0005-0000-0000-00000E0A0000}"/>
    <cellStyle name="Comma0 - Modelo1" xfId="2317" xr:uid="{00000000-0005-0000-0000-00000F0A0000}"/>
    <cellStyle name="Comma0 - Style1" xfId="2318" xr:uid="{00000000-0005-0000-0000-0000100A0000}"/>
    <cellStyle name="Comma1 - Modelo2" xfId="2319" xr:uid="{00000000-0005-0000-0000-0000110A0000}"/>
    <cellStyle name="Comma1 - Style2" xfId="2320" xr:uid="{00000000-0005-0000-0000-0000120A0000}"/>
    <cellStyle name="Company" xfId="2321" xr:uid="{00000000-0005-0000-0000-0000130A0000}"/>
    <cellStyle name="Company 2" xfId="2322" xr:uid="{00000000-0005-0000-0000-0000140A0000}"/>
    <cellStyle name="Company 3" xfId="2323" xr:uid="{00000000-0005-0000-0000-0000150A0000}"/>
    <cellStyle name="Company 3 2" xfId="2324" xr:uid="{00000000-0005-0000-0000-0000160A0000}"/>
    <cellStyle name="Company 4" xfId="2325" xr:uid="{00000000-0005-0000-0000-0000170A0000}"/>
    <cellStyle name="Company name" xfId="2326" xr:uid="{00000000-0005-0000-0000-0000180A0000}"/>
    <cellStyle name="Company_ project" xfId="2327" xr:uid="{00000000-0005-0000-0000-0000190A0000}"/>
    <cellStyle name="CompanyName" xfId="2328" xr:uid="{00000000-0005-0000-0000-00001A0A0000}"/>
    <cellStyle name="CompanyName 2" xfId="2329" xr:uid="{00000000-0005-0000-0000-00001B0A0000}"/>
    <cellStyle name="CompanyName 2 2" xfId="2330" xr:uid="{00000000-0005-0000-0000-00001C0A0000}"/>
    <cellStyle name="ControlFormular" xfId="2331" xr:uid="{00000000-0005-0000-0000-00001D0A0000}"/>
    <cellStyle name="Cur૲ency [0]_CASHCARR" xfId="2332" xr:uid="{00000000-0005-0000-0000-00001E0A0000}"/>
    <cellStyle name="CurRatio" xfId="2333" xr:uid="{00000000-0005-0000-0000-00001F0A0000}"/>
    <cellStyle name="CurRatio 2" xfId="2334" xr:uid="{00000000-0005-0000-0000-0000200A0000}"/>
    <cellStyle name="CurRatio 2 2" xfId="2335" xr:uid="{00000000-0005-0000-0000-0000210A0000}"/>
    <cellStyle name="CurRatio 3" xfId="2336" xr:uid="{00000000-0005-0000-0000-0000220A0000}"/>
    <cellStyle name="CurRatio 3 2" xfId="2337" xr:uid="{00000000-0005-0000-0000-0000230A0000}"/>
    <cellStyle name="Currency [2]" xfId="2338" xr:uid="{00000000-0005-0000-0000-0000240A0000}"/>
    <cellStyle name="Currency [2] 2" xfId="2339" xr:uid="{00000000-0005-0000-0000-0000250A0000}"/>
    <cellStyle name="Currency [2] 2 2" xfId="2340" xr:uid="{00000000-0005-0000-0000-0000260A0000}"/>
    <cellStyle name="Currency 0" xfId="2341" xr:uid="{00000000-0005-0000-0000-0000270A0000}"/>
    <cellStyle name="Currency 2" xfId="2342" xr:uid="{00000000-0005-0000-0000-0000280A0000}"/>
    <cellStyle name="CustomStyle1" xfId="2343" xr:uid="{00000000-0005-0000-0000-0000290A0000}"/>
    <cellStyle name="CustomStyle1 2" xfId="2344" xr:uid="{00000000-0005-0000-0000-00002A0A0000}"/>
    <cellStyle name="CustomStyle1 2 2" xfId="2345" xr:uid="{00000000-0005-0000-0000-00002B0A0000}"/>
    <cellStyle name="CustomStyle6" xfId="2346" xr:uid="{00000000-0005-0000-0000-00002C0A0000}"/>
    <cellStyle name="CustomStyle6 2" xfId="2347" xr:uid="{00000000-0005-0000-0000-00002D0A0000}"/>
    <cellStyle name="CustomStyle6 2 2" xfId="2348" xr:uid="{00000000-0005-0000-0000-00002E0A0000}"/>
    <cellStyle name="CustomStyle7" xfId="2349" xr:uid="{00000000-0005-0000-0000-00002F0A0000}"/>
    <cellStyle name="CustomStyle7 2" xfId="2350" xr:uid="{00000000-0005-0000-0000-0000300A0000}"/>
    <cellStyle name="CustomStyle7 2 2" xfId="2351" xr:uid="{00000000-0005-0000-0000-0000310A0000}"/>
    <cellStyle name="Dash" xfId="2352" xr:uid="{00000000-0005-0000-0000-0000320A0000}"/>
    <cellStyle name="Dash 2" xfId="2353" xr:uid="{00000000-0005-0000-0000-0000330A0000}"/>
    <cellStyle name="Dash 2 2" xfId="2354" xr:uid="{00000000-0005-0000-0000-0000340A0000}"/>
    <cellStyle name="date" xfId="2355" xr:uid="{00000000-0005-0000-0000-0000350A0000}"/>
    <cellStyle name="date 2" xfId="2356" xr:uid="{00000000-0005-0000-0000-0000360A0000}"/>
    <cellStyle name="Date Aligned" xfId="2357" xr:uid="{00000000-0005-0000-0000-0000370A0000}"/>
    <cellStyle name="date_Book3 (2)" xfId="2358" xr:uid="{00000000-0005-0000-0000-0000380A0000}"/>
    <cellStyle name="Date2" xfId="2359" xr:uid="{00000000-0005-0000-0000-0000390A0000}"/>
    <cellStyle name="Date2 2" xfId="2360" xr:uid="{00000000-0005-0000-0000-00003A0A0000}"/>
    <cellStyle name="Date2 2 2" xfId="2361" xr:uid="{00000000-0005-0000-0000-00003B0A0000}"/>
    <cellStyle name="DateYear" xfId="2362" xr:uid="{00000000-0005-0000-0000-00003C0A0000}"/>
    <cellStyle name="Dec_0" xfId="2363" xr:uid="{00000000-0005-0000-0000-00003D0A0000}"/>
    <cellStyle name="Dia" xfId="2364" xr:uid="{00000000-0005-0000-0000-00003E0A0000}"/>
    <cellStyle name="Dia 2" xfId="2365" xr:uid="{00000000-0005-0000-0000-00003F0A0000}"/>
    <cellStyle name="Dia 2 2" xfId="2366" xr:uid="{00000000-0005-0000-0000-0000400A0000}"/>
    <cellStyle name="Dollar" xfId="2367" xr:uid="{00000000-0005-0000-0000-0000410A0000}"/>
    <cellStyle name="Dollar 2" xfId="2368" xr:uid="{00000000-0005-0000-0000-0000420A0000}"/>
    <cellStyle name="Dollar 2 2" xfId="2369" xr:uid="{00000000-0005-0000-0000-0000430A0000}"/>
    <cellStyle name="Dollars" xfId="2370" xr:uid="{00000000-0005-0000-0000-0000440A0000}"/>
    <cellStyle name="Dotted Line" xfId="2371" xr:uid="{00000000-0005-0000-0000-0000450A0000}"/>
    <cellStyle name="Driver" xfId="2372" xr:uid="{00000000-0005-0000-0000-0000460A0000}"/>
    <cellStyle name="Emphasis 1" xfId="2373" xr:uid="{00000000-0005-0000-0000-0000470A0000}"/>
    <cellStyle name="Emphasis 1 2" xfId="3568" xr:uid="{00000000-0005-0000-0000-0000480A0000}"/>
    <cellStyle name="Emphasis 1 3" xfId="5745" xr:uid="{E4F426E4-5725-4E24-BB84-0991EC7F3FDF}"/>
    <cellStyle name="Emphasis 2" xfId="2374" xr:uid="{00000000-0005-0000-0000-0000490A0000}"/>
    <cellStyle name="Emphasis 2 2" xfId="3569" xr:uid="{00000000-0005-0000-0000-00004A0A0000}"/>
    <cellStyle name="Emphasis 2 3" xfId="5746" xr:uid="{CC22FBE4-BABF-4DB0-87D3-AEB8AEAED329}"/>
    <cellStyle name="Emphasis 3" xfId="2375" xr:uid="{00000000-0005-0000-0000-00004B0A0000}"/>
    <cellStyle name="Encabez1" xfId="2376" xr:uid="{00000000-0005-0000-0000-00004C0A0000}"/>
    <cellStyle name="Encabez1 2" xfId="2377" xr:uid="{00000000-0005-0000-0000-00004D0A0000}"/>
    <cellStyle name="Encabez1 2 2" xfId="2378" xr:uid="{00000000-0005-0000-0000-00004E0A0000}"/>
    <cellStyle name="Encabez2" xfId="2379" xr:uid="{00000000-0005-0000-0000-00004F0A0000}"/>
    <cellStyle name="Encabez2 2" xfId="2380" xr:uid="{00000000-0005-0000-0000-0000500A0000}"/>
    <cellStyle name="Encabez2 2 2" xfId="2381" xr:uid="{00000000-0005-0000-0000-0000510A0000}"/>
    <cellStyle name="Ênfase1 2" xfId="3570" xr:uid="{00000000-0005-0000-0000-0000520A0000}"/>
    <cellStyle name="Ênfase1 2 2" xfId="5748" xr:uid="{24F4C12A-D9B4-4C46-B494-4FD8EABDF0DE}"/>
    <cellStyle name="Ênfase1 2 3" xfId="5749" xr:uid="{1106F096-2521-4767-844C-A08C28E94950}"/>
    <cellStyle name="Ênfase1 2 4" xfId="5747" xr:uid="{2C19F0C2-6233-43E1-BD18-DDF7688F3601}"/>
    <cellStyle name="Ênfase1 3" xfId="3392" xr:uid="{00000000-0005-0000-0000-0000530A0000}"/>
    <cellStyle name="Ênfase1 3 2" xfId="5750" xr:uid="{7DD6A3AB-D4BE-4AB8-887B-55EFFEEFAD56}"/>
    <cellStyle name="Ênfase1 4" xfId="5751" xr:uid="{CD09692C-255D-4B01-BA6E-DDD4C3D73DC7}"/>
    <cellStyle name="Ênfase1 5" xfId="6695" xr:uid="{9A06B6B1-8504-4C5E-9BC9-F975ADEEC582}"/>
    <cellStyle name="Ênfase2 2" xfId="3571" xr:uid="{00000000-0005-0000-0000-0000540A0000}"/>
    <cellStyle name="Ênfase2 2 2" xfId="5753" xr:uid="{98461B71-CF0D-4A2D-B59F-38B5B1617C04}"/>
    <cellStyle name="Ênfase2 2 3" xfId="5754" xr:uid="{6BEEDFD4-F814-430C-8BB4-776A3B1F8440}"/>
    <cellStyle name="Ênfase2 2 4" xfId="5752" xr:uid="{3E2B03C2-2668-434A-B624-A21611FEB376}"/>
    <cellStyle name="Ênfase2 3" xfId="3393" xr:uid="{00000000-0005-0000-0000-0000550A0000}"/>
    <cellStyle name="Ênfase2 3 2" xfId="5755" xr:uid="{3404AE17-CD20-4E63-8D35-48306AE72205}"/>
    <cellStyle name="Ênfase2 4" xfId="5756" xr:uid="{5097502E-AB59-4EC3-9996-5DA14E8DC30F}"/>
    <cellStyle name="Ênfase2 5" xfId="6696" xr:uid="{8FD50E46-62F8-4087-A84A-24D2578895C8}"/>
    <cellStyle name="Ênfase3 2" xfId="3572" xr:uid="{00000000-0005-0000-0000-0000560A0000}"/>
    <cellStyle name="Ênfase3 2 2" xfId="5758" xr:uid="{1E74F4F9-E335-4F1A-B627-BF9DC92A33BB}"/>
    <cellStyle name="Ênfase3 2 3" xfId="5759" xr:uid="{60E4E754-9561-45FC-9FEB-14D65D76FF71}"/>
    <cellStyle name="Ênfase3 2 4" xfId="5757" xr:uid="{519B1C12-51CF-46C3-AB08-55FEDC87923B}"/>
    <cellStyle name="Ênfase3 3" xfId="3394" xr:uid="{00000000-0005-0000-0000-0000570A0000}"/>
    <cellStyle name="Ênfase3 3 2" xfId="5760" xr:uid="{C9CFAB17-6D43-4008-A7A1-C27F378ED7E1}"/>
    <cellStyle name="Ênfase3 4" xfId="5761" xr:uid="{7F945739-C8EE-4222-8BFA-AE3F6BDC1DE6}"/>
    <cellStyle name="Ênfase3 5" xfId="6697" xr:uid="{2B66E0F0-E300-4021-A421-4BD38ED7A402}"/>
    <cellStyle name="Ênfase4 2" xfId="3573" xr:uid="{00000000-0005-0000-0000-0000580A0000}"/>
    <cellStyle name="Ênfase4 2 2" xfId="5763" xr:uid="{3F79DF5A-D751-41FF-939E-CDF675D4AC30}"/>
    <cellStyle name="Ênfase4 2 3" xfId="5764" xr:uid="{F908FEB1-8903-45DA-9BEE-75F08D5BA810}"/>
    <cellStyle name="Ênfase4 2 4" xfId="5762" xr:uid="{B64F2A0A-FAF2-4930-BAC4-DA84C3D3377A}"/>
    <cellStyle name="Ênfase4 3" xfId="3395" xr:uid="{00000000-0005-0000-0000-0000590A0000}"/>
    <cellStyle name="Ênfase4 3 2" xfId="5765" xr:uid="{44198019-B992-47D6-BB13-8017F756CC4F}"/>
    <cellStyle name="Ênfase4 4" xfId="5766" xr:uid="{0E89E9E5-2DFA-44FE-8374-5D05265DFB73}"/>
    <cellStyle name="Ênfase4 5" xfId="6698" xr:uid="{7DA0693A-25A5-4EEE-AF36-E007E72B36C8}"/>
    <cellStyle name="Ênfase5 2" xfId="3574" xr:uid="{00000000-0005-0000-0000-00005A0A0000}"/>
    <cellStyle name="Ênfase5 2 2" xfId="5768" xr:uid="{B49F7262-CC99-4EF5-8772-32A060ED5DD9}"/>
    <cellStyle name="Ênfase5 2 3" xfId="5769" xr:uid="{6B5067B7-0BB1-429E-AE86-C7D9DE3C465B}"/>
    <cellStyle name="Ênfase5 2 4" xfId="5767" xr:uid="{55523010-14AA-4519-925F-1F2093B49CE9}"/>
    <cellStyle name="Ênfase5 3" xfId="3396" xr:uid="{00000000-0005-0000-0000-00005B0A0000}"/>
    <cellStyle name="Ênfase5 3 2" xfId="5770" xr:uid="{CE142F4C-5F4B-4BD3-8DA6-892E0865157A}"/>
    <cellStyle name="Ênfase5 4" xfId="5771" xr:uid="{8793F480-0C15-4169-AB8B-32E95D833DAF}"/>
    <cellStyle name="Ênfase5 5" xfId="6699" xr:uid="{AE9F05E3-0B86-446E-BE8D-1690D005BEA8}"/>
    <cellStyle name="Ênfase6 2" xfId="3575" xr:uid="{00000000-0005-0000-0000-00005C0A0000}"/>
    <cellStyle name="Ênfase6 2 2" xfId="5773" xr:uid="{7CBF178B-A95D-4B5A-8691-510384B03170}"/>
    <cellStyle name="Ênfase6 2 3" xfId="5774" xr:uid="{F4122C1C-2E05-4B5A-9EC6-9683E2894540}"/>
    <cellStyle name="Ênfase6 2 4" xfId="5772" xr:uid="{C7904482-EC61-466A-BDDE-74389DDD1BD7}"/>
    <cellStyle name="Ênfase6 3" xfId="3397" xr:uid="{00000000-0005-0000-0000-00005D0A0000}"/>
    <cellStyle name="Ênfase6 3 2" xfId="5775" xr:uid="{1A855792-B19D-4DD1-A45B-0D4BE1ECDAA1}"/>
    <cellStyle name="Ênfase6 4" xfId="5776" xr:uid="{6882C23C-4D3B-4000-AEDE-6689B5E55B6A}"/>
    <cellStyle name="Ênfase6 5" xfId="6700" xr:uid="{1E311C6D-0A03-4F3D-9C5C-22B75676C84F}"/>
    <cellStyle name="Entrada" xfId="2490" builtinId="20" customBuiltin="1"/>
    <cellStyle name="Entrada 10" xfId="4349" xr:uid="{00000000-0005-0000-0000-00005F0A0000}"/>
    <cellStyle name="Entrada 11" xfId="4086" xr:uid="{00000000-0005-0000-0000-0000600A0000}"/>
    <cellStyle name="Entrada 12" xfId="4526" xr:uid="{00000000-0005-0000-0000-0000610A0000}"/>
    <cellStyle name="Entrada 2" xfId="3576" xr:uid="{00000000-0005-0000-0000-0000620A0000}"/>
    <cellStyle name="Entrada 2 2" xfId="3663" xr:uid="{00000000-0005-0000-0000-0000630A0000}"/>
    <cellStyle name="Entrada 2 2 2" xfId="5778" xr:uid="{7ED3163D-2152-41E9-B6B8-A52801B6B026}"/>
    <cellStyle name="Entrada 2 3" xfId="3728" xr:uid="{00000000-0005-0000-0000-0000640A0000}"/>
    <cellStyle name="Entrada 2 3 2" xfId="10091" xr:uid="{2A72474D-3C62-40A5-A5D9-460C59DA98E8}"/>
    <cellStyle name="Entrada 2 3 2 2" xfId="16299" xr:uid="{5F356C37-CB18-47FC-BED4-CB78C65792A3}"/>
    <cellStyle name="Entrada 2 3 2 3" xfId="15818" xr:uid="{79B9114A-AEE9-47A5-A6B2-715172EFF9C1}"/>
    <cellStyle name="Entrada 2 3 3" xfId="5779" xr:uid="{476F1155-B0B2-49D3-B5A5-FB4C1CE39020}"/>
    <cellStyle name="Entrada 2 3 4" xfId="15734" xr:uid="{B987D766-2F52-40CB-8467-8291FEE9B8CD}"/>
    <cellStyle name="Entrada 2 4" xfId="4130" xr:uid="{00000000-0005-0000-0000-0000650A0000}"/>
    <cellStyle name="Entrada 2 4 2" xfId="9735" xr:uid="{E28F9F6A-AFFB-4D7F-ACDE-B3EC8D767D8E}"/>
    <cellStyle name="Entrada 2 4 2 2" xfId="16092" xr:uid="{496981C7-27FB-484F-8654-67267705E1FE}"/>
    <cellStyle name="Entrada 2 4 2 3" xfId="15554" xr:uid="{953B3419-164A-46FB-BA54-2614E2972524}"/>
    <cellStyle name="Entrada 2 4 3" xfId="5777" xr:uid="{E3DC3DBF-76A9-407B-A037-849204B0C84F}"/>
    <cellStyle name="Entrada 2 4 4" xfId="16695" xr:uid="{A5DE0C3D-4188-4841-8F69-D40AB829D584}"/>
    <cellStyle name="Entrada 2 5" xfId="4246" xr:uid="{00000000-0005-0000-0000-0000660A0000}"/>
    <cellStyle name="Entrada 2 5 2" xfId="9701" xr:uid="{6D53FD59-CAA8-437C-87E9-6C32FE4C1A77}"/>
    <cellStyle name="Entrada 2 5 3" xfId="16058" xr:uid="{72F7369A-5BD2-4093-AF63-C381E0B0D62D}"/>
    <cellStyle name="Entrada 2 5 4" xfId="16377" xr:uid="{89F39C09-7B05-4A1E-86F2-A9ED146CDB42}"/>
    <cellStyle name="Entrada 2 6" xfId="4391" xr:uid="{00000000-0005-0000-0000-0000670A0000}"/>
    <cellStyle name="Entrada 2 7" xfId="3952" xr:uid="{00000000-0005-0000-0000-0000680A0000}"/>
    <cellStyle name="Entrada 2 8" xfId="4543" xr:uid="{00000000-0005-0000-0000-0000690A0000}"/>
    <cellStyle name="Entrada 2 9" xfId="15480" xr:uid="{8C630545-EA3A-4E64-B762-CEDA40550299}"/>
    <cellStyle name="Entrada 3" xfId="3398" xr:uid="{00000000-0005-0000-0000-00006A0A0000}"/>
    <cellStyle name="Entrada 3 2" xfId="3674" xr:uid="{00000000-0005-0000-0000-00006B0A0000}"/>
    <cellStyle name="Entrada 3 2 2" xfId="14278" xr:uid="{773E6A7F-7D8A-4BCC-AEF9-FE14FA61CED3}"/>
    <cellStyle name="Entrada 3 2 2 2" xfId="17009" xr:uid="{DF1398EB-4D0F-423F-B181-A6209A998C9F}"/>
    <cellStyle name="Entrada 3 2 2 3" xfId="16641" xr:uid="{FBA2212E-0BCB-4979-8E5B-B6BF5E452579}"/>
    <cellStyle name="Entrada 3 2 3" xfId="5780" xr:uid="{A68BA527-7497-4ACA-BEC5-53E4EA9544BD}"/>
    <cellStyle name="Entrada 3 2 4" xfId="15594" xr:uid="{824429F5-CDD7-431B-A9D2-6E3B3A5EAAEB}"/>
    <cellStyle name="Entrada 3 3" xfId="3326" xr:uid="{00000000-0005-0000-0000-00006C0A0000}"/>
    <cellStyle name="Entrada 3 3 2" xfId="9814" xr:uid="{BC084A8A-F54B-4E34-9426-E45E5AA88F1E}"/>
    <cellStyle name="Entrada 3 3 3" xfId="16170" xr:uid="{8ACE5E85-DC9B-4B3D-9CF5-F91B00A457DB}"/>
    <cellStyle name="Entrada 3 3 4" xfId="15752" xr:uid="{3F8E9D60-4FB9-48E5-81F5-C154F5F08DCF}"/>
    <cellStyle name="Entrada 3 4" xfId="3811" xr:uid="{00000000-0005-0000-0000-00006D0A0000}"/>
    <cellStyle name="Entrada 3 4 2" xfId="13324" xr:uid="{EE453CD8-67AE-4CED-90FD-9B1C01D6223A}"/>
    <cellStyle name="Entrada 3 4 3" xfId="16807" xr:uid="{DF4F7B12-6BD0-443E-9348-832820BA7DAC}"/>
    <cellStyle name="Entrada 3 4 4" xfId="16544" xr:uid="{7115C759-3B33-432A-AF28-513957971715}"/>
    <cellStyle name="Entrada 3 5" xfId="3979" xr:uid="{00000000-0005-0000-0000-00006E0A0000}"/>
    <cellStyle name="Entrada 3 6" xfId="4282" xr:uid="{00000000-0005-0000-0000-00006F0A0000}"/>
    <cellStyle name="Entrada 3 7" xfId="4413" xr:uid="{00000000-0005-0000-0000-0000700A0000}"/>
    <cellStyle name="Entrada 3 8" xfId="4493" xr:uid="{00000000-0005-0000-0000-0000710A0000}"/>
    <cellStyle name="Entrada 3 9" xfId="15463" xr:uid="{93CD7819-1AD8-4946-8C05-1EEFE0DE33D1}"/>
    <cellStyle name="Entrada 4" xfId="3356" xr:uid="{00000000-0005-0000-0000-0000720A0000}"/>
    <cellStyle name="Entrada 4 2" xfId="5781" xr:uid="{ACDFDD15-2E07-4036-900A-02C649CF7B76}"/>
    <cellStyle name="Entrada 4 2 2" xfId="14279" xr:uid="{B4E20CCC-0E9D-44C9-9BFA-6A6EFB24539B}"/>
    <cellStyle name="Entrada 4 2 2 2" xfId="17010" xr:uid="{CF253C97-8CE1-4BA9-BA5A-2017AF8074FF}"/>
    <cellStyle name="Entrada 4 2 2 3" xfId="15902" xr:uid="{361B4F2A-F8C6-4A84-B48F-A345EC2268E6}"/>
    <cellStyle name="Entrada 4 2 3" xfId="17040" xr:uid="{AE5AECC3-D080-4E05-9421-0CA8334482A7}"/>
    <cellStyle name="Entrada 4 3" xfId="10090" xr:uid="{E3FAEF92-14C3-4C65-B4B3-8B1ECAA330E2}"/>
    <cellStyle name="Entrada 4 3 2" xfId="16298" xr:uid="{E0425962-7281-4F48-B672-65A63EC40F42}"/>
    <cellStyle name="Entrada 4 3 3" xfId="16577" xr:uid="{40C08B94-E273-43A9-9EDE-3EFB214F3FBD}"/>
    <cellStyle name="Entrada 4 4" xfId="13393" xr:uid="{8993DFBA-6127-4EF1-B0D9-3544169AD10C}"/>
    <cellStyle name="Entrada 4 4 2" xfId="16857" xr:uid="{EF331A0D-23A8-4630-960C-C953C9AC9E5E}"/>
    <cellStyle name="Entrada 4 4 3" xfId="16604" xr:uid="{2D66F042-AAFF-42E7-8AC2-A327F164DC5C}"/>
    <cellStyle name="Entrada 4 5" xfId="4679" xr:uid="{2F457B3C-D538-4AB2-BA0A-6625D7C7FA5D}"/>
    <cellStyle name="Entrada 4 6" xfId="16595" xr:uid="{46F9273B-A6C4-419F-8344-54B0B0D4834B}"/>
    <cellStyle name="Entrada 5" xfId="3637" xr:uid="{00000000-0005-0000-0000-0000730A0000}"/>
    <cellStyle name="Entrada 5 2" xfId="9734" xr:uid="{DD00166E-AB52-4ABB-8D20-401A407D8F92}"/>
    <cellStyle name="Entrada 5 2 2" xfId="16091" xr:uid="{AB8E86CC-7AC1-4F56-9EBC-A659EF9507E0}"/>
    <cellStyle name="Entrada 5 2 3" xfId="15555" xr:uid="{50A674B3-F32B-4FE1-A3B0-71686E42A02F}"/>
    <cellStyle name="Entrada 5 3" xfId="6701" xr:uid="{F1081385-97D5-4FA7-90AA-69502E648295}"/>
    <cellStyle name="Entrada 5 4" xfId="16533" xr:uid="{96E14BAB-6C14-4BCF-9F77-3A0508187E40}"/>
    <cellStyle name="Entrada 6" xfId="3258" xr:uid="{00000000-0005-0000-0000-0000740A0000}"/>
    <cellStyle name="Entrada 6 2" xfId="9626" xr:uid="{ED972CCB-2B19-4306-8927-AC50F3DE0A3C}"/>
    <cellStyle name="Entrada 6 3" xfId="15984" xr:uid="{E93C8E07-A72D-407A-8D67-8F132B8F4694}"/>
    <cellStyle name="Entrada 6 4" xfId="16294" xr:uid="{EF4DEC2F-2D2F-451C-B0AA-EDA193FC8CD5}"/>
    <cellStyle name="Entrada 7" xfId="3772" xr:uid="{00000000-0005-0000-0000-0000750A0000}"/>
    <cellStyle name="Entrada 7 2" xfId="13318" xr:uid="{9A8C57A5-8492-46B3-BB60-B2A45A8C7892}"/>
    <cellStyle name="Entrada 7 3" xfId="16802" xr:uid="{B89FC23F-4432-447C-AF3C-93836E3C641C}"/>
    <cellStyle name="Entrada 7 4" xfId="16708" xr:uid="{E33B59E9-8740-4D36-AE6A-06682619298F}"/>
    <cellStyle name="Entrada 8" xfId="3916" xr:uid="{00000000-0005-0000-0000-0000760A0000}"/>
    <cellStyle name="Entrada 9" xfId="4207" xr:uid="{00000000-0005-0000-0000-0000770A0000}"/>
    <cellStyle name="Entry" xfId="2388" xr:uid="{00000000-0005-0000-0000-0000780A0000}"/>
    <cellStyle name="Entry 2" xfId="2389" xr:uid="{00000000-0005-0000-0000-0000790A0000}"/>
    <cellStyle name="Estimat" xfId="2390" xr:uid="{00000000-0005-0000-0000-00007A0A0000}"/>
    <cellStyle name="Euro" xfId="2391" xr:uid="{00000000-0005-0000-0000-00007B0A0000}"/>
    <cellStyle name="Euro 2" xfId="2392" xr:uid="{00000000-0005-0000-0000-00007C0A0000}"/>
    <cellStyle name="Euro 2 2" xfId="2393" xr:uid="{00000000-0005-0000-0000-00007D0A0000}"/>
    <cellStyle name="Explanatory Text" xfId="7651" xr:uid="{ECE75A2B-86BD-49B0-889D-92A0D6D4AB97}"/>
    <cellStyle name="Explanatory Text 2" xfId="2394" xr:uid="{00000000-0005-0000-0000-00007E0A0000}"/>
    <cellStyle name="Explanatory Text 3" xfId="5782" xr:uid="{69280DA6-391A-4C72-A61D-67CFBD0C1F55}"/>
    <cellStyle name="Explanatory Text 4" xfId="6644" xr:uid="{9C932E1D-1365-472C-8111-988E6E109E8D}"/>
    <cellStyle name="External File Cells" xfId="2395" xr:uid="{00000000-0005-0000-0000-00007F0A0000}"/>
    <cellStyle name="External File Cells 2" xfId="2396" xr:uid="{00000000-0005-0000-0000-0000800A0000}"/>
    <cellStyle name="F2" xfId="2397" xr:uid="{00000000-0005-0000-0000-0000810A0000}"/>
    <cellStyle name="F2 2" xfId="2398" xr:uid="{00000000-0005-0000-0000-0000820A0000}"/>
    <cellStyle name="F2 2 2" xfId="2399" xr:uid="{00000000-0005-0000-0000-0000830A0000}"/>
    <cellStyle name="F3" xfId="2400" xr:uid="{00000000-0005-0000-0000-0000840A0000}"/>
    <cellStyle name="F3 2" xfId="2401" xr:uid="{00000000-0005-0000-0000-0000850A0000}"/>
    <cellStyle name="F3 2 2" xfId="2402" xr:uid="{00000000-0005-0000-0000-0000860A0000}"/>
    <cellStyle name="F4" xfId="2403" xr:uid="{00000000-0005-0000-0000-0000870A0000}"/>
    <cellStyle name="F4 2" xfId="2404" xr:uid="{00000000-0005-0000-0000-0000880A0000}"/>
    <cellStyle name="F4 2 2" xfId="2405" xr:uid="{00000000-0005-0000-0000-0000890A0000}"/>
    <cellStyle name="F5" xfId="2406" xr:uid="{00000000-0005-0000-0000-00008A0A0000}"/>
    <cellStyle name="F5 2" xfId="2407" xr:uid="{00000000-0005-0000-0000-00008B0A0000}"/>
    <cellStyle name="F5 2 2" xfId="2408" xr:uid="{00000000-0005-0000-0000-00008C0A0000}"/>
    <cellStyle name="F6" xfId="2409" xr:uid="{00000000-0005-0000-0000-00008D0A0000}"/>
    <cellStyle name="F6 2" xfId="2410" xr:uid="{00000000-0005-0000-0000-00008E0A0000}"/>
    <cellStyle name="F6 2 2" xfId="2411" xr:uid="{00000000-0005-0000-0000-00008F0A0000}"/>
    <cellStyle name="F7" xfId="2412" xr:uid="{00000000-0005-0000-0000-0000900A0000}"/>
    <cellStyle name="F7 2" xfId="2413" xr:uid="{00000000-0005-0000-0000-0000910A0000}"/>
    <cellStyle name="F7 2 2" xfId="2414" xr:uid="{00000000-0005-0000-0000-0000920A0000}"/>
    <cellStyle name="F8" xfId="2415" xr:uid="{00000000-0005-0000-0000-0000930A0000}"/>
    <cellStyle name="F8 2" xfId="2416" xr:uid="{00000000-0005-0000-0000-0000940A0000}"/>
    <cellStyle name="F8 2 2" xfId="2417" xr:uid="{00000000-0005-0000-0000-0000950A0000}"/>
    <cellStyle name="fa_row_header_standard 2" xfId="4596" xr:uid="{00000000-0005-0000-0000-0000960A0000}"/>
    <cellStyle name="fact" xfId="2418" xr:uid="{00000000-0005-0000-0000-0000970A0000}"/>
    <cellStyle name="fact 2" xfId="2419" xr:uid="{00000000-0005-0000-0000-0000980A0000}"/>
    <cellStyle name="fact 2 2" xfId="2420" xr:uid="{00000000-0005-0000-0000-0000990A0000}"/>
    <cellStyle name="Fijo" xfId="2421" xr:uid="{00000000-0005-0000-0000-00009A0A0000}"/>
    <cellStyle name="Fijo 2" xfId="2422" xr:uid="{00000000-0005-0000-0000-00009B0A0000}"/>
    <cellStyle name="Fijo 2 2" xfId="2423" xr:uid="{00000000-0005-0000-0000-00009C0A0000}"/>
    <cellStyle name="Financial" xfId="2424" xr:uid="{00000000-0005-0000-0000-00009D0A0000}"/>
    <cellStyle name="Financial 2" xfId="2425" xr:uid="{00000000-0005-0000-0000-00009E0A0000}"/>
    <cellStyle name="Financial 2 2" xfId="2426" xr:uid="{00000000-0005-0000-0000-00009F0A0000}"/>
    <cellStyle name="Financiero" xfId="2427" xr:uid="{00000000-0005-0000-0000-0000A00A0000}"/>
    <cellStyle name="Financiero 2" xfId="2428" xr:uid="{00000000-0005-0000-0000-0000A10A0000}"/>
    <cellStyle name="Financiero 2 2" xfId="2429" xr:uid="{00000000-0005-0000-0000-0000A20A0000}"/>
    <cellStyle name="Fixed" xfId="2430" xr:uid="{00000000-0005-0000-0000-0000A30A0000}"/>
    <cellStyle name="Fixed 2" xfId="2431" xr:uid="{00000000-0005-0000-0000-0000A40A0000}"/>
    <cellStyle name="Fixed 2 2" xfId="2432" xr:uid="{00000000-0005-0000-0000-0000A50A0000}"/>
    <cellStyle name="Fixed 3" xfId="2433" xr:uid="{00000000-0005-0000-0000-0000A60A0000}"/>
    <cellStyle name="Fixed 3 2" xfId="2434" xr:uid="{00000000-0005-0000-0000-0000A70A0000}"/>
    <cellStyle name="Footnote" xfId="2435" xr:uid="{00000000-0005-0000-0000-0000A80A0000}"/>
    <cellStyle name="Footnote8ital" xfId="2436" xr:uid="{00000000-0005-0000-0000-0000A90A0000}"/>
    <cellStyle name="Forecast Cells" xfId="2437" xr:uid="{00000000-0005-0000-0000-0000AA0A0000}"/>
    <cellStyle name="Forecast Cells 2" xfId="2438" xr:uid="{00000000-0005-0000-0000-0000AB0A0000}"/>
    <cellStyle name="Forudsætning" xfId="2439" xr:uid="{00000000-0005-0000-0000-0000AC0A0000}"/>
    <cellStyle name="Forudsætning 2" xfId="2440" xr:uid="{00000000-0005-0000-0000-0000AD0A0000}"/>
    <cellStyle name="Forudsætning 2 2" xfId="2441" xr:uid="{00000000-0005-0000-0000-0000AE0A0000}"/>
    <cellStyle name="fourdecplace" xfId="2442" xr:uid="{00000000-0005-0000-0000-0000AF0A0000}"/>
    <cellStyle name="G1_1999 figures" xfId="2443" xr:uid="{00000000-0005-0000-0000-0000B00A0000}"/>
    <cellStyle name="General" xfId="2444" xr:uid="{00000000-0005-0000-0000-0000B10A0000}"/>
    <cellStyle name="Good" xfId="6665" xr:uid="{73E634D4-2CBB-42C1-B0F9-DC9AA09FFD0F}"/>
    <cellStyle name="Good 2" xfId="2446" xr:uid="{00000000-0005-0000-0000-0000B20A0000}"/>
    <cellStyle name="Good 2 2" xfId="5783" xr:uid="{1548B086-F24A-4AE9-862D-1D6EEAD4E5EC}"/>
    <cellStyle name="Good 2 3" xfId="4721" xr:uid="{95D4349D-59BA-4488-AA7C-5E381C37925E}"/>
    <cellStyle name="Grey" xfId="2447" xr:uid="{00000000-0005-0000-0000-0000B30A0000}"/>
    <cellStyle name="H_1998_col_head" xfId="2448" xr:uid="{00000000-0005-0000-0000-0000B40A0000}"/>
    <cellStyle name="H_1998_col_head 2" xfId="2449" xr:uid="{00000000-0005-0000-0000-0000B50A0000}"/>
    <cellStyle name="H_1998_col_head 2 2" xfId="2450" xr:uid="{00000000-0005-0000-0000-0000B60A0000}"/>
    <cellStyle name="H_1998_col_head_Banpu_Charts" xfId="2451" xr:uid="{00000000-0005-0000-0000-0000B70A0000}"/>
    <cellStyle name="H_1998_col_head_Banpu_Charts 2" xfId="2452" xr:uid="{00000000-0005-0000-0000-0000B80A0000}"/>
    <cellStyle name="H_1998_col_head_ShenhuaPower(report tables)" xfId="2453" xr:uid="{00000000-0005-0000-0000-0000B90A0000}"/>
    <cellStyle name="H_1998_col_head_ShenhuaPower(report tables) 2" xfId="2454" xr:uid="{00000000-0005-0000-0000-0000BA0A0000}"/>
    <cellStyle name="H_1998_col_head_ShenhuaPower(report tables)_ferrous &amp; non-ferrous" xfId="2455" xr:uid="{00000000-0005-0000-0000-0000BB0A0000}"/>
    <cellStyle name="H_1998_col_head_ShenhuaPower(report tables)_ferrous &amp; non-ferrous 2" xfId="2456" xr:uid="{00000000-0005-0000-0000-0000BC0A0000}"/>
    <cellStyle name="H_1999_col_head" xfId="2457" xr:uid="{00000000-0005-0000-0000-0000BD0A0000}"/>
    <cellStyle name="H1_1998 figures" xfId="2458" xr:uid="{00000000-0005-0000-0000-0000BE0A0000}"/>
    <cellStyle name="Hard Percent" xfId="2459" xr:uid="{00000000-0005-0000-0000-0000BF0A0000}"/>
    <cellStyle name="head1" xfId="2460" xr:uid="{00000000-0005-0000-0000-0000C00A0000}"/>
    <cellStyle name="head1 2" xfId="2461" xr:uid="{00000000-0005-0000-0000-0000C10A0000}"/>
    <cellStyle name="head1 2 2" xfId="2462" xr:uid="{00000000-0005-0000-0000-0000C20A0000}"/>
    <cellStyle name="head2" xfId="2463" xr:uid="{00000000-0005-0000-0000-0000C30A0000}"/>
    <cellStyle name="head2 2" xfId="2464" xr:uid="{00000000-0005-0000-0000-0000C40A0000}"/>
    <cellStyle name="head2 2 2" xfId="2465" xr:uid="{00000000-0005-0000-0000-0000C50A0000}"/>
    <cellStyle name="Header" xfId="2466" xr:uid="{00000000-0005-0000-0000-0000C60A0000}"/>
    <cellStyle name="Header1" xfId="2467" xr:uid="{00000000-0005-0000-0000-0000C70A0000}"/>
    <cellStyle name="Header2" xfId="2468" xr:uid="{00000000-0005-0000-0000-0000C80A0000}"/>
    <cellStyle name="Heading" xfId="2469" xr:uid="{00000000-0005-0000-0000-0000C90A0000}"/>
    <cellStyle name="Heading 1" xfId="3193" xr:uid="{00000000-0005-0000-0000-0000CA0A0000}"/>
    <cellStyle name="Heading 1 2" xfId="2470" xr:uid="{00000000-0005-0000-0000-0000CB0A0000}"/>
    <cellStyle name="Heading 1 2 2" xfId="3400" xr:uid="{00000000-0005-0000-0000-0000CC0A0000}"/>
    <cellStyle name="Heading 1 3" xfId="2471" xr:uid="{00000000-0005-0000-0000-0000CD0A0000}"/>
    <cellStyle name="Heading 2" xfId="3194" xr:uid="{00000000-0005-0000-0000-0000CE0A0000}"/>
    <cellStyle name="Heading 2 2" xfId="2472" xr:uid="{00000000-0005-0000-0000-0000CF0A0000}"/>
    <cellStyle name="Heading 2 2 2" xfId="5784" xr:uid="{E5670DE9-1411-4A80-BF74-3A619E182A11}"/>
    <cellStyle name="Heading 2 2 3" xfId="4722" xr:uid="{110DFE19-EF24-4827-A0D5-60E91CF75E0C}"/>
    <cellStyle name="Heading 2 3" xfId="2473" xr:uid="{00000000-0005-0000-0000-0000D00A0000}"/>
    <cellStyle name="Heading 2 4" xfId="4588" xr:uid="{00000000-0005-0000-0000-0000D10A0000}"/>
    <cellStyle name="Heading 3" xfId="3195" xr:uid="{00000000-0005-0000-0000-0000D20A0000}"/>
    <cellStyle name="Heading 3 2" xfId="2474" xr:uid="{00000000-0005-0000-0000-0000D30A0000}"/>
    <cellStyle name="Heading 3 2 2" xfId="3401" xr:uid="{00000000-0005-0000-0000-0000D40A0000}"/>
    <cellStyle name="Heading 3 2 2 2" xfId="5785" xr:uid="{A373A381-9723-4397-AEA2-D5882C685012}"/>
    <cellStyle name="Heading 3 3" xfId="2475" xr:uid="{00000000-0005-0000-0000-0000D50A0000}"/>
    <cellStyle name="Heading 3 4" xfId="4589" xr:uid="{00000000-0005-0000-0000-0000D60A0000}"/>
    <cellStyle name="Heading 4" xfId="3196" xr:uid="{00000000-0005-0000-0000-0000D70A0000}"/>
    <cellStyle name="Heading 4 2" xfId="2476" xr:uid="{00000000-0005-0000-0000-0000D80A0000}"/>
    <cellStyle name="Heading1" xfId="2477" xr:uid="{00000000-0005-0000-0000-0000D90A0000}"/>
    <cellStyle name="Heading11Bold" xfId="2478" xr:uid="{00000000-0005-0000-0000-0000DA0A0000}"/>
    <cellStyle name="Heading12Bold" xfId="2479" xr:uid="{00000000-0005-0000-0000-0000DB0A0000}"/>
    <cellStyle name="Helv" xfId="2480" xr:uid="{00000000-0005-0000-0000-0000DC0A0000}"/>
    <cellStyle name="Helv 2" xfId="2481" xr:uid="{00000000-0005-0000-0000-0000DD0A0000}"/>
    <cellStyle name="Hidden" xfId="2482" xr:uid="{00000000-0005-0000-0000-0000DE0A0000}"/>
    <cellStyle name="Hyperlänk" xfId="2483" xr:uid="{00000000-0005-0000-0000-0000DF0A0000}"/>
    <cellStyle name="Hyperlänk 2" xfId="2484" xr:uid="{00000000-0005-0000-0000-0000E00A0000}"/>
    <cellStyle name="Hyperlänk 2 2" xfId="2485" xr:uid="{00000000-0005-0000-0000-0000E10A0000}"/>
    <cellStyle name="Hyperlink seguido 2" xfId="2486" xr:uid="{00000000-0005-0000-0000-0000E20A0000}"/>
    <cellStyle name="Hyperlink seguido 2 2" xfId="2487" xr:uid="{00000000-0005-0000-0000-0000E30A0000}"/>
    <cellStyle name="IncomeStatement_XLNXOUT" xfId="2488" xr:uid="{00000000-0005-0000-0000-0000E40A0000}"/>
    <cellStyle name="Incorreto 2" xfId="3577" xr:uid="{00000000-0005-0000-0000-0000E50A0000}"/>
    <cellStyle name="Incorreto 2 2" xfId="5787" xr:uid="{B3D829AD-1483-44CF-8D73-D892D3798A55}"/>
    <cellStyle name="Incorreto 2 3" xfId="5788" xr:uid="{92DDC149-4C7E-4383-B274-73A9A92EE281}"/>
    <cellStyle name="Incorreto 2 4" xfId="5786" xr:uid="{C89EE1CB-5F1D-4FB6-8460-0EFEA7D191F3}"/>
    <cellStyle name="Incorreto 3" xfId="3402" xr:uid="{00000000-0005-0000-0000-0000E60A0000}"/>
    <cellStyle name="Incorreto 3 2" xfId="5789" xr:uid="{22606878-24ED-4EED-861B-DF8F9AB6F3BE}"/>
    <cellStyle name="Incorreto 4" xfId="5790" xr:uid="{2AAEAF53-7C49-4405-85CE-564935BD3B15}"/>
    <cellStyle name="Incorreto 5" xfId="6702" xr:uid="{EF7ADDD5-C700-436F-81D6-5C167F33AD08}"/>
    <cellStyle name="Input" xfId="6667" xr:uid="{BB7F53CE-A1B8-41F7-B5D4-BBD35452C87B}"/>
    <cellStyle name="Input [yellow]" xfId="2491" xr:uid="{00000000-0005-0000-0000-0000E70A0000}"/>
    <cellStyle name="Input 2" xfId="2492" xr:uid="{00000000-0005-0000-0000-0000E80A0000}"/>
    <cellStyle name="Input 2 10" xfId="15467" xr:uid="{5D26842D-4AD3-423A-BB3E-2C486BC90CE2}"/>
    <cellStyle name="Input 2 2" xfId="3403" xr:uid="{00000000-0005-0000-0000-0000E90A0000}"/>
    <cellStyle name="Input 2 2 2" xfId="14280" xr:uid="{9804B0B2-1A94-4C25-8C3C-421099F215D4}"/>
    <cellStyle name="Input 2 2 2 2" xfId="17011" xr:uid="{5513D8A9-0709-4690-A725-B66FEF902E89}"/>
    <cellStyle name="Input 2 2 2 3" xfId="15686" xr:uid="{A605A1AC-43F0-4D73-B56F-5B57340E7119}"/>
    <cellStyle name="Input 2 2 3" xfId="5791" xr:uid="{6B9CEF27-D115-421E-A782-24D77642F5DC}"/>
    <cellStyle name="Input 2 2 4" xfId="16363" xr:uid="{54C8B117-35CE-4E0B-B4D9-AB7B28692005}"/>
    <cellStyle name="Input 2 3" xfId="3678" xr:uid="{00000000-0005-0000-0000-0000EA0A0000}"/>
    <cellStyle name="Input 2 3 2" xfId="10883" xr:uid="{8C1761E9-441E-401E-B049-7878AE30F8D2}"/>
    <cellStyle name="Input 2 3 3" xfId="16434" xr:uid="{8E3BD3B8-B1DA-4788-BAC0-8403C3EEAEE0}"/>
    <cellStyle name="Input 2 3 4" xfId="15812" xr:uid="{B2AE2508-D937-4025-88DB-ADD31E575367}"/>
    <cellStyle name="Input 2 4" xfId="3750" xr:uid="{00000000-0005-0000-0000-0000EB0A0000}"/>
    <cellStyle name="Input 2 4 2" xfId="13325" xr:uid="{C7FF1E78-1DBF-4B98-A33D-705D7318A871}"/>
    <cellStyle name="Input 2 4 3" xfId="16808" xr:uid="{282235E0-E9E4-4628-861B-9D6818D958F3}"/>
    <cellStyle name="Input 2 4 4" xfId="15798" xr:uid="{7A11DECB-5415-4185-A247-F9909A1E07C6}"/>
    <cellStyle name="Input 2 5" xfId="4004" xr:uid="{00000000-0005-0000-0000-0000EC0A0000}"/>
    <cellStyle name="Input 2 6" xfId="3892" xr:uid="{00000000-0005-0000-0000-0000ED0A0000}"/>
    <cellStyle name="Input 2 7" xfId="4095" xr:uid="{00000000-0005-0000-0000-0000EE0A0000}"/>
    <cellStyle name="Input 2 8" xfId="4439" xr:uid="{00000000-0005-0000-0000-0000EF0A0000}"/>
    <cellStyle name="Input 2 9" xfId="4521" xr:uid="{00000000-0005-0000-0000-0000F00A0000}"/>
    <cellStyle name="Input 3" xfId="4587" xr:uid="{00000000-0005-0000-0000-0000F10A0000}"/>
    <cellStyle name="Input 3 2" xfId="13460" xr:uid="{DF2B0329-3364-4F64-B611-0DD6E309D594}"/>
    <cellStyle name="Input 3 2 2" xfId="16891" xr:uid="{86039F19-4C16-430A-9C42-39AB95AA1382}"/>
    <cellStyle name="Input 3 2 3" xfId="16585" xr:uid="{74AD33D4-A750-4BE4-B221-7E02E04F860B}"/>
    <cellStyle name="Input 3 3" xfId="4601" xr:uid="{166B1965-FB93-4ECD-B2AF-1D92DFB46240}"/>
    <cellStyle name="Input 4" xfId="4815" xr:uid="{58C52064-1153-4BCE-9105-55C0ACD87F61}"/>
    <cellStyle name="Input 4 2" xfId="13496" xr:uid="{51E11CAE-DC91-4B7C-99E2-06CA13855868}"/>
    <cellStyle name="Input 4 2 2" xfId="16927" xr:uid="{1B3F78B9-2679-41FA-9AAD-14BE2924FECD}"/>
    <cellStyle name="Input 4 2 3" xfId="16946" xr:uid="{AC58F984-0A5F-428D-87D7-D89D29DC5637}"/>
    <cellStyle name="Input 4 3" xfId="15484" xr:uid="{DADA5195-52E8-47FC-B76B-24E2B6AD54A3}"/>
    <cellStyle name="Input 5" xfId="9627" xr:uid="{9BDC448A-0B9B-43E4-B7AF-B103F667453E}"/>
    <cellStyle name="Input 5 2" xfId="15985" xr:uid="{6D100340-543C-4FAB-B37C-F13CEB6BE00F}"/>
    <cellStyle name="Input 5 3" xfId="16506" xr:uid="{E1CEC8EC-E150-4CED-B0F3-010A2F92A855}"/>
    <cellStyle name="Input 6" xfId="15662" xr:uid="{A76D98C8-D391-4A89-B49C-226E8FC97956}"/>
    <cellStyle name="Input 7" xfId="16541" xr:uid="{2FE2A5D3-CC1D-47AA-84A4-58D63894039D}"/>
    <cellStyle name="Input 8" xfId="18265" xr:uid="{F43E3B3E-DABF-4EE0-8689-84F4504A0C4D}"/>
    <cellStyle name="Input Cells" xfId="2493" xr:uid="{00000000-0005-0000-0000-0000F20A0000}"/>
    <cellStyle name="Input Cells 2" xfId="2494" xr:uid="{00000000-0005-0000-0000-0000F30A0000}"/>
    <cellStyle name="Input Cells 2 2" xfId="2495" xr:uid="{00000000-0005-0000-0000-0000F40A0000}"/>
    <cellStyle name="InputPct" xfId="2496" xr:uid="{00000000-0005-0000-0000-0000F50A0000}"/>
    <cellStyle name="InputPct 2" xfId="2497" xr:uid="{00000000-0005-0000-0000-0000F60A0000}"/>
    <cellStyle name="InputPct 2 2" xfId="2498" xr:uid="{00000000-0005-0000-0000-0000F70A0000}"/>
    <cellStyle name="Integer" xfId="2499" xr:uid="{00000000-0005-0000-0000-0000F80A0000}"/>
    <cellStyle name="Integer 2" xfId="2500" xr:uid="{00000000-0005-0000-0000-0000F90A0000}"/>
    <cellStyle name="Integer 2 2" xfId="2501" xr:uid="{00000000-0005-0000-0000-0000FA0A0000}"/>
    <cellStyle name="Integer 3" xfId="2502" xr:uid="{00000000-0005-0000-0000-0000FB0A0000}"/>
    <cellStyle name="Integer 3 2" xfId="2503" xr:uid="{00000000-0005-0000-0000-0000FC0A0000}"/>
    <cellStyle name="Item" xfId="2504" xr:uid="{00000000-0005-0000-0000-0000FD0A0000}"/>
    <cellStyle name="Item 2" xfId="2505" xr:uid="{00000000-0005-0000-0000-0000FE0A0000}"/>
    <cellStyle name="Item 2 2" xfId="2506" xr:uid="{00000000-0005-0000-0000-0000FF0A0000}"/>
    <cellStyle name="Item 3" xfId="2507" xr:uid="{00000000-0005-0000-0000-0000000B0000}"/>
    <cellStyle name="Item 3 2" xfId="2508" xr:uid="{00000000-0005-0000-0000-0000010B0000}"/>
    <cellStyle name="Items_Optional" xfId="2509" xr:uid="{00000000-0005-0000-0000-0000020B0000}"/>
    <cellStyle name="ItemTypeClass" xfId="2510" xr:uid="{00000000-0005-0000-0000-0000030B0000}"/>
    <cellStyle name="ItemTypeClass 2" xfId="2511" xr:uid="{00000000-0005-0000-0000-0000040B0000}"/>
    <cellStyle name="ItemTypeClass 3" xfId="2512" xr:uid="{00000000-0005-0000-0000-0000050B0000}"/>
    <cellStyle name="LEVERS69" xfId="2513" xr:uid="{00000000-0005-0000-0000-0000060B0000}"/>
    <cellStyle name="LEVERS69 2" xfId="2514" xr:uid="{00000000-0005-0000-0000-0000070B0000}"/>
    <cellStyle name="LEVERS69 2 2" xfId="2515" xr:uid="{00000000-0005-0000-0000-0000080B0000}"/>
    <cellStyle name="LEVERS69 3" xfId="2516" xr:uid="{00000000-0005-0000-0000-0000090B0000}"/>
    <cellStyle name="ligne_detail" xfId="2517" xr:uid="{00000000-0005-0000-0000-00000A0B0000}"/>
    <cellStyle name="Link" xfId="2518" xr:uid="{00000000-0005-0000-0000-00000B0B0000}"/>
    <cellStyle name="Link 2" xfId="2519" xr:uid="{00000000-0005-0000-0000-00000C0B0000}"/>
    <cellStyle name="Link 2 2" xfId="2520" xr:uid="{00000000-0005-0000-0000-00000D0B0000}"/>
    <cellStyle name="Linked Cell" xfId="6668" xr:uid="{70E01743-37A4-4A00-B79D-7E0465E0ED2E}"/>
    <cellStyle name="Linked Cell 2" xfId="2522" xr:uid="{00000000-0005-0000-0000-00000E0B0000}"/>
    <cellStyle name="Linked Cell 2 2" xfId="5792" xr:uid="{27FBFF71-5A68-40B3-8F3A-D3DE21748997}"/>
    <cellStyle name="Linked Cell 2 3" xfId="4723" xr:uid="{61757703-A930-431C-9594-261726983636}"/>
    <cellStyle name="Mainhead" xfId="2523" xr:uid="{00000000-0005-0000-0000-00000F0B0000}"/>
    <cellStyle name="Makro" xfId="2524" xr:uid="{00000000-0005-0000-0000-0000100B0000}"/>
    <cellStyle name="Margin" xfId="2525" xr:uid="{00000000-0005-0000-0000-0000110B0000}"/>
    <cellStyle name="Margin 2" xfId="2526" xr:uid="{00000000-0005-0000-0000-0000120B0000}"/>
    <cellStyle name="Margin 2 2" xfId="2527" xr:uid="{00000000-0005-0000-0000-0000130B0000}"/>
    <cellStyle name="Migliaia (0)" xfId="2528" xr:uid="{00000000-0005-0000-0000-0000140B0000}"/>
    <cellStyle name="Migliaia (0) 2" xfId="2529" xr:uid="{00000000-0005-0000-0000-0000150B0000}"/>
    <cellStyle name="Migliaia (0) 2 2" xfId="2530" xr:uid="{00000000-0005-0000-0000-0000160B0000}"/>
    <cellStyle name="Millares [0]_10 AVERIAS MASIVAS + ANT" xfId="2531" xr:uid="{00000000-0005-0000-0000-0000170B0000}"/>
    <cellStyle name="Millares_10 AVERIAS MASIVAS + ANT" xfId="2532" xr:uid="{00000000-0005-0000-0000-0000180B0000}"/>
    <cellStyle name="Milliers [0]_F" xfId="2533" xr:uid="{00000000-0005-0000-0000-0000190B0000}"/>
    <cellStyle name="Milliers_F" xfId="2534" xr:uid="{00000000-0005-0000-0000-00001A0B0000}"/>
    <cellStyle name="Moeda 2" xfId="12084" xr:uid="{C2DA0EE6-E1B4-4E0D-A354-65D36D112523}"/>
    <cellStyle name="Moeda 2 2" xfId="34145" xr:uid="{2362567B-043B-4776-B473-CDC996B9C827}"/>
    <cellStyle name="Moeda 2 3" xfId="23162" xr:uid="{CFB677B2-CB74-4665-9E5D-3A65AE4C09E0}"/>
    <cellStyle name="Moeda 3" xfId="15459" xr:uid="{35007D2E-CB19-4C99-93C6-D64A5B4C2190}"/>
    <cellStyle name="Moeda 3 2" xfId="37241" xr:uid="{6E5302AC-AE66-4F8C-97EA-E035225F1D81}"/>
    <cellStyle name="Moeda 4" xfId="26258" xr:uid="{6831D779-1A5C-4E8E-98A4-478DF1ABFBB5}"/>
    <cellStyle name="Moneda [0]_10 AVERIAS MASIVAS + ANT" xfId="2535" xr:uid="{00000000-0005-0000-0000-00001B0B0000}"/>
    <cellStyle name="Moneda_10 AVERIAS MASIVAS + ANT" xfId="2536" xr:uid="{00000000-0005-0000-0000-00001C0B0000}"/>
    <cellStyle name="Monétaire [0]_F" xfId="2537" xr:uid="{00000000-0005-0000-0000-00001D0B0000}"/>
    <cellStyle name="Monétaire_F" xfId="2538" xr:uid="{00000000-0005-0000-0000-00001E0B0000}"/>
    <cellStyle name="Monetario" xfId="2539" xr:uid="{00000000-0005-0000-0000-00001F0B0000}"/>
    <cellStyle name="Monetario 2" xfId="2540" xr:uid="{00000000-0005-0000-0000-0000200B0000}"/>
    <cellStyle name="Monetario 2 2" xfId="2541" xr:uid="{00000000-0005-0000-0000-0000210B0000}"/>
    <cellStyle name="multiple" xfId="2542" xr:uid="{00000000-0005-0000-0000-0000220B0000}"/>
    <cellStyle name="multiple 2" xfId="2543" xr:uid="{00000000-0005-0000-0000-0000230B0000}"/>
    <cellStyle name="multiple 2 2" xfId="2544" xr:uid="{00000000-0005-0000-0000-0000240B0000}"/>
    <cellStyle name="n" xfId="2545" xr:uid="{00000000-0005-0000-0000-0000250B0000}"/>
    <cellStyle name="n 2" xfId="2546" xr:uid="{00000000-0005-0000-0000-0000260B0000}"/>
    <cellStyle name="n 2 2" xfId="2547" xr:uid="{00000000-0005-0000-0000-0000270B0000}"/>
    <cellStyle name="n_ project" xfId="2548" xr:uid="{00000000-0005-0000-0000-0000280B0000}"/>
    <cellStyle name="n_Addon_Main" xfId="2549" xr:uid="{00000000-0005-0000-0000-0000290B0000}"/>
    <cellStyle name="n_ARACRUZ_Clients" xfId="2550" xr:uid="{00000000-0005-0000-0000-00002A0B0000}"/>
    <cellStyle name="n_ARACRUZ_Clients 2" xfId="2551" xr:uid="{00000000-0005-0000-0000-00002B0B0000}"/>
    <cellStyle name="n_ARACRUZ_Clients 2 2" xfId="2552" xr:uid="{00000000-0005-0000-0000-00002C0B0000}"/>
    <cellStyle name="n_Aracruz_GS" xfId="2553" xr:uid="{00000000-0005-0000-0000-00002D0B0000}"/>
    <cellStyle name="n_Carlsberg_29th July" xfId="2554" xr:uid="{00000000-0005-0000-0000-00002E0B0000}"/>
    <cellStyle name="n_Cover" xfId="2555" xr:uid="{00000000-0005-0000-0000-00002F0B0000}"/>
    <cellStyle name="n_DCF" xfId="2556" xr:uid="{00000000-0005-0000-0000-0000300B0000}"/>
    <cellStyle name="n_DCF_ project" xfId="2557" xr:uid="{00000000-0005-0000-0000-0000310B0000}"/>
    <cellStyle name="n_DCF_ project 2" xfId="2558" xr:uid="{00000000-0005-0000-0000-0000320B0000}"/>
    <cellStyle name="n_DCF_ project 2 2" xfId="2559" xr:uid="{00000000-0005-0000-0000-0000330B0000}"/>
    <cellStyle name="n_DCF_Aracruz_GS" xfId="2560" xr:uid="{00000000-0005-0000-0000-0000340B0000}"/>
    <cellStyle name="n_DCF_Aracruz_GS 2" xfId="2561" xr:uid="{00000000-0005-0000-0000-0000350B0000}"/>
    <cellStyle name="n_DCF_Aracruz_GS 2 2" xfId="2562" xr:uid="{00000000-0005-0000-0000-0000360B0000}"/>
    <cellStyle name="n_DCF_Cover" xfId="2563" xr:uid="{00000000-0005-0000-0000-0000370B0000}"/>
    <cellStyle name="n_DCF_Cover 2" xfId="2564" xr:uid="{00000000-0005-0000-0000-0000380B0000}"/>
    <cellStyle name="n_DCF_Cover 2 2" xfId="2565" xr:uid="{00000000-0005-0000-0000-0000390B0000}"/>
    <cellStyle name="n_DCF_Financial instruments" xfId="2566" xr:uid="{00000000-0005-0000-0000-00003A0B0000}"/>
    <cellStyle name="n_DCF_premisses" xfId="2567" xr:uid="{00000000-0005-0000-0000-00003B0B0000}"/>
    <cellStyle name="n_DCF_premisses 2" xfId="2568" xr:uid="{00000000-0005-0000-0000-00003C0B0000}"/>
    <cellStyle name="n_DCF_premisses 2 2" xfId="2569" xr:uid="{00000000-0005-0000-0000-00003D0B0000}"/>
    <cellStyle name="n_DCF_R$" xfId="2570" xr:uid="{00000000-0005-0000-0000-00003E0B0000}"/>
    <cellStyle name="n_DCF_R$ 2" xfId="2571" xr:uid="{00000000-0005-0000-0000-00003F0B0000}"/>
    <cellStyle name="n_DCF_R$ 2 2" xfId="2572" xr:uid="{00000000-0005-0000-0000-0000400B0000}"/>
    <cellStyle name="n_DCF_Repalcement" xfId="2573" xr:uid="{00000000-0005-0000-0000-0000410B0000}"/>
    <cellStyle name="n_DCF_Repalcement 2" xfId="2574" xr:uid="{00000000-0005-0000-0000-0000420B0000}"/>
    <cellStyle name="n_DCF_Repalcement 2 2" xfId="2575" xr:uid="{00000000-0005-0000-0000-0000430B0000}"/>
    <cellStyle name="n_DCF_Replacement" xfId="2576" xr:uid="{00000000-0005-0000-0000-0000440B0000}"/>
    <cellStyle name="n_DCF_Replacement 2" xfId="2577" xr:uid="{00000000-0005-0000-0000-0000450B0000}"/>
    <cellStyle name="n_DCF_Replacement 2 2" xfId="2578" xr:uid="{00000000-0005-0000-0000-0000460B0000}"/>
    <cellStyle name="n_DCF_Summary_QoQ" xfId="2579" xr:uid="{00000000-0005-0000-0000-0000470B0000}"/>
    <cellStyle name="n_DCF_Summary_QoQ " xfId="2580" xr:uid="{00000000-0005-0000-0000-0000480B0000}"/>
    <cellStyle name="n_DCF_Summary_QoQ  2" xfId="2581" xr:uid="{00000000-0005-0000-0000-0000490B0000}"/>
    <cellStyle name="n_DCF_Summary_QoQ  2 2" xfId="2582" xr:uid="{00000000-0005-0000-0000-00004A0B0000}"/>
    <cellStyle name="n_DCF_VCP_GS" xfId="2583" xr:uid="{00000000-0005-0000-0000-00004B0B0000}"/>
    <cellStyle name="n_Definition Comparison Industrials April 20 2006 Modified" xfId="2584" xr:uid="{00000000-0005-0000-0000-00004C0B0000}"/>
    <cellStyle name="n_Financial instruments" xfId="2585" xr:uid="{00000000-0005-0000-0000-00004D0B0000}"/>
    <cellStyle name="n_Financial instruments 2" xfId="2586" xr:uid="{00000000-0005-0000-0000-00004E0B0000}"/>
    <cellStyle name="n_Financial instruments 2 2" xfId="2587" xr:uid="{00000000-0005-0000-0000-00004F0B0000}"/>
    <cellStyle name="n_IS (functional) and BS " xfId="2588" xr:uid="{00000000-0005-0000-0000-0000500B0000}"/>
    <cellStyle name="n_IS (traditional) and BS " xfId="2589" xr:uid="{00000000-0005-0000-0000-0000510B0000}"/>
    <cellStyle name="n_Klabin_GS" xfId="2590" xr:uid="{00000000-0005-0000-0000-0000520B0000}"/>
    <cellStyle name="n_Klabin_GS 2" xfId="2591" xr:uid="{00000000-0005-0000-0000-0000530B0000}"/>
    <cellStyle name="n_Klabin_GS 2 2" xfId="2592" xr:uid="{00000000-0005-0000-0000-0000540B0000}"/>
    <cellStyle name="n_Model template April 7 2006" xfId="2593" xr:uid="{00000000-0005-0000-0000-0000550B0000}"/>
    <cellStyle name="n_Model template April 7 2006 2" xfId="2594" xr:uid="{00000000-0005-0000-0000-0000560B0000}"/>
    <cellStyle name="n_Model template April 7 2006 2 2" xfId="2595" xr:uid="{00000000-0005-0000-0000-0000570B0000}"/>
    <cellStyle name="n_page 1" xfId="2596" xr:uid="{00000000-0005-0000-0000-0000580B0000}"/>
    <cellStyle name="n_page 1_IS (functional) and BS " xfId="2597" xr:uid="{00000000-0005-0000-0000-0000590B0000}"/>
    <cellStyle name="n_Ratios" xfId="2598" xr:uid="{00000000-0005-0000-0000-00005A0B0000}"/>
    <cellStyle name="n_Repalcement" xfId="2599" xr:uid="{00000000-0005-0000-0000-00005B0B0000}"/>
    <cellStyle name="n_Replacement" xfId="2600" xr:uid="{00000000-0005-0000-0000-00005C0B0000}"/>
    <cellStyle name="n_Summary_QoQ" xfId="2601" xr:uid="{00000000-0005-0000-0000-00005D0B0000}"/>
    <cellStyle name="n_Summary_QoQ " xfId="2602" xr:uid="{00000000-0005-0000-0000-00005E0B0000}"/>
    <cellStyle name="n_Summary_QoQ 2" xfId="2603" xr:uid="{00000000-0005-0000-0000-00005F0B0000}"/>
    <cellStyle name="n_Summary_QoQ 2 2" xfId="2604" xr:uid="{00000000-0005-0000-0000-0000600B0000}"/>
    <cellStyle name="n_Suzano_GS" xfId="2605" xr:uid="{00000000-0005-0000-0000-0000610B0000}"/>
    <cellStyle name="n_Suzano_GS 2" xfId="2606" xr:uid="{00000000-0005-0000-0000-0000620B0000}"/>
    <cellStyle name="n_Suzano_GS 2 2" xfId="2607" xr:uid="{00000000-0005-0000-0000-0000630B0000}"/>
    <cellStyle name="n_Vale" xfId="2608" xr:uid="{00000000-0005-0000-0000-0000640B0000}"/>
    <cellStyle name="n_VCP_GS" xfId="2609" xr:uid="{00000000-0005-0000-0000-0000650B0000}"/>
    <cellStyle name="n_VCP_GS 2" xfId="2610" xr:uid="{00000000-0005-0000-0000-0000660B0000}"/>
    <cellStyle name="n_VCP_GS 2 2" xfId="2611" xr:uid="{00000000-0005-0000-0000-0000670B0000}"/>
    <cellStyle name="Neutra 2" xfId="3578" xr:uid="{00000000-0005-0000-0000-0000690B0000}"/>
    <cellStyle name="Neutra 2 2" xfId="5794" xr:uid="{A2FA49B0-C405-4C3D-B792-B0C1CA66CC59}"/>
    <cellStyle name="Neutra 2 3" xfId="5795" xr:uid="{DB58791D-6CD3-4891-9016-360D840BAC6C}"/>
    <cellStyle name="Neutra 2 4" xfId="5793" xr:uid="{E4DC1429-B2E8-4CA7-B5B1-B99649C8E420}"/>
    <cellStyle name="Neutra 3" xfId="3405" xr:uid="{00000000-0005-0000-0000-00006A0B0000}"/>
    <cellStyle name="Neutra 3 2" xfId="5796" xr:uid="{E0506421-8DF8-4176-987F-B688797B6B6C}"/>
    <cellStyle name="Neutra 4" xfId="3358" xr:uid="{00000000-0005-0000-0000-00006B0B0000}"/>
    <cellStyle name="Neutra 4 2" xfId="5797" xr:uid="{89D228AB-D02F-4620-A81B-F45AA68D7674}"/>
    <cellStyle name="Neutra 5" xfId="6703" xr:uid="{1047D1E1-C034-4329-A9E0-D05EBD1077C3}"/>
    <cellStyle name="Neutral" xfId="6670" xr:uid="{F56E8DE2-257C-475E-B1C3-F70D47CFC9E3}"/>
    <cellStyle name="Neutral 2" xfId="2613" xr:uid="{00000000-0005-0000-0000-00006C0B0000}"/>
    <cellStyle name="Neutral 2 2" xfId="5798" xr:uid="{49A3AC55-A558-49F7-8B01-BD5202BA3290}"/>
    <cellStyle name="Neutral 2 3" xfId="4724" xr:uid="{86B23F63-5FD2-49AB-BE23-AA8858D0EF62}"/>
    <cellStyle name="Neutro" xfId="2612" builtinId="28" customBuiltin="1"/>
    <cellStyle name="Neutro 2" xfId="6669" xr:uid="{4B850C08-B53A-4CFB-A5D7-36887C32C7AA}"/>
    <cellStyle name="no dec" xfId="2614" xr:uid="{00000000-0005-0000-0000-00006D0B0000}"/>
    <cellStyle name="no dec 2" xfId="2615" xr:uid="{00000000-0005-0000-0000-00006E0B0000}"/>
    <cellStyle name="no dec 3" xfId="2616" xr:uid="{00000000-0005-0000-0000-00006F0B0000}"/>
    <cellStyle name="no dec 3 2" xfId="2617" xr:uid="{00000000-0005-0000-0000-0000700B0000}"/>
    <cellStyle name="No Decimal" xfId="2618" xr:uid="{00000000-0005-0000-0000-0000710B0000}"/>
    <cellStyle name="No Decimal 2" xfId="2619" xr:uid="{00000000-0005-0000-0000-0000720B0000}"/>
    <cellStyle name="Normaali_Etusivu" xfId="2620" xr:uid="{00000000-0005-0000-0000-0000730B0000}"/>
    <cellStyle name="Normal" xfId="0" builtinId="0"/>
    <cellStyle name="Normal - Style1" xfId="2621" xr:uid="{00000000-0005-0000-0000-0000750B0000}"/>
    <cellStyle name="Normal - Style1 2" xfId="2622" xr:uid="{00000000-0005-0000-0000-0000760B0000}"/>
    <cellStyle name="Normal 10" xfId="2623" xr:uid="{00000000-0005-0000-0000-0000770B0000}"/>
    <cellStyle name="Normal 10 2" xfId="2624" xr:uid="{00000000-0005-0000-0000-0000780B0000}"/>
    <cellStyle name="Normal 10 2 2" xfId="2625" xr:uid="{00000000-0005-0000-0000-0000790B0000}"/>
    <cellStyle name="Normal 10 2 3" xfId="2626" xr:uid="{00000000-0005-0000-0000-00007A0B0000}"/>
    <cellStyle name="Normal 10 2 4" xfId="5800" xr:uid="{6A6FC93B-E2F1-499B-8C87-1B2096685DC0}"/>
    <cellStyle name="Normal 10 3" xfId="2627" xr:uid="{00000000-0005-0000-0000-00007B0B0000}"/>
    <cellStyle name="Normal 10 4" xfId="2628" xr:uid="{00000000-0005-0000-0000-00007C0B0000}"/>
    <cellStyle name="Normal 10 5" xfId="5799" xr:uid="{3197B9ED-FF6A-4A47-AA0B-A54ABE501020}"/>
    <cellStyle name="Normal 11" xfId="2629" xr:uid="{00000000-0005-0000-0000-00007D0B0000}"/>
    <cellStyle name="Normal 11 2" xfId="2630" xr:uid="{00000000-0005-0000-0000-00007E0B0000}"/>
    <cellStyle name="Normal 11 2 2" xfId="2631" xr:uid="{00000000-0005-0000-0000-00007F0B0000}"/>
    <cellStyle name="Normal 11 2 3" xfId="2632" xr:uid="{00000000-0005-0000-0000-0000800B0000}"/>
    <cellStyle name="Normal 11 2 4" xfId="13016" xr:uid="{CB1A877E-2C30-41F1-8CF9-D6A92706D5C2}"/>
    <cellStyle name="Normal 11 3" xfId="2633" xr:uid="{00000000-0005-0000-0000-0000810B0000}"/>
    <cellStyle name="Normal 11 4" xfId="2634" xr:uid="{00000000-0005-0000-0000-0000820B0000}"/>
    <cellStyle name="Normal 11 5" xfId="5801" xr:uid="{59D55386-9035-41DF-BB7D-ACD948E72F88}"/>
    <cellStyle name="Normal 12" xfId="2635" xr:uid="{00000000-0005-0000-0000-0000830B0000}"/>
    <cellStyle name="Normal 12 10" xfId="17284" xr:uid="{F1BA40ED-559D-42D1-8ED3-E96F756CB0F9}"/>
    <cellStyle name="Normal 12 2" xfId="2636" xr:uid="{00000000-0005-0000-0000-0000840B0000}"/>
    <cellStyle name="Normal 12 2 2" xfId="2637" xr:uid="{00000000-0005-0000-0000-0000850B0000}"/>
    <cellStyle name="Normal 12 2 2 2" xfId="13085" xr:uid="{91B7BEF3-BEA3-409A-BB7E-6629191E4106}"/>
    <cellStyle name="Normal 12 2 3" xfId="2638" xr:uid="{00000000-0005-0000-0000-0000860B0000}"/>
    <cellStyle name="Normal 12 2 4" xfId="6680" xr:uid="{2A6C4FC5-31BA-475A-A1E4-6C35D18EC37C}"/>
    <cellStyle name="Normal 12 3" xfId="2639" xr:uid="{00000000-0005-0000-0000-0000870B0000}"/>
    <cellStyle name="Normal 12 3 2" xfId="11899" xr:uid="{F52DC37E-610E-498E-A9E0-4945FFD8BB94}"/>
    <cellStyle name="Normal 12 3 3" xfId="7729" xr:uid="{D48C42AB-69CB-427D-BD6A-C1DB58391471}"/>
    <cellStyle name="Normal 12 3 3 2" xfId="30216" xr:uid="{24B4A507-3284-4231-A78C-4A77DF49EBEB}"/>
    <cellStyle name="Normal 12 3 4" xfId="19233" xr:uid="{2D657D8A-4F57-4D33-9A25-054B8B1D365B}"/>
    <cellStyle name="Normal 12 4" xfId="2640" xr:uid="{00000000-0005-0000-0000-0000880B0000}"/>
    <cellStyle name="Normal 12 4 2" xfId="13424" xr:uid="{1096641C-1B51-4A52-9141-ACB958062975}"/>
    <cellStyle name="Normal 12 4 2 2" xfId="35353" xr:uid="{7AA0A74A-2E48-4906-AF7F-77DCDBE2FAE0}"/>
    <cellStyle name="Normal 12 4 3" xfId="24370" xr:uid="{EEF89BA4-AB23-4AB7-8827-0E93FCB32266}"/>
    <cellStyle name="Normal 12 5" xfId="4712" xr:uid="{0D10A40D-5EA0-46B9-9835-A283635B1204}"/>
    <cellStyle name="Normal 12 5 2" xfId="37303" xr:uid="{D8D98FAB-61B9-4C53-8B22-F7EC3032266F}"/>
    <cellStyle name="Normal 12 5 3" xfId="26320" xr:uid="{7848AF8B-2ACC-4916-9CD9-5F61240089CA}"/>
    <cellStyle name="Normal 12 6" xfId="28268" xr:uid="{9A093DCD-4854-4396-9129-265516AACE40}"/>
    <cellStyle name="Normal 12 7" xfId="39251" xr:uid="{F8C08DEE-C327-47BE-B534-85FDCCB03759}"/>
    <cellStyle name="Normal 12 8" xfId="41198" xr:uid="{A35DD827-DBC0-469E-89CC-C4925F3FEBF2}"/>
    <cellStyle name="Normal 12 9" xfId="43158" xr:uid="{5338D9AA-FD96-4F33-9CD5-29D693986E32}"/>
    <cellStyle name="Normal 13" xfId="2641" xr:uid="{00000000-0005-0000-0000-0000890B0000}"/>
    <cellStyle name="Normal 13 2" xfId="2642" xr:uid="{00000000-0005-0000-0000-00008A0B0000}"/>
    <cellStyle name="Normal 13 2 2" xfId="2643" xr:uid="{00000000-0005-0000-0000-00008B0B0000}"/>
    <cellStyle name="Normal 13 2 2 2" xfId="35279" xr:uid="{32530565-EC7E-4059-99BD-948494FFBEB7}"/>
    <cellStyle name="Normal 13 2 3" xfId="2644" xr:uid="{00000000-0005-0000-0000-00008C0B0000}"/>
    <cellStyle name="Normal 13 2 4" xfId="13271" xr:uid="{CE558962-F7D8-4B7D-9599-CD9B5AA2DA1B}"/>
    <cellStyle name="Normal 13 2 5" xfId="24296" xr:uid="{207314A9-8131-4B00-88AA-191B2EC67741}"/>
    <cellStyle name="Normal 13 3" xfId="2645" xr:uid="{00000000-0005-0000-0000-00008D0B0000}"/>
    <cellStyle name="Normal 13 3 2" xfId="10940" xr:uid="{78ED1A24-F328-4301-B2B8-D76E2BCA87C3}"/>
    <cellStyle name="Normal 13 4" xfId="2646" xr:uid="{00000000-0005-0000-0000-00008E0B0000}"/>
    <cellStyle name="Normal 13 4 2" xfId="31182" xr:uid="{42CB2DBA-C4D6-458A-B941-1EFC6C89BB1E}"/>
    <cellStyle name="Normal 13 5" xfId="8695" xr:uid="{C6B5A305-677B-459C-A59A-0B2B8DF45824}"/>
    <cellStyle name="Normal 13 5 2" xfId="43086" xr:uid="{F8BFE6CB-FB40-4D99-B281-44F48E30FEC4}"/>
    <cellStyle name="Normal 13 6" xfId="45046" xr:uid="{6867818E-2AEF-40B3-AF46-D3B03A0D104E}"/>
    <cellStyle name="Normal 13 7" xfId="20199" xr:uid="{1E6027C2-22A5-4B7A-A9DF-88068C94F3BA}"/>
    <cellStyle name="Normal 14" xfId="2647" xr:uid="{00000000-0005-0000-0000-00008F0B0000}"/>
    <cellStyle name="Normal 14 2" xfId="10941" xr:uid="{B6921158-BCCB-4DF8-BCE0-D51A075FC1A7}"/>
    <cellStyle name="Normal 14 2 2" xfId="45050" xr:uid="{0578F4C6-2C25-4619-B31A-4F7A1C952968}"/>
    <cellStyle name="Normal 15" xfId="2648" xr:uid="{00000000-0005-0000-0000-0000900B0000}"/>
    <cellStyle name="Normal 15 2" xfId="10943" xr:uid="{3609F182-7581-4222-B5E9-6337E0F43A6A}"/>
    <cellStyle name="Normal 16" xfId="2649" xr:uid="{00000000-0005-0000-0000-0000910B0000}"/>
    <cellStyle name="Normal 16 2" xfId="13272" xr:uid="{F4714589-8441-4192-8FEF-4FE15853DE67}"/>
    <cellStyle name="Normal 16 2 2" xfId="35280" xr:uid="{42CAAF74-6937-4DF3-9FB0-DA3930C87676}"/>
    <cellStyle name="Normal 16 3" xfId="24297" xr:uid="{7FA371E8-6C85-46C8-A75F-225B70558278}"/>
    <cellStyle name="Normal 17" xfId="2650" xr:uid="{00000000-0005-0000-0000-0000920B0000}"/>
    <cellStyle name="Normal 17 2" xfId="15460" xr:uid="{E2ACE3C9-1791-4569-A4B3-E666D162CA4C}"/>
    <cellStyle name="Normal 17 2 2" xfId="37242" xr:uid="{0867675A-8B5D-4C86-BD29-5E93A07F1CA1}"/>
    <cellStyle name="Normal 17 3" xfId="26259" xr:uid="{E00B4128-1915-491C-9C3D-B249A1585CF5}"/>
    <cellStyle name="Normal 18" xfId="2651" xr:uid="{00000000-0005-0000-0000-0000930B0000}"/>
    <cellStyle name="Normal 19" xfId="2652" xr:uid="{00000000-0005-0000-0000-0000940B0000}"/>
    <cellStyle name="Normal 2" xfId="2653" xr:uid="{00000000-0005-0000-0000-0000950B0000}"/>
    <cellStyle name="Normal 2 2" xfId="3406" xr:uid="{00000000-0005-0000-0000-0000960B0000}"/>
    <cellStyle name="Normal 2 2 2" xfId="5803" xr:uid="{B8B48774-0403-4230-8C10-8CC9ECCFB0B8}"/>
    <cellStyle name="Normal 2 2 3" xfId="5804" xr:uid="{4556F4C7-429A-4982-9B58-3B37861E9C19}"/>
    <cellStyle name="Normal 2 2 4" xfId="5802" xr:uid="{5A3A8C7E-FBD1-489B-B496-727F3F903A6E}"/>
    <cellStyle name="Normal 2 3" xfId="3298" xr:uid="{00000000-0005-0000-0000-0000970B0000}"/>
    <cellStyle name="Normal 2 3 2" xfId="5805" xr:uid="{5F495BC2-8D45-450B-844D-DCD4C37B63A5}"/>
    <cellStyle name="Normal 2 4" xfId="5806" xr:uid="{9A6AA230-E3C4-4EC2-AC98-3396F0521170}"/>
    <cellStyle name="Normal 2 4 2" xfId="5807" xr:uid="{F889DA1F-A3F3-45CF-A356-25573C98EDF1}"/>
    <cellStyle name="Normal 2 5" xfId="4862" xr:uid="{7A2A0E43-8C87-4339-9EF2-F2D1814DF459}"/>
    <cellStyle name="Normal 2 5 2" xfId="13270" xr:uid="{102A7C72-BD9C-48C8-988E-56458B2F4BCF}"/>
    <cellStyle name="Normal 2 6" xfId="13276" xr:uid="{0F23D9FE-D02A-4A6B-B08D-D27726DB66D8}"/>
    <cellStyle name="Normal 2 6 2" xfId="35281" xr:uid="{1B3599B5-A287-4E52-A2DA-0BD80B3C9489}"/>
    <cellStyle name="Normal 2 6 3" xfId="43089" xr:uid="{26BAFF8F-5CB9-4B40-9EAE-4C311B8E392C}"/>
    <cellStyle name="Normal 2 6 4" xfId="45049" xr:uid="{2F79657E-75B5-46B5-8A55-1FFAD47E28F3}"/>
    <cellStyle name="Normal 2 6 5" xfId="24298" xr:uid="{2774B78C-43BE-4CE2-BA5D-89D45A23BBD0}"/>
    <cellStyle name="Normal 2 7" xfId="45051" xr:uid="{8ECBE709-097D-4E5A-9218-6D50DE49C16C}"/>
    <cellStyle name="Normal 20" xfId="2654" xr:uid="{00000000-0005-0000-0000-0000980B0000}"/>
    <cellStyle name="Normal 20 2" xfId="2655" xr:uid="{00000000-0005-0000-0000-0000990B0000}"/>
    <cellStyle name="Normal 20 2 2" xfId="2656" xr:uid="{00000000-0005-0000-0000-00009A0B0000}"/>
    <cellStyle name="Normal 20 2 3" xfId="2657" xr:uid="{00000000-0005-0000-0000-00009B0B0000}"/>
    <cellStyle name="Normal 20 3" xfId="2658" xr:uid="{00000000-0005-0000-0000-00009C0B0000}"/>
    <cellStyle name="Normal 20 4" xfId="2659" xr:uid="{00000000-0005-0000-0000-00009D0B0000}"/>
    <cellStyle name="Normal 21" xfId="2660" xr:uid="{00000000-0005-0000-0000-00009E0B0000}"/>
    <cellStyle name="Normal 21 2" xfId="2661" xr:uid="{00000000-0005-0000-0000-00009F0B0000}"/>
    <cellStyle name="Normal 21 2 2" xfId="2662" xr:uid="{00000000-0005-0000-0000-0000A00B0000}"/>
    <cellStyle name="Normal 21 2 3" xfId="2663" xr:uid="{00000000-0005-0000-0000-0000A10B0000}"/>
    <cellStyle name="Normal 21 3" xfId="2664" xr:uid="{00000000-0005-0000-0000-0000A20B0000}"/>
    <cellStyle name="Normal 21 4" xfId="2665" xr:uid="{00000000-0005-0000-0000-0000A30B0000}"/>
    <cellStyle name="Normal 22" xfId="2666" xr:uid="{00000000-0005-0000-0000-0000A40B0000}"/>
    <cellStyle name="Normal 22 2" xfId="2667" xr:uid="{00000000-0005-0000-0000-0000A50B0000}"/>
    <cellStyle name="Normal 22 2 2" xfId="2668" xr:uid="{00000000-0005-0000-0000-0000A60B0000}"/>
    <cellStyle name="Normal 22 2 3" xfId="2669" xr:uid="{00000000-0005-0000-0000-0000A70B0000}"/>
    <cellStyle name="Normal 22 3" xfId="2670" xr:uid="{00000000-0005-0000-0000-0000A80B0000}"/>
    <cellStyle name="Normal 22 4" xfId="2671" xr:uid="{00000000-0005-0000-0000-0000A90B0000}"/>
    <cellStyle name="Normal 23" xfId="2672" xr:uid="{00000000-0005-0000-0000-0000AA0B0000}"/>
    <cellStyle name="Normal 23 2" xfId="2673" xr:uid="{00000000-0005-0000-0000-0000AB0B0000}"/>
    <cellStyle name="Normal 23 2 2" xfId="2674" xr:uid="{00000000-0005-0000-0000-0000AC0B0000}"/>
    <cellStyle name="Normal 23 2 3" xfId="2675" xr:uid="{00000000-0005-0000-0000-0000AD0B0000}"/>
    <cellStyle name="Normal 23 3" xfId="2676" xr:uid="{00000000-0005-0000-0000-0000AE0B0000}"/>
    <cellStyle name="Normal 23 4" xfId="2677" xr:uid="{00000000-0005-0000-0000-0000AF0B0000}"/>
    <cellStyle name="Normal 24" xfId="2678" xr:uid="{00000000-0005-0000-0000-0000B00B0000}"/>
    <cellStyle name="Normal 24 2" xfId="2679" xr:uid="{00000000-0005-0000-0000-0000B10B0000}"/>
    <cellStyle name="Normal 24 2 2" xfId="2680" xr:uid="{00000000-0005-0000-0000-0000B20B0000}"/>
    <cellStyle name="Normal 24 2 3" xfId="2681" xr:uid="{00000000-0005-0000-0000-0000B30B0000}"/>
    <cellStyle name="Normal 24 3" xfId="2682" xr:uid="{00000000-0005-0000-0000-0000B40B0000}"/>
    <cellStyle name="Normal 24 4" xfId="2683" xr:uid="{00000000-0005-0000-0000-0000B50B0000}"/>
    <cellStyle name="Normal 25" xfId="2684" xr:uid="{00000000-0005-0000-0000-0000B60B0000}"/>
    <cellStyle name="Normal 25 2" xfId="2685" xr:uid="{00000000-0005-0000-0000-0000B70B0000}"/>
    <cellStyle name="Normal 25 2 2" xfId="2686" xr:uid="{00000000-0005-0000-0000-0000B80B0000}"/>
    <cellStyle name="Normal 25 2 3" xfId="2687" xr:uid="{00000000-0005-0000-0000-0000B90B0000}"/>
    <cellStyle name="Normal 25 3" xfId="2688" xr:uid="{00000000-0005-0000-0000-0000BA0B0000}"/>
    <cellStyle name="Normal 25 4" xfId="2689" xr:uid="{00000000-0005-0000-0000-0000BB0B0000}"/>
    <cellStyle name="Normal 26" xfId="2690" xr:uid="{00000000-0005-0000-0000-0000BC0B0000}"/>
    <cellStyle name="Normal 26 2" xfId="2691" xr:uid="{00000000-0005-0000-0000-0000BD0B0000}"/>
    <cellStyle name="Normal 26 2 2" xfId="2692" xr:uid="{00000000-0005-0000-0000-0000BE0B0000}"/>
    <cellStyle name="Normal 26 2 3" xfId="2693" xr:uid="{00000000-0005-0000-0000-0000BF0B0000}"/>
    <cellStyle name="Normal 26 3" xfId="2694" xr:uid="{00000000-0005-0000-0000-0000C00B0000}"/>
    <cellStyle name="Normal 26 4" xfId="2695" xr:uid="{00000000-0005-0000-0000-0000C10B0000}"/>
    <cellStyle name="Normal 27" xfId="2696" xr:uid="{00000000-0005-0000-0000-0000C20B0000}"/>
    <cellStyle name="Normal 28" xfId="2697" xr:uid="{00000000-0005-0000-0000-0000C30B0000}"/>
    <cellStyle name="Normal 29" xfId="2698" xr:uid="{00000000-0005-0000-0000-0000C40B0000}"/>
    <cellStyle name="Normal 3" xfId="2699" xr:uid="{00000000-0005-0000-0000-0000C50B0000}"/>
    <cellStyle name="Normal 3 10" xfId="9687" xr:uid="{816390FB-792B-486D-8D81-46C2979D07B9}"/>
    <cellStyle name="Normal 3 10 2" xfId="32105" xr:uid="{5319FBA1-2F81-4967-AD0D-0AD48063F595}"/>
    <cellStyle name="Normal 3 10 3" xfId="21122" xr:uid="{5F8EB887-806E-4BB2-A6A5-59B79229675D}"/>
    <cellStyle name="Normal 3 2" xfId="2700" xr:uid="{00000000-0005-0000-0000-0000C60B0000}"/>
    <cellStyle name="Normal 3 2 10" xfId="43106" xr:uid="{83C06B1C-DBD2-4381-9DFB-C48A20439826}"/>
    <cellStyle name="Normal 3 2 11" xfId="17232" xr:uid="{67F5E3F9-45A0-4ECA-9B40-76637D773B9C}"/>
    <cellStyle name="Normal 3 2 2" xfId="3518" xr:uid="{00000000-0005-0000-0000-0000C70B0000}"/>
    <cellStyle name="Normal 3 2 2 10" xfId="17259" xr:uid="{2CE88D72-0119-4EC0-8B88-1429E647E5F6}"/>
    <cellStyle name="Normal 3 2 2 2" xfId="5808" xr:uid="{E47816B1-EA3F-47D6-96A7-153DA671D79A}"/>
    <cellStyle name="Normal 3 2 2 3" xfId="7704" xr:uid="{16DF4D8D-A68C-443A-AFF4-5677B74E378D}"/>
    <cellStyle name="Normal 3 2 2 3 2" xfId="30191" xr:uid="{A618416F-9C5B-44F4-BC08-EB79CA2C2245}"/>
    <cellStyle name="Normal 3 2 2 3 3" xfId="19208" xr:uid="{7654A299-502E-4238-BBBE-A6968D4CC569}"/>
    <cellStyle name="Normal 3 2 2 4" xfId="13399" xr:uid="{A2BB0D6D-06B4-4EB0-B1C7-34F7AB1CA0DB}"/>
    <cellStyle name="Normal 3 2 2 4 2" xfId="35328" xr:uid="{F68F1072-F440-4A28-9976-E228F314ECB4}"/>
    <cellStyle name="Normal 3 2 2 4 3" xfId="24345" xr:uid="{09BE0B1C-0BEE-46F2-B848-86B3FB7D0C54}"/>
    <cellStyle name="Normal 3 2 2 5" xfId="4685" xr:uid="{2A30BD02-7F3D-4CE7-80F4-B3649B4FAA53}"/>
    <cellStyle name="Normal 3 2 2 5 2" xfId="37278" xr:uid="{9CE0502F-A9D3-4978-AAA8-6D8A5EA94DF7}"/>
    <cellStyle name="Normal 3 2 2 5 3" xfId="26295" xr:uid="{08E31949-D325-4664-98D5-0B689CCB0331}"/>
    <cellStyle name="Normal 3 2 2 6" xfId="28243" xr:uid="{914CFF77-A4DA-4418-8E30-CB4D6CD2AEB7}"/>
    <cellStyle name="Normal 3 2 2 7" xfId="39226" xr:uid="{A332204D-8436-4B69-B5A4-3DECA97257F0}"/>
    <cellStyle name="Normal 3 2 2 8" xfId="41173" xr:uid="{4F8C9B80-1059-4709-9438-297F8B8DAFEC}"/>
    <cellStyle name="Normal 3 2 2 9" xfId="43133" xr:uid="{9393B792-3E83-4E19-94B6-073A84957F34}"/>
    <cellStyle name="Normal 3 2 3" xfId="4725" xr:uid="{8E435997-F80F-44EB-B2C6-9F40B54EA67E}"/>
    <cellStyle name="Normal 3 2 3 2" xfId="7735" xr:uid="{56BD3CC6-E7A7-4C54-B689-1873E3E37554}"/>
    <cellStyle name="Normal 3 2 3 2 2" xfId="30222" xr:uid="{DD912ACE-1741-4214-A046-B19F8846207B}"/>
    <cellStyle name="Normal 3 2 3 2 3" xfId="19239" xr:uid="{0D7646F0-23D0-4B53-BD64-55E8DA743CFA}"/>
    <cellStyle name="Normal 3 2 3 3" xfId="13430" xr:uid="{4C00E0C4-A729-41D8-BBA5-4658C2A4B4DA}"/>
    <cellStyle name="Normal 3 2 3 3 2" xfId="35359" xr:uid="{619B54B4-1513-47C8-8B33-B82D9FB2E5D5}"/>
    <cellStyle name="Normal 3 2 3 3 3" xfId="24376" xr:uid="{77351A69-F24A-446B-AA56-D57F286B1914}"/>
    <cellStyle name="Normal 3 2 3 4" xfId="26326" xr:uid="{58FBB660-F0D1-48C4-B77F-728993A4F1D2}"/>
    <cellStyle name="Normal 3 2 3 4 2" xfId="37309" xr:uid="{9CCC00EA-4632-4A90-BE0A-09176555CECB}"/>
    <cellStyle name="Normal 3 2 3 5" xfId="28274" xr:uid="{2608B438-6849-4C65-ADA6-CB0E9C891545}"/>
    <cellStyle name="Normal 3 2 3 6" xfId="39257" xr:uid="{75CE8324-74D0-4694-BAA5-F710B6657825}"/>
    <cellStyle name="Normal 3 2 3 7" xfId="41204" xr:uid="{7131B3C7-E019-44F7-A03A-0E0EDAA3685D}"/>
    <cellStyle name="Normal 3 2 3 8" xfId="43164" xr:uid="{57F6FC95-C4E5-4B08-A949-E843F0CEC3D2}"/>
    <cellStyle name="Normal 3 2 3 9" xfId="17290" xr:uid="{3C44B863-A745-4E92-BE1A-5DAD8B977923}"/>
    <cellStyle name="Normal 3 2 4" xfId="7677" xr:uid="{194D6248-7DFF-49AC-B0D9-6211836AB343}"/>
    <cellStyle name="Normal 3 2 4 2" xfId="30164" xr:uid="{1DE923AE-751F-4B2E-A3FA-3F37D2BBF18B}"/>
    <cellStyle name="Normal 3 2 4 3" xfId="19181" xr:uid="{2761F616-D59E-4C68-8C48-D2629EDD98ED}"/>
    <cellStyle name="Normal 3 2 5" xfId="13354" xr:uid="{B90F0DA6-9217-4BDB-88F1-EBA760E836EE}"/>
    <cellStyle name="Normal 3 2 5 2" xfId="35301" xr:uid="{86CBFA60-6EFE-4B92-97B7-D801194D4224}"/>
    <cellStyle name="Normal 3 2 5 3" xfId="24318" xr:uid="{BF4D16F4-2F13-46C1-ACE3-E3F2D969DD4A}"/>
    <cellStyle name="Normal 3 2 6" xfId="4627" xr:uid="{C10CA1C0-28FF-4FFF-B755-A3925845BF62}"/>
    <cellStyle name="Normal 3 2 6 2" xfId="37251" xr:uid="{D652E4B9-DF7F-49DA-A300-A93DF99E1ACB}"/>
    <cellStyle name="Normal 3 2 6 3" xfId="26268" xr:uid="{99C4F3FF-4299-4B67-B190-5864F4D18318}"/>
    <cellStyle name="Normal 3 2 7" xfId="28216" xr:uid="{7F03029F-51CA-43ED-9694-DEE6A27E8D9F}"/>
    <cellStyle name="Normal 3 2 8" xfId="39199" xr:uid="{1E9E1018-A79A-479A-9AA7-B4AA68AD2A65}"/>
    <cellStyle name="Normal 3 2 9" xfId="41146" xr:uid="{F75C9254-D032-43E7-991F-87CD4700CAF4}"/>
    <cellStyle name="Normal 3 3" xfId="4590" xr:uid="{00000000-0005-0000-0000-0000C80B0000}"/>
    <cellStyle name="Normal 3 3 10" xfId="29054" xr:uid="{5F726D1C-AAA5-435A-97B5-DA36E22C7D49}"/>
    <cellStyle name="Normal 3 3 11" xfId="40037" xr:uid="{D869C3AE-5121-4805-BC7D-8CFBD952CC24}"/>
    <cellStyle name="Normal 3 3 12" xfId="41984" xr:uid="{FE22C801-C1D0-40A2-8EBF-BE13BE9005DB}"/>
    <cellStyle name="Normal 3 3 13" xfId="43944" xr:uid="{32754C94-B0F6-42BA-8BA2-F78DEDAD275C}"/>
    <cellStyle name="Normal 3 3 14" xfId="18070" xr:uid="{68901B5B-21BD-4632-9CAB-3A5D1757000E}"/>
    <cellStyle name="Normal 3 3 2" xfId="5810" xr:uid="{D1B96CC8-4AD7-4C34-8C60-103C01D77A3C}"/>
    <cellStyle name="Normal 3 3 2 10" xfId="43945" xr:uid="{93FA6F52-924D-403B-9A54-8903B0D7446B}"/>
    <cellStyle name="Normal 3 3 2 11" xfId="18071" xr:uid="{6E4CDD64-A501-450C-A68B-84B831729462}"/>
    <cellStyle name="Normal 3 3 2 2" xfId="7177" xr:uid="{0A1915DF-DFC9-44E3-9E02-73555B2DF78A}"/>
    <cellStyle name="Normal 3 3 2 2 10" xfId="18719" xr:uid="{DFF72E78-26F5-460B-AE10-AB82F8BA0D01}"/>
    <cellStyle name="Normal 3 3 2 2 2" xfId="9164" xr:uid="{D03E36BB-2223-4335-8CAA-108EB15A087D}"/>
    <cellStyle name="Normal 3 3 2 2 2 2" xfId="31651" xr:uid="{C5748FCE-D6A9-4C5D-BF89-29E67A02481B}"/>
    <cellStyle name="Normal 3 3 2 2 2 3" xfId="20668" xr:uid="{0CE62199-5DA6-4639-9FD0-0BB074990BF7}"/>
    <cellStyle name="Normal 3 3 2 2 3" xfId="12559" xr:uid="{ED8A3718-666A-4A8A-9BB2-BEBEC2EB1881}"/>
    <cellStyle name="Normal 3 3 2 2 3 2" xfId="34620" xr:uid="{33069579-926A-4D09-8812-3AA121175804}"/>
    <cellStyle name="Normal 3 3 2 2 3 3" xfId="23637" xr:uid="{806CF2AE-B481-4A62-A2D3-2D5C1EF1A181}"/>
    <cellStyle name="Normal 3 3 2 2 4" xfId="15005" xr:uid="{B20D38BB-C533-4E4F-9205-BB54420D062C}"/>
    <cellStyle name="Normal 3 3 2 2 4 2" xfId="36787" xr:uid="{E200B99D-5A52-4038-8D2F-B000F29E8E7B}"/>
    <cellStyle name="Normal 3 3 2 2 4 3" xfId="25804" xr:uid="{25786505-8E46-4061-9E39-5A6DC80B6A95}"/>
    <cellStyle name="Normal 3 3 2 2 5" xfId="27754" xr:uid="{CE5959DE-29A5-4B44-91AA-526C3EDED040}"/>
    <cellStyle name="Normal 3 3 2 2 5 2" xfId="38737" xr:uid="{F62AD5C9-115A-4DCC-9BC9-A9AB6505C106}"/>
    <cellStyle name="Normal 3 3 2 2 6" xfId="29702" xr:uid="{1F559C29-9132-4EE8-AE62-8D4D807B97D3}"/>
    <cellStyle name="Normal 3 3 2 2 7" xfId="40685" xr:uid="{A1B1A3C6-4F67-41BE-BD2E-64A2DDE4A996}"/>
    <cellStyle name="Normal 3 3 2 2 8" xfId="42632" xr:uid="{4CCE8654-FBBF-44F4-B295-0FAA20F827E0}"/>
    <cellStyle name="Normal 3 3 2 2 9" xfId="44592" xr:uid="{C7253F87-110F-43FE-A4F8-44AB6E02A790}"/>
    <cellStyle name="Normal 3 3 2 3" xfId="8516" xr:uid="{28503429-9786-41E3-A553-9C647C09B247}"/>
    <cellStyle name="Normal 3 3 2 3 2" xfId="11422" xr:uid="{D5C9F105-ED35-4C5D-BFE5-46D532E196CD}"/>
    <cellStyle name="Normal 3 3 2 3 2 2" xfId="33485" xr:uid="{C056257F-4568-461E-83C5-7943FA595D1F}"/>
    <cellStyle name="Normal 3 3 2 3 2 3" xfId="22502" xr:uid="{5FE30C80-2A44-40F7-A4FF-57DBC1D1035E}"/>
    <cellStyle name="Normal 3 3 2 3 3" xfId="31003" xr:uid="{F4683793-4EAC-4118-803A-664D00A22C99}"/>
    <cellStyle name="Normal 3 3 2 3 4" xfId="20020" xr:uid="{20FA21B2-7B75-4980-B30C-54131FFEB5F6}"/>
    <cellStyle name="Normal 3 3 2 4" xfId="10430" xr:uid="{0CAB5496-B9F1-43AC-8CAB-53A4A0D3E477}"/>
    <cellStyle name="Normal 3 3 2 4 2" xfId="32557" xr:uid="{0882E5DB-7549-483A-8DF4-E6BFE4788F75}"/>
    <cellStyle name="Normal 3 3 2 4 3" xfId="21574" xr:uid="{A7ED71ED-2C4D-4041-9479-9D5446805FBB}"/>
    <cellStyle name="Normal 3 3 2 5" xfId="14282" xr:uid="{19DC5D6C-E0C6-4FE2-A61E-AB0759950F45}"/>
    <cellStyle name="Normal 3 3 2 5 2" xfId="36140" xr:uid="{6CB9F84B-3C5D-4C49-B266-877914E4451C}"/>
    <cellStyle name="Normal 3 3 2 5 3" xfId="25157" xr:uid="{42F51E57-D918-4B9D-BDBA-9B7458C4152F}"/>
    <cellStyle name="Normal 3 3 2 6" xfId="27107" xr:uid="{72A21564-25FB-474A-8BAE-211852418465}"/>
    <cellStyle name="Normal 3 3 2 6 2" xfId="38090" xr:uid="{9F0F3D47-CCC5-4CE8-90F1-29A2E14115E4}"/>
    <cellStyle name="Normal 3 3 2 7" xfId="29055" xr:uid="{558C533E-B99B-4C7A-91B4-DC9BF94827D2}"/>
    <cellStyle name="Normal 3 3 2 8" xfId="40038" xr:uid="{EDDBDDF8-9951-4976-91FB-15772DA598B2}"/>
    <cellStyle name="Normal 3 3 2 9" xfId="41985" xr:uid="{BB7B6839-871A-4000-AB7A-B228FC2B6660}"/>
    <cellStyle name="Normal 3 3 3" xfId="5811" xr:uid="{5E441261-F530-4538-B8C0-7BD9FFB95515}"/>
    <cellStyle name="Normal 3 3 3 10" xfId="43946" xr:uid="{22994EBF-B1BF-4CCC-86EC-B86527DE65CB}"/>
    <cellStyle name="Normal 3 3 3 11" xfId="18072" xr:uid="{11A20080-C9EB-4028-9369-7FD132D99467}"/>
    <cellStyle name="Normal 3 3 3 2" xfId="7459" xr:uid="{EE87E17D-FA5F-4DCA-B79A-59BFA13D70C4}"/>
    <cellStyle name="Normal 3 3 3 2 10" xfId="19001" xr:uid="{A82D374B-CD01-493D-A7D4-A0D1C9FDC0B9}"/>
    <cellStyle name="Normal 3 3 3 2 2" xfId="9446" xr:uid="{D3D7E18C-DA13-4FD2-9A2A-8CB81E0D6299}"/>
    <cellStyle name="Normal 3 3 3 2 2 2" xfId="31933" xr:uid="{06480C34-BC29-407E-B3E4-FB8C2E1374A9}"/>
    <cellStyle name="Normal 3 3 3 2 2 3" xfId="20950" xr:uid="{750D3D61-D9B2-4683-A936-DB4CFD20AB16}"/>
    <cellStyle name="Normal 3 3 3 2 3" xfId="12845" xr:uid="{6679B59C-1409-41AB-A213-F8E563EFA6AC}"/>
    <cellStyle name="Normal 3 3 3 2 3 2" xfId="34906" xr:uid="{F3D673A2-A362-4869-946D-6328E800F1D7}"/>
    <cellStyle name="Normal 3 3 3 2 3 3" xfId="23923" xr:uid="{1C9AD672-BA7A-47FC-8D28-87D03206A3C1}"/>
    <cellStyle name="Normal 3 3 3 2 4" xfId="15287" xr:uid="{AAAB3C51-1A8B-41A2-ACA1-482633E9B08D}"/>
    <cellStyle name="Normal 3 3 3 2 4 2" xfId="37069" xr:uid="{58C12374-D5D7-448C-94E3-E1FFF2F497F3}"/>
    <cellStyle name="Normal 3 3 3 2 4 3" xfId="26086" xr:uid="{8D165374-946B-4041-9734-D0D28C2A7685}"/>
    <cellStyle name="Normal 3 3 3 2 5" xfId="28036" xr:uid="{3C8F1342-75F9-4E7D-9A29-2E156F449436}"/>
    <cellStyle name="Normal 3 3 3 2 5 2" xfId="39019" xr:uid="{2C0829C5-2F78-4B3F-969B-8321B4BEA268}"/>
    <cellStyle name="Normal 3 3 3 2 6" xfId="29984" xr:uid="{2F54AA06-1882-488A-90EC-54F414D7C6CF}"/>
    <cellStyle name="Normal 3 3 3 2 7" xfId="40967" xr:uid="{98D6EA39-2B42-4A2D-987C-707088D42C42}"/>
    <cellStyle name="Normal 3 3 3 2 8" xfId="42914" xr:uid="{638B870A-DF7C-439A-B1CA-D205952A6B03}"/>
    <cellStyle name="Normal 3 3 3 2 9" xfId="44874" xr:uid="{7439939C-2AE6-4709-977F-42192F66DF3D}"/>
    <cellStyle name="Normal 3 3 3 3" xfId="8517" xr:uid="{B5CE4381-876D-4A7D-B9A5-76519BC55D17}"/>
    <cellStyle name="Normal 3 3 3 3 2" xfId="11708" xr:uid="{34743989-A83F-465B-879C-FBB582DE09E4}"/>
    <cellStyle name="Normal 3 3 3 3 2 2" xfId="33771" xr:uid="{B022C99F-6A35-424F-A85D-CC8571247E6A}"/>
    <cellStyle name="Normal 3 3 3 3 2 3" xfId="22788" xr:uid="{E5A1944A-9D47-4302-B0D1-0337650CDD1A}"/>
    <cellStyle name="Normal 3 3 3 3 3" xfId="31004" xr:uid="{D3179FE6-7FE4-4E0B-A576-178FDF7DE413}"/>
    <cellStyle name="Normal 3 3 3 3 4" xfId="20021" xr:uid="{953BD006-48BC-4E47-8079-DD268BC82CEF}"/>
    <cellStyle name="Normal 3 3 3 4" xfId="10712" xr:uid="{6F29CCAA-3D82-479B-9EE8-3D6D90E1EA1A}"/>
    <cellStyle name="Normal 3 3 3 4 2" xfId="32839" xr:uid="{DD50CF55-4EB8-4E2B-87E4-EA96D3447D12}"/>
    <cellStyle name="Normal 3 3 3 4 3" xfId="21856" xr:uid="{EB25F9AA-F96A-4FE6-AD9D-DA126D3A622A}"/>
    <cellStyle name="Normal 3 3 3 5" xfId="14283" xr:uid="{C6F84293-D663-4F69-B0F8-B26676D664AB}"/>
    <cellStyle name="Normal 3 3 3 5 2" xfId="36141" xr:uid="{A6A74F71-5E49-42C7-A98E-63A79461C56D}"/>
    <cellStyle name="Normal 3 3 3 5 3" xfId="25158" xr:uid="{067F57F6-4B33-4BF6-B71C-18D694F3FE6D}"/>
    <cellStyle name="Normal 3 3 3 6" xfId="27108" xr:uid="{CDC6E2AA-A833-4C07-9DDC-44012F680821}"/>
    <cellStyle name="Normal 3 3 3 6 2" xfId="38091" xr:uid="{E2D9E648-A32D-4A88-9970-EF7374057AF4}"/>
    <cellStyle name="Normal 3 3 3 7" xfId="29056" xr:uid="{C1CAEFDB-5E9D-4880-9669-CB2B3AB89E53}"/>
    <cellStyle name="Normal 3 3 3 8" xfId="40039" xr:uid="{E3052837-E14D-448B-AF47-7449FE27523C}"/>
    <cellStyle name="Normal 3 3 3 9" xfId="41986" xr:uid="{17A0FD47-2AFC-415A-9BAE-CD74C35E6633}"/>
    <cellStyle name="Normal 3 3 4" xfId="6892" xr:uid="{B7FBE922-C5E0-4A96-8DCC-40F1F1FDD39B}"/>
    <cellStyle name="Normal 3 3 4 10" xfId="18437" xr:uid="{0B8BAC23-7FE2-4E6D-8B07-E0394613F9A7}"/>
    <cellStyle name="Normal 3 3 4 2" xfId="8882" xr:uid="{F5B85078-D7C1-4FE6-8A0D-33638E662D85}"/>
    <cellStyle name="Normal 3 3 4 2 2" xfId="13147" xr:uid="{6B02E762-4A38-4AB7-9E7F-B56E069C5CC8}"/>
    <cellStyle name="Normal 3 3 4 2 2 2" xfId="35156" xr:uid="{2AECF32E-DA7A-48D4-BCFB-2F2CF2B21DD5}"/>
    <cellStyle name="Normal 3 3 4 2 2 3" xfId="24173" xr:uid="{7AEFD6CE-FCE0-442C-B107-76FD317CC33D}"/>
    <cellStyle name="Normal 3 3 4 2 3" xfId="31369" xr:uid="{C95FAEE9-5159-42E3-B715-9B38A596A721}"/>
    <cellStyle name="Normal 3 3 4 2 4" xfId="20386" xr:uid="{C77103E3-D85C-447B-9E22-D1A963439E1B}"/>
    <cellStyle name="Normal 3 3 4 3" xfId="11960" xr:uid="{4A2E49EA-3D8E-42A7-80A9-842FCC63071A}"/>
    <cellStyle name="Normal 3 3 4 3 2" xfId="34021" xr:uid="{8C9F40E5-9DC0-4F20-A55B-7CFA569C9BB3}"/>
    <cellStyle name="Normal 3 3 4 3 3" xfId="23038" xr:uid="{29C65B97-B008-4F8B-B8F2-064852BDA93B}"/>
    <cellStyle name="Normal 3 3 4 4" xfId="14723" xr:uid="{012FC753-FDF7-47D9-866C-B2D4A885417C}"/>
    <cellStyle name="Normal 3 3 4 4 2" xfId="36505" xr:uid="{4ACAB5C9-CED5-42D2-8126-2210DDBC7F2E}"/>
    <cellStyle name="Normal 3 3 4 4 3" xfId="25522" xr:uid="{00A20F6B-AAFB-482E-B4D9-55586BF9033A}"/>
    <cellStyle name="Normal 3 3 4 5" xfId="27472" xr:uid="{8AF896D4-7A7E-4C06-B21C-5397D083C3C4}"/>
    <cellStyle name="Normal 3 3 4 5 2" xfId="38455" xr:uid="{A66396E9-438A-43BF-80C1-0EB34B2EAF4F}"/>
    <cellStyle name="Normal 3 3 4 6" xfId="29420" xr:uid="{1CBD749C-29AE-4CAA-A60E-8CDADEFCC619}"/>
    <cellStyle name="Normal 3 3 4 7" xfId="40403" xr:uid="{7D216157-50A1-4E6A-A269-87FCD35DDEDB}"/>
    <cellStyle name="Normal 3 3 4 8" xfId="42350" xr:uid="{9D9B279C-CA55-48E1-8137-D7B7E7CBA3E8}"/>
    <cellStyle name="Normal 3 3 4 9" xfId="44310" xr:uid="{64F35C92-3A6F-42BA-AADC-A45122BE95B2}"/>
    <cellStyle name="Normal 3 3 5" xfId="8515" xr:uid="{410E9EA1-ADCC-4FDB-BD6C-92D6804DDE10}"/>
    <cellStyle name="Normal 3 3 5 2" xfId="12263" xr:uid="{26617511-547A-48E6-8831-8F3463E2ABF8}"/>
    <cellStyle name="Normal 3 3 5 2 2" xfId="34324" xr:uid="{8C53D6B9-36F3-48DC-9ED6-E2F2679201D4}"/>
    <cellStyle name="Normal 3 3 5 2 3" xfId="23341" xr:uid="{297A09BF-06F9-48F2-8F18-31744E204752}"/>
    <cellStyle name="Normal 3 3 5 3" xfId="31002" xr:uid="{24EA9A22-CC7F-420C-960C-CAD5C99A63AE}"/>
    <cellStyle name="Normal 3 3 5 4" xfId="20019" xr:uid="{65ABC44E-897C-4423-B292-22919B640312}"/>
    <cellStyle name="Normal 3 3 6" xfId="11125" xr:uid="{8472B74D-9A0D-4660-A3E0-7AE6309C3403}"/>
    <cellStyle name="Normal 3 3 6 2" xfId="33189" xr:uid="{1F4FF90E-C362-4797-8D7C-36615573D48A}"/>
    <cellStyle name="Normal 3 3 6 3" xfId="22206" xr:uid="{86D85AED-4EA1-496E-887F-16C87B416A46}"/>
    <cellStyle name="Normal 3 3 7" xfId="10092" xr:uid="{02E49F7D-B845-44FC-B6B1-C7FF5B1CF0F1}"/>
    <cellStyle name="Normal 3 3 7 2" xfId="32275" xr:uid="{74213C07-C2CB-4CC3-9857-FEE1A8DE0591}"/>
    <cellStyle name="Normal 3 3 7 3" xfId="21292" xr:uid="{013D523E-B9DB-4BFF-8DA5-38B231003D45}"/>
    <cellStyle name="Normal 3 3 8" xfId="14281" xr:uid="{C9B3C135-042D-45EE-8A12-9B2BC0C14A58}"/>
    <cellStyle name="Normal 3 3 8 2" xfId="36139" xr:uid="{3D856AC9-8A3B-4B0C-A5FE-57CF26DB7FCC}"/>
    <cellStyle name="Normal 3 3 8 3" xfId="25156" xr:uid="{825BB136-76BE-4F0F-9C7E-677FF7AE6CA0}"/>
    <cellStyle name="Normal 3 3 9" xfId="5809" xr:uid="{02290F7A-C6BA-424B-907E-B1CE8CAE0553}"/>
    <cellStyle name="Normal 3 3 9 2" xfId="38089" xr:uid="{865F1DA5-742D-4F40-94DA-D08AD302F73E}"/>
    <cellStyle name="Normal 3 3 9 3" xfId="27106" xr:uid="{219E8B2B-E44C-4AE9-944F-1C2B0350222E}"/>
    <cellStyle name="Normal 3 4" xfId="5812" xr:uid="{3999B91C-B462-4398-A43D-205D4A682F89}"/>
    <cellStyle name="Normal 3 4 10" xfId="43947" xr:uid="{6E741D0C-644A-4FE5-BEDF-D54ED5AEE0FD}"/>
    <cellStyle name="Normal 3 4 11" xfId="18073" xr:uid="{453EFF31-B5A8-451C-8C8D-A18AD3651CC6}"/>
    <cellStyle name="Normal 3 4 2" xfId="7006" xr:uid="{64F76D55-2D56-4C35-99DB-C70EC54801EC}"/>
    <cellStyle name="Normal 3 4 2 10" xfId="18550" xr:uid="{91928253-1076-4948-B785-E0A7FE5ECCB6}"/>
    <cellStyle name="Normal 3 4 2 2" xfId="8995" xr:uid="{582F8965-22C6-4039-96BE-2D078947FE11}"/>
    <cellStyle name="Normal 3 4 2 2 2" xfId="31482" xr:uid="{1E57DE02-8F02-463A-845A-2D360C3BED86}"/>
    <cellStyle name="Normal 3 4 2 2 3" xfId="20499" xr:uid="{D53E1F0F-1112-44DA-A026-05E99D163C1F}"/>
    <cellStyle name="Normal 3 4 2 3" xfId="12380" xr:uid="{F3CB67DF-3094-433C-8C4F-60D24B04EA5F}"/>
    <cellStyle name="Normal 3 4 2 3 2" xfId="34441" xr:uid="{34CE6C32-ED77-43EA-8CDA-A6CFC8185D15}"/>
    <cellStyle name="Normal 3 4 2 3 3" xfId="23458" xr:uid="{93C8E0C4-F06B-4AF8-8473-896AB8688113}"/>
    <cellStyle name="Normal 3 4 2 4" xfId="14836" xr:uid="{2E7778FB-DEA3-4824-97FC-80F67ACD31F1}"/>
    <cellStyle name="Normal 3 4 2 4 2" xfId="36618" xr:uid="{7AD8BB41-7CC3-4E91-B9B4-6699669A9174}"/>
    <cellStyle name="Normal 3 4 2 4 3" xfId="25635" xr:uid="{91F7AF6E-F90F-480A-A286-88CF66FBC52D}"/>
    <cellStyle name="Normal 3 4 2 5" xfId="27585" xr:uid="{41E4AD78-79B7-4139-BDDE-66F160F62428}"/>
    <cellStyle name="Normal 3 4 2 5 2" xfId="38568" xr:uid="{DAD75C57-5F18-4D97-B05B-BC5EED88D987}"/>
    <cellStyle name="Normal 3 4 2 6" xfId="29533" xr:uid="{EEB52C3E-5EB6-450B-9873-D227F23A90ED}"/>
    <cellStyle name="Normal 3 4 2 7" xfId="40516" xr:uid="{42DB0034-188C-4C4D-AB9C-D06B5BEE8C9C}"/>
    <cellStyle name="Normal 3 4 2 8" xfId="42463" xr:uid="{7718DE83-F6B3-4E57-B8AF-274CD229CA15}"/>
    <cellStyle name="Normal 3 4 2 9" xfId="44423" xr:uid="{3CCDD101-0708-4717-AEF6-F3A45CAFD027}"/>
    <cellStyle name="Normal 3 4 3" xfId="8518" xr:uid="{B96AA4A6-2B81-4F84-A29F-93A016662BEF}"/>
    <cellStyle name="Normal 3 4 3 2" xfId="11243" xr:uid="{494B02AA-0141-48E8-9D3B-A884B6CFD721}"/>
    <cellStyle name="Normal 3 4 3 2 2" xfId="33306" xr:uid="{5DDCB51A-2FF0-492E-9FFB-111A674B8B99}"/>
    <cellStyle name="Normal 3 4 3 2 3" xfId="22323" xr:uid="{B7B0F8C8-4DEE-4F42-9CAA-DD96C14F2873}"/>
    <cellStyle name="Normal 3 4 3 3" xfId="31005" xr:uid="{67E673B4-F4DC-4D55-A009-F83E214127CE}"/>
    <cellStyle name="Normal 3 4 3 4" xfId="20022" xr:uid="{BED8A5AB-3D48-4B15-A65B-2214175126BB}"/>
    <cellStyle name="Normal 3 4 4" xfId="10261" xr:uid="{3372D9DF-A76A-4058-B834-504856AB52A4}"/>
    <cellStyle name="Normal 3 4 4 2" xfId="32388" xr:uid="{93F09C59-6524-4F7C-BA18-EFAD22C65652}"/>
    <cellStyle name="Normal 3 4 4 3" xfId="21405" xr:uid="{B3D65A5A-594A-48ED-AC82-E02B94E26044}"/>
    <cellStyle name="Normal 3 4 5" xfId="14284" xr:uid="{9FA4263C-10AE-42D1-A2D4-BD831183478B}"/>
    <cellStyle name="Normal 3 4 5 2" xfId="36142" xr:uid="{C16F476C-AD6A-4537-B9B7-45CA2AC32870}"/>
    <cellStyle name="Normal 3 4 5 3" xfId="25159" xr:uid="{80BAA66F-8534-47D5-A00F-3535A654AC1F}"/>
    <cellStyle name="Normal 3 4 6" xfId="27109" xr:uid="{1E858120-2C9E-4DD3-BF7C-D0BCB8385E97}"/>
    <cellStyle name="Normal 3 4 6 2" xfId="38092" xr:uid="{82BFDC3F-1579-47AA-9996-41FAC9AE882A}"/>
    <cellStyle name="Normal 3 4 7" xfId="29057" xr:uid="{F34A6CE2-F0FC-42B8-B782-CEFAB7C9F9D4}"/>
    <cellStyle name="Normal 3 4 8" xfId="40040" xr:uid="{73186903-BB9C-464F-9609-EE959C039461}"/>
    <cellStyle name="Normal 3 4 9" xfId="41987" xr:uid="{7A15D50A-C833-4727-B585-B98BBA16BFB1}"/>
    <cellStyle name="Normal 3 5" xfId="5813" xr:uid="{85F181BC-3BDD-4E79-8B36-1939994E17C9}"/>
    <cellStyle name="Normal 3 5 10" xfId="43948" xr:uid="{522F2A5B-D591-4F5F-A5FA-55BD530C00F0}"/>
    <cellStyle name="Normal 3 5 11" xfId="18074" xr:uid="{A7758D92-697C-4EDE-9521-3A4F0555A5E3}"/>
    <cellStyle name="Normal 3 5 2" xfId="7290" xr:uid="{7F08828F-EC9C-4FE6-8324-55810434FE9E}"/>
    <cellStyle name="Normal 3 5 2 10" xfId="18832" xr:uid="{ECB98FCE-E8AF-4ADD-90AA-34B097317BE8}"/>
    <cellStyle name="Normal 3 5 2 2" xfId="9277" xr:uid="{29BC65A3-682A-4323-B825-C41B584A4446}"/>
    <cellStyle name="Normal 3 5 2 2 2" xfId="31764" xr:uid="{3085A0E6-F6CA-4930-81BE-443B70E1A142}"/>
    <cellStyle name="Normal 3 5 2 2 3" xfId="20781" xr:uid="{B7E96A5F-A721-4C9C-8D39-0A91C527DA52}"/>
    <cellStyle name="Normal 3 5 2 3" xfId="12676" xr:uid="{AAB37793-F7AE-49D6-9C6E-D94F8D2D7D1D}"/>
    <cellStyle name="Normal 3 5 2 3 2" xfId="34737" xr:uid="{F93CAB01-8D57-4488-A0A1-0F522D631A88}"/>
    <cellStyle name="Normal 3 5 2 3 3" xfId="23754" xr:uid="{E41701E3-4377-4198-9971-0607FED42F1D}"/>
    <cellStyle name="Normal 3 5 2 4" xfId="15118" xr:uid="{AD279B2B-630D-49A0-89E4-B0B8367BDA67}"/>
    <cellStyle name="Normal 3 5 2 4 2" xfId="36900" xr:uid="{CF34593E-8E01-4B9C-BB21-E960B14FEADE}"/>
    <cellStyle name="Normal 3 5 2 4 3" xfId="25917" xr:uid="{9243A133-05BF-4D81-9E06-3B1BC183DC6B}"/>
    <cellStyle name="Normal 3 5 2 5" xfId="27867" xr:uid="{DA706E60-9D77-4DF5-9855-ED731EE04E8A}"/>
    <cellStyle name="Normal 3 5 2 5 2" xfId="38850" xr:uid="{280157C7-1CB0-41F2-BE6C-335AF74DEE3D}"/>
    <cellStyle name="Normal 3 5 2 6" xfId="29815" xr:uid="{D2C0BB43-32A3-4D17-A7D3-A7B0169C857C}"/>
    <cellStyle name="Normal 3 5 2 7" xfId="40798" xr:uid="{E860E845-1D45-4264-9D78-0352B919FDDD}"/>
    <cellStyle name="Normal 3 5 2 8" xfId="42745" xr:uid="{BCD1807A-4D24-4642-B4EC-0E09227654C1}"/>
    <cellStyle name="Normal 3 5 2 9" xfId="44705" xr:uid="{A21C1E4B-A35B-4224-98BE-9C2F02EE14CF}"/>
    <cellStyle name="Normal 3 5 3" xfId="8519" xr:uid="{D52EA11F-E636-47D6-BF63-0FEA2A48E84B}"/>
    <cellStyle name="Normal 3 5 3 2" xfId="11539" xr:uid="{4F08B53E-9AFD-4471-8B7C-88547091BE85}"/>
    <cellStyle name="Normal 3 5 3 2 2" xfId="33602" xr:uid="{54B88EBF-5CB4-4741-A894-643D14FA4556}"/>
    <cellStyle name="Normal 3 5 3 2 3" xfId="22619" xr:uid="{6467A115-AB4E-40E3-801C-D3D3222A1CC6}"/>
    <cellStyle name="Normal 3 5 3 3" xfId="31006" xr:uid="{38DF24B5-720D-428A-8676-A5006C18F7AA}"/>
    <cellStyle name="Normal 3 5 3 4" xfId="20023" xr:uid="{B7265390-4115-4F70-A1AA-2D375860AE66}"/>
    <cellStyle name="Normal 3 5 4" xfId="10543" xr:uid="{16C2F511-4B10-4C73-A400-2BDEBC41A6AC}"/>
    <cellStyle name="Normal 3 5 4 2" xfId="32670" xr:uid="{F6A5C96B-F7D1-4532-9EB0-2D0FEEC41299}"/>
    <cellStyle name="Normal 3 5 4 3" xfId="21687" xr:uid="{857D58D2-265A-44A1-B2C4-6F186E98D773}"/>
    <cellStyle name="Normal 3 5 5" xfId="14285" xr:uid="{9082DC5B-E63F-4877-A0D2-C0CDB7C5B479}"/>
    <cellStyle name="Normal 3 5 5 2" xfId="36143" xr:uid="{EA482C89-F21D-4C23-BAF1-C082A43D2868}"/>
    <cellStyle name="Normal 3 5 5 3" xfId="25160" xr:uid="{B7629253-93FE-46A0-A223-DC20FFDA8C64}"/>
    <cellStyle name="Normal 3 5 6" xfId="27110" xr:uid="{29196C76-0265-4B04-A052-1309A458361C}"/>
    <cellStyle name="Normal 3 5 6 2" xfId="38093" xr:uid="{AA7720F9-71F3-4CD2-B083-C01A8E87B583}"/>
    <cellStyle name="Normal 3 5 7" xfId="29058" xr:uid="{A8A7EE94-F79D-48CC-AAEF-1DFB13E6CAB5}"/>
    <cellStyle name="Normal 3 5 8" xfId="40041" xr:uid="{9D2CA3E3-5783-4B85-B26A-8ABF2821DAC5}"/>
    <cellStyle name="Normal 3 5 9" xfId="41988" xr:uid="{E7ACC594-B6D6-48CF-8C41-192A6B6DEEA0}"/>
    <cellStyle name="Normal 3 6" xfId="5814" xr:uid="{0B2F1970-780F-476F-B614-C7D5622EFCC2}"/>
    <cellStyle name="Normal 3 6 10" xfId="43949" xr:uid="{74624806-F0D1-4399-B184-65A8611159BB}"/>
    <cellStyle name="Normal 3 6 11" xfId="18075" xr:uid="{1951DDCE-D44A-4425-BFB3-8D064DF2C1B9}"/>
    <cellStyle name="Normal 3 6 2" xfId="7572" xr:uid="{65890728-D34D-4995-875F-C12A17059B41}"/>
    <cellStyle name="Normal 3 6 2 10" xfId="19114" xr:uid="{10BC004C-BD94-4ED3-A4FA-0021599AD3DA}"/>
    <cellStyle name="Normal 3 6 2 2" xfId="9559" xr:uid="{1CDB6C3F-EDFB-4A29-93A0-543B8EF266C4}"/>
    <cellStyle name="Normal 3 6 2 2 2" xfId="32046" xr:uid="{82969378-FFEC-4AEA-903D-85156C2F99DA}"/>
    <cellStyle name="Normal 3 6 2 2 3" xfId="21063" xr:uid="{B5B37809-18BB-4918-AFE9-E2F28D5E1A5C}"/>
    <cellStyle name="Normal 3 6 2 3" xfId="12958" xr:uid="{91B3D5AA-12E4-4979-9CAC-CA916DED48E7}"/>
    <cellStyle name="Normal 3 6 2 3 2" xfId="35019" xr:uid="{2D67EE9E-37E2-419D-B701-A45BF3C9D735}"/>
    <cellStyle name="Normal 3 6 2 3 3" xfId="24036" xr:uid="{158A8339-4BF3-46BA-B943-943AC2377057}"/>
    <cellStyle name="Normal 3 6 2 4" xfId="15400" xr:uid="{D17641F5-55A0-456C-8E00-6AC5438F0F78}"/>
    <cellStyle name="Normal 3 6 2 4 2" xfId="37182" xr:uid="{700DC462-E8BA-4B0D-B35D-21CA0FE76547}"/>
    <cellStyle name="Normal 3 6 2 4 3" xfId="26199" xr:uid="{A98D1B4C-2792-4C9C-97B8-E12401175C82}"/>
    <cellStyle name="Normal 3 6 2 5" xfId="28149" xr:uid="{D1FEF738-B2BC-4311-B2A1-77A987657574}"/>
    <cellStyle name="Normal 3 6 2 5 2" xfId="39132" xr:uid="{FD785A11-C73F-437B-B1FE-27F8BAFD6717}"/>
    <cellStyle name="Normal 3 6 2 6" xfId="30097" xr:uid="{4A151640-8B0A-4DAA-8213-73E8105A45C9}"/>
    <cellStyle name="Normal 3 6 2 7" xfId="41080" xr:uid="{0685B71E-9DC9-46FE-B8E0-1D86A412AFB9}"/>
    <cellStyle name="Normal 3 6 2 8" xfId="43027" xr:uid="{B54DCE37-A774-4475-8062-2736DA2A1117}"/>
    <cellStyle name="Normal 3 6 2 9" xfId="44987" xr:uid="{B78FE017-F799-4548-87E8-8B46545CC6A6}"/>
    <cellStyle name="Normal 3 6 3" xfId="8520" xr:uid="{EEE4D96F-B5E3-43FF-B900-AE3B0A8ED8F6}"/>
    <cellStyle name="Normal 3 6 3 2" xfId="11821" xr:uid="{05DABFE7-45F7-4ADF-9D07-D217D95AB7EB}"/>
    <cellStyle name="Normal 3 6 3 2 2" xfId="33884" xr:uid="{F0C47C60-C87F-450A-BC8F-6BC044CFFA0E}"/>
    <cellStyle name="Normal 3 6 3 2 3" xfId="22901" xr:uid="{34A193B3-5293-4D6E-B68F-23395FD7C628}"/>
    <cellStyle name="Normal 3 6 3 3" xfId="31007" xr:uid="{CF690E6B-7254-487B-B8AF-5547581EDDC0}"/>
    <cellStyle name="Normal 3 6 3 4" xfId="20024" xr:uid="{CEDB1CF6-53C2-4E6C-AAC9-121FD6D1CD98}"/>
    <cellStyle name="Normal 3 6 4" xfId="10825" xr:uid="{1997C2B5-FFD6-422E-AAEC-7668F062F030}"/>
    <cellStyle name="Normal 3 6 4 2" xfId="32952" xr:uid="{331600A4-B600-4E7F-BBCE-2A93FFAB6CF8}"/>
    <cellStyle name="Normal 3 6 4 3" xfId="21969" xr:uid="{670C72A0-ED1F-4AF8-9725-6B477BD7A452}"/>
    <cellStyle name="Normal 3 6 5" xfId="14286" xr:uid="{17CF4F96-AAD0-44D4-BD98-4224E9AB3515}"/>
    <cellStyle name="Normal 3 6 5 2" xfId="36144" xr:uid="{250E9386-5FE3-4696-B2D5-CAE74E88773B}"/>
    <cellStyle name="Normal 3 6 5 3" xfId="25161" xr:uid="{5D97CE7A-C906-4E9F-A9C2-46C6D8CFFEF1}"/>
    <cellStyle name="Normal 3 6 6" xfId="27111" xr:uid="{F1532B0F-310B-45BC-9F65-AB058E6C959D}"/>
    <cellStyle name="Normal 3 6 6 2" xfId="38094" xr:uid="{83085B83-83A2-4796-B1FD-B2C56816440D}"/>
    <cellStyle name="Normal 3 6 7" xfId="29059" xr:uid="{FE4F6573-7792-4B7D-A750-B364DACC8F8C}"/>
    <cellStyle name="Normal 3 6 8" xfId="40042" xr:uid="{8C805EF9-E993-4870-B1E2-EAF17B535E34}"/>
    <cellStyle name="Normal 3 6 9" xfId="41989" xr:uid="{10A6DF14-6777-43BC-8DD2-255CB9A313D1}"/>
    <cellStyle name="Normal 3 7" xfId="4759" xr:uid="{1CE03EB1-AC0E-4CCB-AAF6-3E7EEEDD7B82}"/>
    <cellStyle name="Normal 3 7 2" xfId="6704" xr:uid="{3BC1E7E6-25B0-42F9-8D94-77945CFAA115}"/>
    <cellStyle name="Normal 3 7 2 10" xfId="18268" xr:uid="{283B58D3-362B-4787-BB0F-5974168C6F7A}"/>
    <cellStyle name="Normal 3 7 2 2" xfId="8713" xr:uid="{E18B1434-BF0C-4D59-8B67-E70C0C6A7655}"/>
    <cellStyle name="Normal 3 7 2 2 2" xfId="31200" xr:uid="{AEEAE591-62AC-497A-812B-8FBB417BF576}"/>
    <cellStyle name="Normal 3 7 2 2 3" xfId="20217" xr:uid="{874A9D7D-4580-4949-A0F0-5BC731D69B8F}"/>
    <cellStyle name="Normal 3 7 2 3" xfId="12085" xr:uid="{A7891889-8E05-4D0A-BED1-250F9ABF09BA}"/>
    <cellStyle name="Normal 3 7 2 3 2" xfId="34146" xr:uid="{C995B99F-6EE7-44EF-A044-986237815823}"/>
    <cellStyle name="Normal 3 7 2 3 3" xfId="23163" xr:uid="{48ADEC45-D42C-490F-BEDE-9A095AE365C6}"/>
    <cellStyle name="Normal 3 7 2 4" xfId="14551" xr:uid="{8D2D5638-A96D-4E1F-B507-A38ACCD2D655}"/>
    <cellStyle name="Normal 3 7 2 4 2" xfId="36336" xr:uid="{8F8147C6-7ADA-4867-8B73-4B91F4CB1FBE}"/>
    <cellStyle name="Normal 3 7 2 4 3" xfId="25353" xr:uid="{91BA8DED-CA78-408C-981D-48E7B47D5508}"/>
    <cellStyle name="Normal 3 7 2 5" xfId="27303" xr:uid="{7B0E443C-C667-4E77-A865-91D226F87206}"/>
    <cellStyle name="Normal 3 7 2 5 2" xfId="38286" xr:uid="{A8BB2B2D-C18C-4BA9-98FB-69307458206A}"/>
    <cellStyle name="Normal 3 7 2 6" xfId="29251" xr:uid="{6500D680-3919-4BA1-B304-BA189F54A419}"/>
    <cellStyle name="Normal 3 7 2 7" xfId="40234" xr:uid="{89EE820F-29D2-40D7-85F7-49CFE7377FE0}"/>
    <cellStyle name="Normal 3 7 2 8" xfId="42181" xr:uid="{764103A3-EE67-4833-AD0E-3BE3B11E6A98}"/>
    <cellStyle name="Normal 3 7 2 9" xfId="44141" xr:uid="{D5BF03C4-450C-437B-9606-543E7880A004}"/>
    <cellStyle name="Normal 3 7 3" xfId="9736" xr:uid="{48FA45F4-75B9-4CAD-BB52-71F6962B90BE}"/>
    <cellStyle name="Normal 3 7 3 2" xfId="32106" xr:uid="{F50A1E4D-63F4-4519-8D0F-F181CE7FD2BC}"/>
    <cellStyle name="Normal 3 7 3 3" xfId="21123" xr:uid="{1E1E6274-866D-4540-AD30-5DD2EFA1BAC8}"/>
    <cellStyle name="Normal 3 8" xfId="4714" xr:uid="{9B8F948D-BB5B-40C9-85BD-4FE773F57E39}"/>
    <cellStyle name="Normal 3 8 10" xfId="17285" xr:uid="{1AFFD3E0-5A79-4C87-8373-15A94D46C73A}"/>
    <cellStyle name="Normal 3 8 2" xfId="7730" xr:uid="{5B64ED01-1133-4B86-8FA5-3AD915C7A054}"/>
    <cellStyle name="Normal 3 8 2 2" xfId="30217" xr:uid="{BBBFD568-558E-43BB-BBB1-31ECE14C001F}"/>
    <cellStyle name="Normal 3 8 2 3" xfId="19234" xr:uid="{09C13737-96B8-4256-8F88-E88ECB2A2742}"/>
    <cellStyle name="Normal 3 8 3" xfId="10944" xr:uid="{7A9C4BAC-7B0E-4A96-B3CE-6C05BD70600D}"/>
    <cellStyle name="Normal 3 8 3 2" xfId="33011" xr:uid="{22BAB58C-3E82-4369-BF13-AD9D4A8EED5B}"/>
    <cellStyle name="Normal 3 8 3 3" xfId="22028" xr:uid="{5B8D2F82-4AA2-423A-BEB0-8C86E2B95188}"/>
    <cellStyle name="Normal 3 8 4" xfId="13425" xr:uid="{139F388B-2444-47FA-B2FC-87CD23205E12}"/>
    <cellStyle name="Normal 3 8 4 2" xfId="35354" xr:uid="{0ACC3720-C71F-47F1-8020-82C1C1655A20}"/>
    <cellStyle name="Normal 3 8 4 3" xfId="24371" xr:uid="{71B7F52B-73DB-478A-A9B2-12746FF0C846}"/>
    <cellStyle name="Normal 3 8 5" xfId="26321" xr:uid="{B635B9E7-A904-447E-997E-09338C9175E3}"/>
    <cellStyle name="Normal 3 8 5 2" xfId="37304" xr:uid="{E24FB03A-74EA-4DC0-BC40-D0F2B5322BEB}"/>
    <cellStyle name="Normal 3 8 6" xfId="28269" xr:uid="{2B6C4709-8226-44CD-A467-CA68CA2B59B3}"/>
    <cellStyle name="Normal 3 8 7" xfId="39252" xr:uid="{A8312B4E-A1DF-40D6-B295-CAA7467F36DE}"/>
    <cellStyle name="Normal 3 8 8" xfId="41199" xr:uid="{BEF812CA-268C-42B7-9984-78B06ED60BC0}"/>
    <cellStyle name="Normal 3 8 9" xfId="43159" xr:uid="{AA5EDA77-81C7-4CA9-A46D-5EA92D40B16D}"/>
    <cellStyle name="Normal 3 9" xfId="6674" xr:uid="{CB206E1B-CB69-46B1-94EA-5B97FBFED57E}"/>
    <cellStyle name="Normal 3 9 10" xfId="18266" xr:uid="{16CF83C1-F4FA-4630-92EE-BDD19CD1DA22}"/>
    <cellStyle name="Normal 3 9 2" xfId="8711" xr:uid="{AE8CECB4-EB03-4688-8598-78D5B56A4CAD}"/>
    <cellStyle name="Normal 3 9 2 2" xfId="31198" xr:uid="{72D75748-7F35-4C5E-BF5D-9F53FC5F8CE0}"/>
    <cellStyle name="Normal 3 9 2 3" xfId="20215" xr:uid="{9911D1CB-F021-409F-B540-FB5FD046947F}"/>
    <cellStyle name="Normal 3 9 3" xfId="13277" xr:uid="{FB542EEC-C5A2-4841-8FBC-EA24ECC0169A}"/>
    <cellStyle name="Normal 3 9 3 2" xfId="35282" xr:uid="{2898372D-C18B-45D4-B5DE-A24EB9DC5440}"/>
    <cellStyle name="Normal 3 9 3 3" xfId="24299" xr:uid="{486F1D63-F9FD-4AF7-BE14-B3083B48C624}"/>
    <cellStyle name="Normal 3 9 4" xfId="14549" xr:uid="{8123B334-1E4B-4E1C-95D3-DAC8054C1E54}"/>
    <cellStyle name="Normal 3 9 4 2" xfId="36334" xr:uid="{4E5470FF-6651-4CC2-AFF8-B5FFF3F1310A}"/>
    <cellStyle name="Normal 3 9 4 3" xfId="25351" xr:uid="{2ACE7BE7-B5B4-42E2-8084-8AE025B3D5B6}"/>
    <cellStyle name="Normal 3 9 5" xfId="27301" xr:uid="{504C5754-53B0-4C9E-9F91-6BD7343BA70A}"/>
    <cellStyle name="Normal 3 9 5 2" xfId="38284" xr:uid="{292ACA9A-09F1-4040-9EF0-34518DD99EF2}"/>
    <cellStyle name="Normal 3 9 6" xfId="29249" xr:uid="{463A81BB-2308-4685-A70D-8246F956E437}"/>
    <cellStyle name="Normal 3 9 7" xfId="40232" xr:uid="{989C6C1C-6ACC-409A-9C46-55D067A9FACE}"/>
    <cellStyle name="Normal 3 9 8" xfId="42179" xr:uid="{5D1C85C4-FBFE-45FF-A04E-12E4C427462C}"/>
    <cellStyle name="Normal 3 9 9" xfId="44139" xr:uid="{52DD2323-917D-4094-BAD2-4AFBD1C9F9B3}"/>
    <cellStyle name="Normal 30" xfId="2701" xr:uid="{00000000-0005-0000-0000-0000C90B0000}"/>
    <cellStyle name="Normal 31" xfId="3342" xr:uid="{00000000-0005-0000-0000-0000CA0B0000}"/>
    <cellStyle name="Normal 32" xfId="3861" xr:uid="{00000000-0005-0000-0000-0000CB0B0000}"/>
    <cellStyle name="Normal 33" xfId="3958" xr:uid="{00000000-0005-0000-0000-0000CC0B0000}"/>
    <cellStyle name="Normal 34" xfId="3966" xr:uid="{00000000-0005-0000-0000-0000CD0B0000}"/>
    <cellStyle name="Normal 35" xfId="3895" xr:uid="{00000000-0005-0000-0000-0000CE0B0000}"/>
    <cellStyle name="Normal 36" xfId="3681" xr:uid="{00000000-0005-0000-0000-0000CF0B0000}"/>
    <cellStyle name="Normal 37" xfId="3459" xr:uid="{00000000-0005-0000-0000-0000D00B0000}"/>
    <cellStyle name="Normal 38" xfId="3814" xr:uid="{00000000-0005-0000-0000-0000D10B0000}"/>
    <cellStyle name="Normal 39" xfId="4012" xr:uid="{00000000-0005-0000-0000-0000D20B0000}"/>
    <cellStyle name="Normal 4" xfId="2702" xr:uid="{00000000-0005-0000-0000-0000D30B0000}"/>
    <cellStyle name="Normal 4 2" xfId="2703" xr:uid="{00000000-0005-0000-0000-0000D40B0000}"/>
    <cellStyle name="Normal 4 2 10" xfId="14287" xr:uid="{F2A2827F-FC09-4410-BA6B-442DEB6F765D}"/>
    <cellStyle name="Normal 4 2 10 2" xfId="36145" xr:uid="{1A3FE902-95B7-4035-AA8C-391F9B7F743F}"/>
    <cellStyle name="Normal 4 2 10 3" xfId="25162" xr:uid="{2BE4BAB6-1EB8-4B25-9789-5EA1A668F349}"/>
    <cellStyle name="Normal 4 2 11" xfId="5815" xr:uid="{D5FD8D76-43F3-481F-AB3C-2CD726CD8F42}"/>
    <cellStyle name="Normal 4 2 11 2" xfId="38095" xr:uid="{51553B4F-290B-43B3-B4BF-0BEE536F392E}"/>
    <cellStyle name="Normal 4 2 11 3" xfId="27112" xr:uid="{B62F6CD2-A5AF-4225-AEB3-CB6A3C874058}"/>
    <cellStyle name="Normal 4 2 12" xfId="29060" xr:uid="{2259D023-EE25-487D-94F7-094217BF8474}"/>
    <cellStyle name="Normal 4 2 13" xfId="40043" xr:uid="{C9798D45-F40D-4344-9357-A49B18B7D669}"/>
    <cellStyle name="Normal 4 2 14" xfId="41990" xr:uid="{438C2C95-A383-433E-BFE2-E1B8F656FF8F}"/>
    <cellStyle name="Normal 4 2 15" xfId="43950" xr:uid="{8DD7F5E3-A704-4385-90B7-946283BED7DE}"/>
    <cellStyle name="Normal 4 2 16" xfId="18076" xr:uid="{5902E73F-8A5B-49E0-8184-005CA727CF2D}"/>
    <cellStyle name="Normal 4 2 2" xfId="5816" xr:uid="{4A198179-F541-40BE-A8CE-81AAD8D09FBA}"/>
    <cellStyle name="Normal 4 2 2 10" xfId="40044" xr:uid="{73A9F90E-0555-4850-8C0B-F319959FD2F7}"/>
    <cellStyle name="Normal 4 2 2 11" xfId="41991" xr:uid="{7812B288-27F8-4B63-9949-EA8B9C9C6150}"/>
    <cellStyle name="Normal 4 2 2 12" xfId="43951" xr:uid="{E09CBA82-15FE-470E-8C51-BD169E3AC2F8}"/>
    <cellStyle name="Normal 4 2 2 13" xfId="18077" xr:uid="{50C42AE8-FC0A-46BD-8453-D1B8900FC4B7}"/>
    <cellStyle name="Normal 4 2 2 2" xfId="5817" xr:uid="{2E65F18C-526A-4EFF-A07E-83A89D719B73}"/>
    <cellStyle name="Normal 4 2 2 2 10" xfId="43952" xr:uid="{87D4002F-0995-4A52-9062-C3D2C1296114}"/>
    <cellStyle name="Normal 4 2 2 2 11" xfId="18078" xr:uid="{6AE5B3B1-51AD-43BF-A312-9C3379AEB8F9}"/>
    <cellStyle name="Normal 4 2 2 2 2" xfId="7190" xr:uid="{992DEA06-FD11-4482-91A1-113BB23A19DF}"/>
    <cellStyle name="Normal 4 2 2 2 2 10" xfId="18732" xr:uid="{E3845FE8-31CE-4618-BFDD-DFFC25972CBE}"/>
    <cellStyle name="Normal 4 2 2 2 2 2" xfId="9177" xr:uid="{5A3871EF-D448-4B48-9EE6-6ACFC24BCF03}"/>
    <cellStyle name="Normal 4 2 2 2 2 2 2" xfId="31664" xr:uid="{A78A4DF6-4583-47D8-A979-62A6662BDA18}"/>
    <cellStyle name="Normal 4 2 2 2 2 2 3" xfId="20681" xr:uid="{FD830C45-BFFC-4206-81B8-55A4055659CA}"/>
    <cellStyle name="Normal 4 2 2 2 2 3" xfId="12576" xr:uid="{7E40DBDB-99B4-4256-9D67-EBD4EC7C8BE1}"/>
    <cellStyle name="Normal 4 2 2 2 2 3 2" xfId="34637" xr:uid="{C435607E-05D8-4A69-BC18-D47408D8965D}"/>
    <cellStyle name="Normal 4 2 2 2 2 3 3" xfId="23654" xr:uid="{C205E407-A07D-4698-BD58-1664337DA927}"/>
    <cellStyle name="Normal 4 2 2 2 2 4" xfId="15018" xr:uid="{B772A9B2-4861-44DB-9D95-1193654B984D}"/>
    <cellStyle name="Normal 4 2 2 2 2 4 2" xfId="36800" xr:uid="{FD815E77-F9B9-49F9-A4AD-F2167F8E94E5}"/>
    <cellStyle name="Normal 4 2 2 2 2 4 3" xfId="25817" xr:uid="{945CA988-8AFE-4074-B8C5-F4329FBE6E53}"/>
    <cellStyle name="Normal 4 2 2 2 2 5" xfId="27767" xr:uid="{46A807BA-C6F0-4C23-AF57-D234B5467E6B}"/>
    <cellStyle name="Normal 4 2 2 2 2 5 2" xfId="38750" xr:uid="{43FDE773-09A8-4E73-9C9B-AFA27B09A9B1}"/>
    <cellStyle name="Normal 4 2 2 2 2 6" xfId="29715" xr:uid="{9272D3A2-0CE0-4CA6-90F1-FFBE9E9F74AA}"/>
    <cellStyle name="Normal 4 2 2 2 2 7" xfId="40698" xr:uid="{EEF0CCCF-31D3-4EC8-BBBE-C68D041C1783}"/>
    <cellStyle name="Normal 4 2 2 2 2 8" xfId="42645" xr:uid="{4A0DF9E0-FA3D-4D8A-A317-9A7EEDFD9074}"/>
    <cellStyle name="Normal 4 2 2 2 2 9" xfId="44605" xr:uid="{27831B9D-627B-4ADA-BDE6-83855ED9E821}"/>
    <cellStyle name="Normal 4 2 2 2 3" xfId="8523" xr:uid="{742A95A9-D7FA-4D57-A3C0-7EBA0A96EE74}"/>
    <cellStyle name="Normal 4 2 2 2 3 2" xfId="11439" xr:uid="{5798BEAD-3AAE-416A-899F-72CD283C13AD}"/>
    <cellStyle name="Normal 4 2 2 2 3 2 2" xfId="33502" xr:uid="{5C792700-F16C-4022-9F70-B54562D5DFD0}"/>
    <cellStyle name="Normal 4 2 2 2 3 2 3" xfId="22519" xr:uid="{7F527101-0092-4AA9-BA24-03E14489AEA9}"/>
    <cellStyle name="Normal 4 2 2 2 3 3" xfId="31010" xr:uid="{68566597-5325-41BE-907E-4171F2959D32}"/>
    <cellStyle name="Normal 4 2 2 2 3 4" xfId="20027" xr:uid="{A40AF8E6-7D0D-49A0-BF19-228B8A524E2E}"/>
    <cellStyle name="Normal 4 2 2 2 4" xfId="10443" xr:uid="{E2FA2A1A-2C9D-4D3A-8366-525D8357C2C4}"/>
    <cellStyle name="Normal 4 2 2 2 4 2" xfId="32570" xr:uid="{8E7E5002-1DF2-4833-B3A7-890CB421AC0B}"/>
    <cellStyle name="Normal 4 2 2 2 4 3" xfId="21587" xr:uid="{E91AFB08-E38C-4BF2-AA40-64A16EBB157F}"/>
    <cellStyle name="Normal 4 2 2 2 5" xfId="14289" xr:uid="{06AC5B66-5DF4-49DA-ACEE-88A7F3C2EAFD}"/>
    <cellStyle name="Normal 4 2 2 2 5 2" xfId="36147" xr:uid="{FF0BDFA7-ED3E-4779-884A-F909049112CC}"/>
    <cellStyle name="Normal 4 2 2 2 5 3" xfId="25164" xr:uid="{86113C48-30D4-4B44-A62D-B25EFFA4370F}"/>
    <cellStyle name="Normal 4 2 2 2 6" xfId="27114" xr:uid="{BE3A501A-CA58-4AE7-8263-5116721825CF}"/>
    <cellStyle name="Normal 4 2 2 2 6 2" xfId="38097" xr:uid="{BF99E15C-47E7-4C0B-8158-69E293057995}"/>
    <cellStyle name="Normal 4 2 2 2 7" xfId="29062" xr:uid="{5274098D-F6BE-4615-A804-246F426C5097}"/>
    <cellStyle name="Normal 4 2 2 2 8" xfId="40045" xr:uid="{FB65EAEB-6300-4522-B3C3-281D533C4AC4}"/>
    <cellStyle name="Normal 4 2 2 2 9" xfId="41992" xr:uid="{1084D9C3-1D95-4B07-AC14-6E85B9135A2B}"/>
    <cellStyle name="Normal 4 2 2 3" xfId="5818" xr:uid="{0A4ED512-BCB4-4C86-9640-309EADE9F500}"/>
    <cellStyle name="Normal 4 2 2 3 10" xfId="43953" xr:uid="{849572BF-F7E8-4879-B320-95DEB83D29C8}"/>
    <cellStyle name="Normal 4 2 2 3 11" xfId="18079" xr:uid="{AE2E6C20-0FBE-4231-87E3-15E8DF43C3D1}"/>
    <cellStyle name="Normal 4 2 2 3 2" xfId="7472" xr:uid="{1F8E652C-3CDD-4D26-B495-23E39D5D0BEE}"/>
    <cellStyle name="Normal 4 2 2 3 2 10" xfId="19014" xr:uid="{27E2DFD4-EB42-44B2-BD0D-A5DFBB5FE66A}"/>
    <cellStyle name="Normal 4 2 2 3 2 2" xfId="9459" xr:uid="{C6DD5963-1A55-467D-96FE-FC27EEE261E3}"/>
    <cellStyle name="Normal 4 2 2 3 2 2 2" xfId="31946" xr:uid="{9C937CED-466B-4DE6-A1E4-62B6013693A6}"/>
    <cellStyle name="Normal 4 2 2 3 2 2 3" xfId="20963" xr:uid="{597E9088-D2AB-4FFC-B475-E01C35702F77}"/>
    <cellStyle name="Normal 4 2 2 3 2 3" xfId="12858" xr:uid="{BAEF78C5-95B6-4F41-BF4D-3DAD1B2ABCC9}"/>
    <cellStyle name="Normal 4 2 2 3 2 3 2" xfId="34919" xr:uid="{47C660B4-7578-4056-8F0D-093BCFE28936}"/>
    <cellStyle name="Normal 4 2 2 3 2 3 3" xfId="23936" xr:uid="{17046982-8B7C-4BF0-847F-4C41079DD2F2}"/>
    <cellStyle name="Normal 4 2 2 3 2 4" xfId="15300" xr:uid="{4E53625A-AA9E-42ED-A4BA-ABA810FF5AE6}"/>
    <cellStyle name="Normal 4 2 2 3 2 4 2" xfId="37082" xr:uid="{9779AF36-E033-4CFD-A3CB-FD2273BCDF4A}"/>
    <cellStyle name="Normal 4 2 2 3 2 4 3" xfId="26099" xr:uid="{6559E60B-91E5-4AE0-A89A-91A349F0D6A7}"/>
    <cellStyle name="Normal 4 2 2 3 2 5" xfId="28049" xr:uid="{976FC921-75A4-40E8-963C-1C8AE33DB2CF}"/>
    <cellStyle name="Normal 4 2 2 3 2 5 2" xfId="39032" xr:uid="{E10D07A2-4834-4712-B658-9F432ACFFDDE}"/>
    <cellStyle name="Normal 4 2 2 3 2 6" xfId="29997" xr:uid="{D75F7178-AE54-4D78-9DA7-D7B4D787F602}"/>
    <cellStyle name="Normal 4 2 2 3 2 7" xfId="40980" xr:uid="{9BFFEF2C-FC18-4E0E-9E3F-CA6246AF5413}"/>
    <cellStyle name="Normal 4 2 2 3 2 8" xfId="42927" xr:uid="{5FDBC655-7693-48A3-96CA-09E6F509F285}"/>
    <cellStyle name="Normal 4 2 2 3 2 9" xfId="44887" xr:uid="{9FC522B1-51EA-44AC-98B4-A7E03A544518}"/>
    <cellStyle name="Normal 4 2 2 3 3" xfId="8524" xr:uid="{5F53B210-53D1-4522-86DB-3115D04B6149}"/>
    <cellStyle name="Normal 4 2 2 3 3 2" xfId="11721" xr:uid="{B1ECF247-24E4-4842-8402-AD772BD2107A}"/>
    <cellStyle name="Normal 4 2 2 3 3 2 2" xfId="33784" xr:uid="{DF59FD2C-BC30-4A1C-A070-F88AAD6BBAB8}"/>
    <cellStyle name="Normal 4 2 2 3 3 2 3" xfId="22801" xr:uid="{27D1C60D-D557-401F-AB53-9C8AE64D8792}"/>
    <cellStyle name="Normal 4 2 2 3 3 3" xfId="31011" xr:uid="{90ABAFD9-415A-4884-BD39-9B6C69D311AF}"/>
    <cellStyle name="Normal 4 2 2 3 3 4" xfId="20028" xr:uid="{C680305D-03BE-4F03-881B-B104CF310E6D}"/>
    <cellStyle name="Normal 4 2 2 3 4" xfId="10725" xr:uid="{A5E74694-C5E8-427E-B74C-18914B52F322}"/>
    <cellStyle name="Normal 4 2 2 3 4 2" xfId="32852" xr:uid="{1CA3357A-B228-4304-B66F-04DBB03DC56D}"/>
    <cellStyle name="Normal 4 2 2 3 4 3" xfId="21869" xr:uid="{D671AFD6-22B4-4375-B6CF-F69B927A4354}"/>
    <cellStyle name="Normal 4 2 2 3 5" xfId="14290" xr:uid="{07649AAD-A855-4DF9-9F10-983FE0E92C26}"/>
    <cellStyle name="Normal 4 2 2 3 5 2" xfId="36148" xr:uid="{5FD42C4B-555A-4AAF-B0B0-DD05ED1D5460}"/>
    <cellStyle name="Normal 4 2 2 3 5 3" xfId="25165" xr:uid="{A2A0B22B-FAD0-428B-A086-AF093C448B45}"/>
    <cellStyle name="Normal 4 2 2 3 6" xfId="27115" xr:uid="{607D6A24-8D12-4969-A223-171CEE10B83F}"/>
    <cellStyle name="Normal 4 2 2 3 6 2" xfId="38098" xr:uid="{394EB85B-25AF-4E0C-BDB3-3A9F2E1ABCF7}"/>
    <cellStyle name="Normal 4 2 2 3 7" xfId="29063" xr:uid="{62C07633-05FB-42FD-BDC4-48DE57B9C894}"/>
    <cellStyle name="Normal 4 2 2 3 8" xfId="40046" xr:uid="{C6B159F6-8288-49D2-BE67-ADEF2A2D2ED8}"/>
    <cellStyle name="Normal 4 2 2 3 9" xfId="41993" xr:uid="{240C05D1-5197-4957-83A0-F725D84A70FE}"/>
    <cellStyle name="Normal 4 2 2 4" xfId="6906" xr:uid="{95BE2EB1-5945-4226-8FCE-DFBA2455A6FD}"/>
    <cellStyle name="Normal 4 2 2 4 10" xfId="18450" xr:uid="{9D6590C0-628D-451C-95D3-3DE55D5E1EFF}"/>
    <cellStyle name="Normal 4 2 2 4 2" xfId="8895" xr:uid="{4A94FC7C-DCDA-40ED-93F2-6C6AD95F7715}"/>
    <cellStyle name="Normal 4 2 2 4 2 2" xfId="31382" xr:uid="{2D4A3604-1C05-4ABC-B983-BFC40DCAC319}"/>
    <cellStyle name="Normal 4 2 2 4 2 3" xfId="20399" xr:uid="{5528BE6B-0ACD-42B3-BB64-E235391801FC}"/>
    <cellStyle name="Normal 4 2 2 4 3" xfId="12280" xr:uid="{A2F43570-F121-4D3F-8615-65B384956136}"/>
    <cellStyle name="Normal 4 2 2 4 3 2" xfId="34341" xr:uid="{06C462D8-51DF-45A7-BD86-D9E4DA00D19F}"/>
    <cellStyle name="Normal 4 2 2 4 3 3" xfId="23358" xr:uid="{03800FD1-22EB-40CB-A63D-7CC18AA517FC}"/>
    <cellStyle name="Normal 4 2 2 4 4" xfId="14736" xr:uid="{5750DECF-4AB2-4767-920D-4A47DAFCEF6D}"/>
    <cellStyle name="Normal 4 2 2 4 4 2" xfId="36518" xr:uid="{F769E5B7-FB5F-43CD-8139-673966A33C84}"/>
    <cellStyle name="Normal 4 2 2 4 4 3" xfId="25535" xr:uid="{6C5D30AA-DD5E-4EE1-9097-49291783EB9F}"/>
    <cellStyle name="Normal 4 2 2 4 5" xfId="27485" xr:uid="{178ADD06-086F-4CB0-968E-9F88AE50A78E}"/>
    <cellStyle name="Normal 4 2 2 4 5 2" xfId="38468" xr:uid="{5579489C-8508-4363-AAB6-E681B2C2D114}"/>
    <cellStyle name="Normal 4 2 2 4 6" xfId="29433" xr:uid="{7322FDB5-6F4D-4E84-A66A-A44085D62DB2}"/>
    <cellStyle name="Normal 4 2 2 4 7" xfId="40416" xr:uid="{172C3D3A-1A88-45EF-9E83-8AC6722AFC67}"/>
    <cellStyle name="Normal 4 2 2 4 8" xfId="42363" xr:uid="{5FC79042-7823-4456-A3FE-31A91C8CC2B3}"/>
    <cellStyle name="Normal 4 2 2 4 9" xfId="44323" xr:uid="{5BD1E47E-A11A-40DE-821D-3195B7FE7CBE}"/>
    <cellStyle name="Normal 4 2 2 5" xfId="8522" xr:uid="{9C024F1D-1147-4342-A337-78DB5FB87BCE}"/>
    <cellStyle name="Normal 4 2 2 5 2" xfId="11143" xr:uid="{EF77288E-6848-47DE-B68E-E66EF7C9A572}"/>
    <cellStyle name="Normal 4 2 2 5 2 2" xfId="33206" xr:uid="{4AB6CD0B-C342-438A-8E6C-43F443373A93}"/>
    <cellStyle name="Normal 4 2 2 5 2 3" xfId="22223" xr:uid="{49178222-6DB0-46DC-8541-84ADDBC31B99}"/>
    <cellStyle name="Normal 4 2 2 5 3" xfId="31009" xr:uid="{15C9CEC4-F33C-4973-9D85-EE8753C7A6ED}"/>
    <cellStyle name="Normal 4 2 2 5 4" xfId="20026" xr:uid="{D9698CB5-26BF-41BC-90EF-0DD3C474E1BC}"/>
    <cellStyle name="Normal 4 2 2 6" xfId="10161" xr:uid="{7C5C0328-ED7D-4CD6-8D3E-CF92F14F4B83}"/>
    <cellStyle name="Normal 4 2 2 6 2" xfId="32288" xr:uid="{1F97A05D-7B50-4E19-B9E2-4594297325EC}"/>
    <cellStyle name="Normal 4 2 2 6 3" xfId="21305" xr:uid="{357A6C95-B14B-40F4-A167-CF7D0FCC96AD}"/>
    <cellStyle name="Normal 4 2 2 7" xfId="14288" xr:uid="{6363773A-49A4-4B6A-A7D6-E43578DFC729}"/>
    <cellStyle name="Normal 4 2 2 7 2" xfId="36146" xr:uid="{F96450AB-171A-4594-951D-D637AD8AB7D7}"/>
    <cellStyle name="Normal 4 2 2 7 3" xfId="25163" xr:uid="{6CEB6B60-C29B-4B95-9182-BF850C6B1311}"/>
    <cellStyle name="Normal 4 2 2 8" xfId="27113" xr:uid="{6D5F6A18-CB16-4717-B8F9-630FECCEB404}"/>
    <cellStyle name="Normal 4 2 2 8 2" xfId="38096" xr:uid="{96483A4B-A254-4DB1-9C00-618012C13086}"/>
    <cellStyle name="Normal 4 2 2 9" xfId="29061" xr:uid="{68477D5E-0BAB-4AF1-9F93-C406C4602B9F}"/>
    <cellStyle name="Normal 4 2 3" xfId="5819" xr:uid="{11298D81-E395-4A92-987C-B1DF16A63613}"/>
    <cellStyle name="Normal 4 2 3 10" xfId="43954" xr:uid="{C15CAFF0-E1A9-4204-B4A1-08CD07D63BFE}"/>
    <cellStyle name="Normal 4 2 3 11" xfId="18080" xr:uid="{C5EC89E3-EC64-4858-AC1C-95D1E64C08E2}"/>
    <cellStyle name="Normal 4 2 3 2" xfId="7021" xr:uid="{A715513E-071B-44D9-ACB3-80FDDD48F07F}"/>
    <cellStyle name="Normal 4 2 3 2 10" xfId="18563" xr:uid="{D4630B07-8929-4421-B0C7-75789AA67BEE}"/>
    <cellStyle name="Normal 4 2 3 2 2" xfId="9008" xr:uid="{80B08641-1162-474F-8159-F4F3CF0F0CB2}"/>
    <cellStyle name="Normal 4 2 3 2 2 2" xfId="31495" xr:uid="{D6B4F306-242D-479B-8903-3DADC6030526}"/>
    <cellStyle name="Normal 4 2 3 2 2 3" xfId="20512" xr:uid="{C94675B0-F9FB-403F-80AD-D70BBC951180}"/>
    <cellStyle name="Normal 4 2 3 2 3" xfId="12403" xr:uid="{36473A2A-A4B9-4918-973E-15C1F900C25E}"/>
    <cellStyle name="Normal 4 2 3 2 3 2" xfId="34464" xr:uid="{CA08EA15-E5CD-4C26-B663-88218DF921B6}"/>
    <cellStyle name="Normal 4 2 3 2 3 3" xfId="23481" xr:uid="{AEF3747F-A5CD-4CFD-A162-C5CACFB3BD04}"/>
    <cellStyle name="Normal 4 2 3 2 4" xfId="14849" xr:uid="{BEE21F38-26F1-4DB6-972F-63C57F5F8B17}"/>
    <cellStyle name="Normal 4 2 3 2 4 2" xfId="36631" xr:uid="{D677DD6E-C089-42F7-A1D9-1750A9E04D63}"/>
    <cellStyle name="Normal 4 2 3 2 4 3" xfId="25648" xr:uid="{29F7B9E0-FE1B-4E29-A28C-945B66FCA6A5}"/>
    <cellStyle name="Normal 4 2 3 2 5" xfId="27598" xr:uid="{B1B14E89-CDFE-45B7-A5AE-8C5742BC3A15}"/>
    <cellStyle name="Normal 4 2 3 2 5 2" xfId="38581" xr:uid="{9D345FA9-18FC-4554-8D1C-D8AE4E7F3623}"/>
    <cellStyle name="Normal 4 2 3 2 6" xfId="29546" xr:uid="{17DACD76-FF5E-4811-A2F4-095DB561FC7C}"/>
    <cellStyle name="Normal 4 2 3 2 7" xfId="40529" xr:uid="{0015A35A-4E3B-4B14-A307-89D89E09C649}"/>
    <cellStyle name="Normal 4 2 3 2 8" xfId="42476" xr:uid="{8AFE1CB0-8C8A-4B93-82DA-852D7D83417E}"/>
    <cellStyle name="Normal 4 2 3 2 9" xfId="44436" xr:uid="{A3941288-545F-4EF6-956E-148D3FA8C0EA}"/>
    <cellStyle name="Normal 4 2 3 3" xfId="8525" xr:uid="{6BB8F1DD-C903-4A5D-A54A-4742F41B0C68}"/>
    <cellStyle name="Normal 4 2 3 3 2" xfId="11266" xr:uid="{3C6DC861-E171-44EC-9F6F-E5FC12871F42}"/>
    <cellStyle name="Normal 4 2 3 3 2 2" xfId="33329" xr:uid="{2D26128D-8560-4405-827A-D92EDB8D82F2}"/>
    <cellStyle name="Normal 4 2 3 3 2 3" xfId="22346" xr:uid="{337A97C0-4D9D-4EED-90C6-34A615D6E26B}"/>
    <cellStyle name="Normal 4 2 3 3 3" xfId="31012" xr:uid="{F6BB2FE8-1D2D-4AD5-A170-471844AFBBFA}"/>
    <cellStyle name="Normal 4 2 3 3 4" xfId="20029" xr:uid="{27BF24AE-3555-49CC-A074-C72E24D6CB11}"/>
    <cellStyle name="Normal 4 2 3 4" xfId="10274" xr:uid="{A329D3F6-D942-4651-B855-8380D592C04F}"/>
    <cellStyle name="Normal 4 2 3 4 2" xfId="32401" xr:uid="{601A9FA5-674F-4F4A-BF23-2E696F53A6A9}"/>
    <cellStyle name="Normal 4 2 3 4 3" xfId="21418" xr:uid="{61D82306-1916-460F-B3E7-473AD503E9AD}"/>
    <cellStyle name="Normal 4 2 3 5" xfId="14291" xr:uid="{3521E2C1-6996-4F93-B75F-B60B6F520884}"/>
    <cellStyle name="Normal 4 2 3 5 2" xfId="36149" xr:uid="{4F35CC5C-092D-4BA9-A75B-3940BE166F39}"/>
    <cellStyle name="Normal 4 2 3 5 3" xfId="25166" xr:uid="{F2967F12-419A-44F4-B5A9-0219A5ACA75C}"/>
    <cellStyle name="Normal 4 2 3 6" xfId="27116" xr:uid="{FDC19512-52E7-4759-9EB8-92C6156E6AB2}"/>
    <cellStyle name="Normal 4 2 3 6 2" xfId="38099" xr:uid="{60DED809-C0F0-46F6-B244-925AF8755D2A}"/>
    <cellStyle name="Normal 4 2 3 7" xfId="29064" xr:uid="{EAA2C58E-FCF2-462A-B82D-8151430A0EAD}"/>
    <cellStyle name="Normal 4 2 3 8" xfId="40047" xr:uid="{D5F7A38D-3B7B-480C-86BC-3EBE2534AF5F}"/>
    <cellStyle name="Normal 4 2 3 9" xfId="41994" xr:uid="{CFDEE2CA-AEDA-4F51-8407-2417129AC715}"/>
    <cellStyle name="Normal 4 2 4" xfId="5820" xr:uid="{0CBE709A-C17B-477D-9545-57F737CEF3E2}"/>
    <cellStyle name="Normal 4 2 4 10" xfId="43955" xr:uid="{3D3295F3-A678-4503-B913-80E44BA45769}"/>
    <cellStyle name="Normal 4 2 4 11" xfId="18081" xr:uid="{CF77387B-9923-4BB5-B432-AA24F03C8449}"/>
    <cellStyle name="Normal 4 2 4 2" xfId="7303" xr:uid="{3A1B105C-C22F-4EFF-9FC0-2E72694AB0FD}"/>
    <cellStyle name="Normal 4 2 4 2 10" xfId="18845" xr:uid="{3D114FA0-E9F4-4713-96B2-DB461022780C}"/>
    <cellStyle name="Normal 4 2 4 2 2" xfId="9290" xr:uid="{72D4C01C-0256-4425-88DA-474D3B257B28}"/>
    <cellStyle name="Normal 4 2 4 2 2 2" xfId="31777" xr:uid="{8207FB26-63A4-4E20-A99C-789C2BCC8BB3}"/>
    <cellStyle name="Normal 4 2 4 2 2 3" xfId="20794" xr:uid="{79F7151E-9E89-453A-86E4-7F7F40461BCC}"/>
    <cellStyle name="Normal 4 2 4 2 3" xfId="12689" xr:uid="{8D626AB0-E098-42DD-86CF-83A60D4F19C5}"/>
    <cellStyle name="Normal 4 2 4 2 3 2" xfId="34750" xr:uid="{50DE127D-0398-45B1-B6B3-78C6030E95E4}"/>
    <cellStyle name="Normal 4 2 4 2 3 3" xfId="23767" xr:uid="{45E67939-04B3-4B27-B481-B1285AB17715}"/>
    <cellStyle name="Normal 4 2 4 2 4" xfId="15131" xr:uid="{95395784-E740-4354-B4C9-A1BA5454B515}"/>
    <cellStyle name="Normal 4 2 4 2 4 2" xfId="36913" xr:uid="{5894AEAA-B9B3-4708-ABE0-B36E75312576}"/>
    <cellStyle name="Normal 4 2 4 2 4 3" xfId="25930" xr:uid="{54D588C0-234D-42E3-BAEE-2C9954C236A8}"/>
    <cellStyle name="Normal 4 2 4 2 5" xfId="27880" xr:uid="{407E7104-1325-40E4-A1A2-5AE37600039D}"/>
    <cellStyle name="Normal 4 2 4 2 5 2" xfId="38863" xr:uid="{4429180D-13B9-4B42-BFF9-6E4764AC3704}"/>
    <cellStyle name="Normal 4 2 4 2 6" xfId="29828" xr:uid="{20270ABE-58CB-41E1-8A13-8A23A77F8023}"/>
    <cellStyle name="Normal 4 2 4 2 7" xfId="40811" xr:uid="{66172840-8955-402C-8713-9D63BD18B747}"/>
    <cellStyle name="Normal 4 2 4 2 8" xfId="42758" xr:uid="{046E919B-7AC9-47F4-837F-153FDD4330B5}"/>
    <cellStyle name="Normal 4 2 4 2 9" xfId="44718" xr:uid="{A93F03C5-00A5-4619-8FF4-49ABF5F3617F}"/>
    <cellStyle name="Normal 4 2 4 3" xfId="8526" xr:uid="{E1D2099A-082D-464E-A55F-AB8A73EF122F}"/>
    <cellStyle name="Normal 4 2 4 3 2" xfId="11552" xr:uid="{01C4212C-D30E-4A1F-B1E0-91F8EF395FCC}"/>
    <cellStyle name="Normal 4 2 4 3 2 2" xfId="33615" xr:uid="{3810DCB4-943C-4FC9-AFD3-CE3F637EB313}"/>
    <cellStyle name="Normal 4 2 4 3 2 3" xfId="22632" xr:uid="{63841EBA-E2C0-4441-843A-3DBD7E789056}"/>
    <cellStyle name="Normal 4 2 4 3 3" xfId="31013" xr:uid="{6F19BE00-9CB2-4518-B13F-5D69AFDE1728}"/>
    <cellStyle name="Normal 4 2 4 3 4" xfId="20030" xr:uid="{1390AA0B-5077-4ACC-9BA0-4C08BEDA5335}"/>
    <cellStyle name="Normal 4 2 4 4" xfId="10556" xr:uid="{B7D7B6C2-0B58-44EE-9E6D-6151F5E10E05}"/>
    <cellStyle name="Normal 4 2 4 4 2" xfId="32683" xr:uid="{C946295E-1A96-4309-A763-07382133796C}"/>
    <cellStyle name="Normal 4 2 4 4 3" xfId="21700" xr:uid="{095FA01C-89E8-42F5-A65C-50C51CD4E075}"/>
    <cellStyle name="Normal 4 2 4 5" xfId="14292" xr:uid="{3D685DEB-1340-4B16-8A96-97929964F52D}"/>
    <cellStyle name="Normal 4 2 4 5 2" xfId="36150" xr:uid="{AE329185-7FFC-47B4-882D-DAA44C8F41D6}"/>
    <cellStyle name="Normal 4 2 4 5 3" xfId="25167" xr:uid="{5CCE68DC-8E58-4752-AE9A-26201A1D5067}"/>
    <cellStyle name="Normal 4 2 4 6" xfId="27117" xr:uid="{E9363F65-0D2A-43AE-95AF-B5F11DF5861E}"/>
    <cellStyle name="Normal 4 2 4 6 2" xfId="38100" xr:uid="{43FD5E5A-ED54-4C8C-BB2A-94C7FEF8FAEB}"/>
    <cellStyle name="Normal 4 2 4 7" xfId="29065" xr:uid="{D755D1E6-86A8-46C0-A406-A9132FF86936}"/>
    <cellStyle name="Normal 4 2 4 8" xfId="40048" xr:uid="{1AF4BA5D-532B-4517-BBCC-DAA0309DE19D}"/>
    <cellStyle name="Normal 4 2 4 9" xfId="41995" xr:uid="{B82FDF30-7BED-4581-8548-DA773CAAC3A8}"/>
    <cellStyle name="Normal 4 2 5" xfId="5821" xr:uid="{59F47D47-8752-4F66-BC90-27A07B75A553}"/>
    <cellStyle name="Normal 4 2 5 10" xfId="43956" xr:uid="{1D2A3355-3C5A-4C27-958A-11D33822EA4F}"/>
    <cellStyle name="Normal 4 2 5 11" xfId="18082" xr:uid="{3E16C124-448D-4D61-9104-21D59F913F72}"/>
    <cellStyle name="Normal 4 2 5 2" xfId="7585" xr:uid="{0AC486D7-74DE-4FD4-9A3D-AA632E4CB386}"/>
    <cellStyle name="Normal 4 2 5 2 10" xfId="19127" xr:uid="{6D2B236B-6387-467B-ACE5-4F1A92802AAB}"/>
    <cellStyle name="Normal 4 2 5 2 2" xfId="9572" xr:uid="{503DC159-E5F5-4572-BC08-85905F820E2A}"/>
    <cellStyle name="Normal 4 2 5 2 2 2" xfId="32059" xr:uid="{04A9F95D-D991-4B1C-BB36-6DF459529CA7}"/>
    <cellStyle name="Normal 4 2 5 2 2 3" xfId="21076" xr:uid="{EFF073A3-C85C-456A-8C1E-4FE18D7593A8}"/>
    <cellStyle name="Normal 4 2 5 2 3" xfId="12971" xr:uid="{1105B6D3-F332-4B5A-A7E7-AB4EA195FC4B}"/>
    <cellStyle name="Normal 4 2 5 2 3 2" xfId="35032" xr:uid="{D41B0E86-BCB1-464C-A16C-E603EEDAB7A2}"/>
    <cellStyle name="Normal 4 2 5 2 3 3" xfId="24049" xr:uid="{0FAC622B-6525-4244-9554-410C34A49E0E}"/>
    <cellStyle name="Normal 4 2 5 2 4" xfId="15413" xr:uid="{FDE39A5A-316F-4324-9E7F-6B6EFB3B0DAF}"/>
    <cellStyle name="Normal 4 2 5 2 4 2" xfId="37195" xr:uid="{28A39C98-E000-40D0-B00B-36B4EC2CC672}"/>
    <cellStyle name="Normal 4 2 5 2 4 3" xfId="26212" xr:uid="{D83F8C9D-ACDB-448F-B7F5-7F325761915C}"/>
    <cellStyle name="Normal 4 2 5 2 5" xfId="28162" xr:uid="{75466846-ABDD-4275-BB15-8EF30DD7EFE1}"/>
    <cellStyle name="Normal 4 2 5 2 5 2" xfId="39145" xr:uid="{ADC1C877-DA90-45BF-82E9-086D721B0374}"/>
    <cellStyle name="Normal 4 2 5 2 6" xfId="30110" xr:uid="{7F1878B7-4B50-4572-98AB-CBEE3B089D20}"/>
    <cellStyle name="Normal 4 2 5 2 7" xfId="41093" xr:uid="{9CC222CA-4985-4BC0-BDC6-5F0D69280EC8}"/>
    <cellStyle name="Normal 4 2 5 2 8" xfId="43040" xr:uid="{2CF6FD17-7790-4C31-9E0C-AA9F3563AF6F}"/>
    <cellStyle name="Normal 4 2 5 2 9" xfId="45000" xr:uid="{832F0E0B-51D7-423D-A153-1EE17A657D9C}"/>
    <cellStyle name="Normal 4 2 5 3" xfId="8527" xr:uid="{C00DCBF2-F76B-4DAF-BF65-F7B34046CFF7}"/>
    <cellStyle name="Normal 4 2 5 3 2" xfId="11834" xr:uid="{23B0D42E-F486-4FFD-B102-B2D7BA1DB186}"/>
    <cellStyle name="Normal 4 2 5 3 2 2" xfId="33897" xr:uid="{22FC2C87-24C2-4C69-989E-E4DBF3738407}"/>
    <cellStyle name="Normal 4 2 5 3 2 3" xfId="22914" xr:uid="{3FE1119F-0040-42BD-B04D-4586CC4277F4}"/>
    <cellStyle name="Normal 4 2 5 3 3" xfId="31014" xr:uid="{A759F779-85C4-445F-AA70-61CF0E5F28EF}"/>
    <cellStyle name="Normal 4 2 5 3 4" xfId="20031" xr:uid="{3A979D16-4099-4961-83C3-0C957B6A0609}"/>
    <cellStyle name="Normal 4 2 5 4" xfId="10838" xr:uid="{634DC514-B9BE-4E6E-8270-BCEFED699165}"/>
    <cellStyle name="Normal 4 2 5 4 2" xfId="32965" xr:uid="{B2041626-B527-4279-B593-3C759C65DDD8}"/>
    <cellStyle name="Normal 4 2 5 4 3" xfId="21982" xr:uid="{D9D8CEAB-153F-4AED-B3AC-2B8733D42883}"/>
    <cellStyle name="Normal 4 2 5 5" xfId="14293" xr:uid="{4EC63A9F-97A0-4158-A1BD-18A554079F25}"/>
    <cellStyle name="Normal 4 2 5 5 2" xfId="36151" xr:uid="{D2F618F8-143D-4B72-BE87-B7AC50CE7A37}"/>
    <cellStyle name="Normal 4 2 5 5 3" xfId="25168" xr:uid="{64B12437-D58E-4D79-9077-91AD87C3639E}"/>
    <cellStyle name="Normal 4 2 5 6" xfId="27118" xr:uid="{A8B26E85-BEAF-4C43-A044-46119A2AC7C4}"/>
    <cellStyle name="Normal 4 2 5 6 2" xfId="38101" xr:uid="{4241527B-3A90-4929-8362-32E4F6BD665B}"/>
    <cellStyle name="Normal 4 2 5 7" xfId="29066" xr:uid="{3B288216-C107-4BC5-A1D7-A469103410AD}"/>
    <cellStyle name="Normal 4 2 5 8" xfId="40049" xr:uid="{5831878F-B537-489F-969B-679C27D0801A}"/>
    <cellStyle name="Normal 4 2 5 9" xfId="41996" xr:uid="{2A485157-2828-44D8-A8CA-767645A513AF}"/>
    <cellStyle name="Normal 4 2 6" xfId="6736" xr:uid="{E61D3B46-58D2-42DC-B0BA-A4360ED23809}"/>
    <cellStyle name="Normal 4 2 6 10" xfId="18281" xr:uid="{37901033-9FCF-4291-B65F-DDFA2ED2D203}"/>
    <cellStyle name="Normal 4 2 6 2" xfId="8726" xr:uid="{0293A1D8-9037-43E6-AB48-714ADDB0AA9E}"/>
    <cellStyle name="Normal 4 2 6 2 2" xfId="13170" xr:uid="{1EFD0E34-5759-4D25-A775-CDD0EEF0357A}"/>
    <cellStyle name="Normal 4 2 6 2 2 2" xfId="35179" xr:uid="{9F9F9B06-E4D7-410B-83BE-205724498005}"/>
    <cellStyle name="Normal 4 2 6 2 2 3" xfId="24196" xr:uid="{932B4838-ED5C-4235-A9C5-160F776A1931}"/>
    <cellStyle name="Normal 4 2 6 2 3" xfId="31213" xr:uid="{7FAFD382-F368-43E1-A833-AEDFBFBEE4C2}"/>
    <cellStyle name="Normal 4 2 6 2 4" xfId="20230" xr:uid="{DB0A7B92-8C1F-4ACA-BE1A-22BC8BF55CCB}"/>
    <cellStyle name="Normal 4 2 6 3" xfId="11983" xr:uid="{FFE82761-8F66-4C79-83B5-CCED5E149BDF}"/>
    <cellStyle name="Normal 4 2 6 3 2" xfId="34044" xr:uid="{E3E79780-0214-4911-846A-719291283F23}"/>
    <cellStyle name="Normal 4 2 6 3 3" xfId="23061" xr:uid="{855C5B28-05E6-4603-B2CE-F6205C849D46}"/>
    <cellStyle name="Normal 4 2 6 4" xfId="14567" xr:uid="{4B9342EA-0A14-4190-9606-C6AE2B18C6AE}"/>
    <cellStyle name="Normal 4 2 6 4 2" xfId="36349" xr:uid="{E2D0B3C4-EDE8-4C41-9F7F-0FC8661A6FCF}"/>
    <cellStyle name="Normal 4 2 6 4 3" xfId="25366" xr:uid="{7C9E747B-DDD7-4D92-A685-FE8C5AD61403}"/>
    <cellStyle name="Normal 4 2 6 5" xfId="27316" xr:uid="{6EF41BDA-B8DC-4072-84C7-DCDACAC079B9}"/>
    <cellStyle name="Normal 4 2 6 5 2" xfId="38299" xr:uid="{AC53D2A2-BA12-427D-8A1D-94C6830DE3DC}"/>
    <cellStyle name="Normal 4 2 6 6" xfId="29264" xr:uid="{D0FA5BAF-1DD2-43A3-8592-5B2E90FF8F16}"/>
    <cellStyle name="Normal 4 2 6 7" xfId="40247" xr:uid="{EAE3130C-98C7-48F8-86FD-B758F5B8CEB5}"/>
    <cellStyle name="Normal 4 2 6 8" xfId="42194" xr:uid="{CE546BC2-CFA5-49C9-B2C7-09FF23674CE8}"/>
    <cellStyle name="Normal 4 2 6 9" xfId="44154" xr:uid="{887346BA-C753-409F-9409-AD012353E518}"/>
    <cellStyle name="Normal 4 2 7" xfId="8521" xr:uid="{E1F91A2C-1EC2-4D60-A32A-A2C2FD7E6AD1}"/>
    <cellStyle name="Normal 4 2 7 2" xfId="12107" xr:uid="{AFFBF56C-F18E-4C59-B45F-BB92337BD217}"/>
    <cellStyle name="Normal 4 2 7 2 2" xfId="34168" xr:uid="{4E0A90E2-7F8F-4EBE-B140-0D30C4A1C74C}"/>
    <cellStyle name="Normal 4 2 7 2 3" xfId="23185" xr:uid="{EB6FE7EA-925B-4F4A-A322-FA3762A5273F}"/>
    <cellStyle name="Normal 4 2 7 3" xfId="31008" xr:uid="{FF8C06F2-A5BF-4187-8294-9A56867D6D42}"/>
    <cellStyle name="Normal 4 2 7 4" xfId="20025" xr:uid="{52B529C5-AB0F-4A89-8ABE-F176B5324F66}"/>
    <cellStyle name="Normal 4 2 8" xfId="10968" xr:uid="{B93C06C8-071D-4F67-8E20-85AA2B6DDD42}"/>
    <cellStyle name="Normal 4 2 8 2" xfId="33033" xr:uid="{950BD05C-74B4-4464-94D4-0B4BB502DE6F}"/>
    <cellStyle name="Normal 4 2 8 3" xfId="22050" xr:uid="{F3EBD7D6-30C5-4DE0-BAF3-8AA83EB30B68}"/>
    <cellStyle name="Normal 4 2 9" xfId="9911" xr:uid="{59B7B595-144E-4952-80B3-344C2FD7D025}"/>
    <cellStyle name="Normal 4 2 9 2" xfId="32119" xr:uid="{94553800-C604-4A02-92C6-4979A690E33F}"/>
    <cellStyle name="Normal 4 2 9 3" xfId="21136" xr:uid="{7EB43F3E-89EE-4AAF-93CC-F407D19681C3}"/>
    <cellStyle name="Normal 4 3" xfId="5822" xr:uid="{69AF0831-ECF2-467B-B0D6-92EB987DDB5F}"/>
    <cellStyle name="Normal 4 3 10" xfId="27119" xr:uid="{444FF56D-B556-450B-858B-D09C9784E43C}"/>
    <cellStyle name="Normal 4 3 10 2" xfId="38102" xr:uid="{1C71333F-C0B3-4050-9BAE-2AD3876EA2A2}"/>
    <cellStyle name="Normal 4 3 11" xfId="29067" xr:uid="{A7720636-390F-459E-AC65-2582A53C4B83}"/>
    <cellStyle name="Normal 4 3 12" xfId="40050" xr:uid="{4C909B07-A126-4615-8AF8-815F38F039E4}"/>
    <cellStyle name="Normal 4 3 13" xfId="41997" xr:uid="{593B55C1-D3D3-48DB-A4B3-BE0B97240D59}"/>
    <cellStyle name="Normal 4 3 14" xfId="43957" xr:uid="{8D8A81DE-CFAE-433D-AC3E-D691C530ED46}"/>
    <cellStyle name="Normal 4 3 15" xfId="18083" xr:uid="{9B48BB0D-B187-41D5-929C-2FCDDAE51793}"/>
    <cellStyle name="Normal 4 3 2" xfId="5823" xr:uid="{543318AE-B68B-48CB-92EB-1FA56A91E116}"/>
    <cellStyle name="Normal 4 3 2 10" xfId="40051" xr:uid="{70EA7B7B-2A73-403D-B42D-54F04B651B0F}"/>
    <cellStyle name="Normal 4 3 2 11" xfId="41998" xr:uid="{61681B63-13E0-4DAB-BB1B-6E5E67D4D1B7}"/>
    <cellStyle name="Normal 4 3 2 12" xfId="43958" xr:uid="{EEB8D384-8AD5-48EE-85BD-0C8BAD9B64E6}"/>
    <cellStyle name="Normal 4 3 2 13" xfId="18084" xr:uid="{ABBD7EFD-4664-49C1-A44F-864CFA4A7B86}"/>
    <cellStyle name="Normal 4 3 2 2" xfId="5824" xr:uid="{F731C5D8-05DF-4667-A5AC-C66619DACADF}"/>
    <cellStyle name="Normal 4 3 2 2 10" xfId="43959" xr:uid="{1C9584FD-9F9A-4438-A28B-E7F4D089E92D}"/>
    <cellStyle name="Normal 4 3 2 2 11" xfId="18085" xr:uid="{D9BB9B41-2BBF-4736-8CFA-D1856B2AC397}"/>
    <cellStyle name="Normal 4 3 2 2 2" xfId="7246" xr:uid="{670E7958-82CA-4489-AC64-23FFBED77179}"/>
    <cellStyle name="Normal 4 3 2 2 2 10" xfId="18788" xr:uid="{A1C563E4-56BC-4633-8B66-9781E98F69A8}"/>
    <cellStyle name="Normal 4 3 2 2 2 2" xfId="9233" xr:uid="{F524FDCA-3EEA-43BA-8CCD-15C958F13215}"/>
    <cellStyle name="Normal 4 3 2 2 2 2 2" xfId="31720" xr:uid="{C14C6D37-404C-4DE1-A0F7-BDEB690643E5}"/>
    <cellStyle name="Normal 4 3 2 2 2 2 3" xfId="20737" xr:uid="{D1C9AEC5-0D9D-48B2-AF8E-1A114C5DA592}"/>
    <cellStyle name="Normal 4 3 2 2 2 3" xfId="12632" xr:uid="{A9433B5A-6A55-42FE-BF75-A3D47DF2A045}"/>
    <cellStyle name="Normal 4 3 2 2 2 3 2" xfId="34693" xr:uid="{6D29C993-422F-4431-AABE-17BC89365A3D}"/>
    <cellStyle name="Normal 4 3 2 2 2 3 3" xfId="23710" xr:uid="{08C3E0B7-6B25-4D15-AF83-B97721DDDDF6}"/>
    <cellStyle name="Normal 4 3 2 2 2 4" xfId="15074" xr:uid="{52510749-244A-4E34-AD24-B91AF03B57D7}"/>
    <cellStyle name="Normal 4 3 2 2 2 4 2" xfId="36856" xr:uid="{739598BF-5F95-4F14-8D56-E9A175C737B8}"/>
    <cellStyle name="Normal 4 3 2 2 2 4 3" xfId="25873" xr:uid="{7591E6AC-A655-487F-900C-11ED0796FFFD}"/>
    <cellStyle name="Normal 4 3 2 2 2 5" xfId="27823" xr:uid="{870C5DBA-5CBF-4F38-BA36-DBB18F6BDDEC}"/>
    <cellStyle name="Normal 4 3 2 2 2 5 2" xfId="38806" xr:uid="{E818D1CC-8C3C-40DA-94AE-24971694D132}"/>
    <cellStyle name="Normal 4 3 2 2 2 6" xfId="29771" xr:uid="{6A73C1AE-CE79-4719-A571-730965BAF174}"/>
    <cellStyle name="Normal 4 3 2 2 2 7" xfId="40754" xr:uid="{49094D47-9C7A-4D14-BACF-40E396880B62}"/>
    <cellStyle name="Normal 4 3 2 2 2 8" xfId="42701" xr:uid="{75CC921F-D2B6-4BDC-A528-616B6A73F656}"/>
    <cellStyle name="Normal 4 3 2 2 2 9" xfId="44661" xr:uid="{AA6DED66-578D-43BF-82D4-B7300CC189F1}"/>
    <cellStyle name="Normal 4 3 2 2 3" xfId="8530" xr:uid="{99242253-8095-4E22-9B3B-56912F3CDF47}"/>
    <cellStyle name="Normal 4 3 2 2 3 2" xfId="11495" xr:uid="{93E0CC2F-3D68-4687-B953-BCBEE81D5104}"/>
    <cellStyle name="Normal 4 3 2 2 3 2 2" xfId="33558" xr:uid="{494A0D48-6075-4185-9128-2B5763FF8851}"/>
    <cellStyle name="Normal 4 3 2 2 3 2 3" xfId="22575" xr:uid="{BA6A2A6C-349B-487E-9EE0-1438D3410C32}"/>
    <cellStyle name="Normal 4 3 2 2 3 3" xfId="31017" xr:uid="{7478FD7E-A984-41A1-81C7-4330538925AF}"/>
    <cellStyle name="Normal 4 3 2 2 3 4" xfId="20034" xr:uid="{92921041-E11D-4379-A2B5-A0A8D476F953}"/>
    <cellStyle name="Normal 4 3 2 2 4" xfId="10499" xr:uid="{600677B5-0976-43D2-8D25-FF739A7DC53C}"/>
    <cellStyle name="Normal 4 3 2 2 4 2" xfId="32626" xr:uid="{960A322E-A0DF-48FF-9153-12651238AC38}"/>
    <cellStyle name="Normal 4 3 2 2 4 3" xfId="21643" xr:uid="{09E02879-CB27-46D8-A6C3-1E6989E2484F}"/>
    <cellStyle name="Normal 4 3 2 2 5" xfId="14296" xr:uid="{553D63AF-457E-4427-923E-E838A409F7B8}"/>
    <cellStyle name="Normal 4 3 2 2 5 2" xfId="36154" xr:uid="{AEF15465-CD70-446B-B3B5-BD72F5CA50DC}"/>
    <cellStyle name="Normal 4 3 2 2 5 3" xfId="25171" xr:uid="{405BB988-64A8-4960-8829-19FCC04336ED}"/>
    <cellStyle name="Normal 4 3 2 2 6" xfId="27121" xr:uid="{FABE50E6-600F-4849-A063-4DEEB9D148B4}"/>
    <cellStyle name="Normal 4 3 2 2 6 2" xfId="38104" xr:uid="{6193231F-5CAB-42BD-9AE3-AB3A27A536F2}"/>
    <cellStyle name="Normal 4 3 2 2 7" xfId="29069" xr:uid="{847D727B-E600-4598-9165-2589C24B9BC1}"/>
    <cellStyle name="Normal 4 3 2 2 8" xfId="40052" xr:uid="{C77284ED-00E6-4808-92D1-F7B7BC8D4F0A}"/>
    <cellStyle name="Normal 4 3 2 2 9" xfId="41999" xr:uid="{5540B62A-9269-43D8-A0E6-CDD04A61E801}"/>
    <cellStyle name="Normal 4 3 2 3" xfId="5825" xr:uid="{75881AFA-5BFC-4447-904E-8B4EB6105241}"/>
    <cellStyle name="Normal 4 3 2 3 10" xfId="43960" xr:uid="{E2783598-013F-405E-ADC0-E1C4AEDE6D7C}"/>
    <cellStyle name="Normal 4 3 2 3 11" xfId="18086" xr:uid="{B66511E6-0193-49D4-AEC4-3BCC55A40067}"/>
    <cellStyle name="Normal 4 3 2 3 2" xfId="7528" xr:uid="{A5D14E6D-5097-4A3F-B5E1-0E188CF77F7A}"/>
    <cellStyle name="Normal 4 3 2 3 2 10" xfId="19070" xr:uid="{8D2C0FF8-D490-4875-9FE7-CD81CD675807}"/>
    <cellStyle name="Normal 4 3 2 3 2 2" xfId="9515" xr:uid="{35C6D104-EBA6-4C53-A745-D383EC1C81B8}"/>
    <cellStyle name="Normal 4 3 2 3 2 2 2" xfId="32002" xr:uid="{9A9F34E9-BFDE-4E2C-88F9-35C466D193B5}"/>
    <cellStyle name="Normal 4 3 2 3 2 2 3" xfId="21019" xr:uid="{77F6EF40-9092-4ECB-95A2-ED7C2AAFAC1D}"/>
    <cellStyle name="Normal 4 3 2 3 2 3" xfId="12914" xr:uid="{90FF7E63-3BC3-422F-866D-E97AB0D5737D}"/>
    <cellStyle name="Normal 4 3 2 3 2 3 2" xfId="34975" xr:uid="{8B16EA9C-B195-45AC-80D0-190D8FF27B0B}"/>
    <cellStyle name="Normal 4 3 2 3 2 3 3" xfId="23992" xr:uid="{5F3C9A40-1FC3-4600-B266-5E697FC2DC37}"/>
    <cellStyle name="Normal 4 3 2 3 2 4" xfId="15356" xr:uid="{4A90120E-4406-4A4C-AEF4-57AF60BE54F4}"/>
    <cellStyle name="Normal 4 3 2 3 2 4 2" xfId="37138" xr:uid="{285038D4-3131-437E-8282-AAB696EA0E2A}"/>
    <cellStyle name="Normal 4 3 2 3 2 4 3" xfId="26155" xr:uid="{8008551B-F023-40E9-9F5A-8CBC5B49B401}"/>
    <cellStyle name="Normal 4 3 2 3 2 5" xfId="28105" xr:uid="{C5E647A5-6C3D-4239-8E89-2402A8FF8ED6}"/>
    <cellStyle name="Normal 4 3 2 3 2 5 2" xfId="39088" xr:uid="{6D952C69-C0BE-4FE0-B0BC-9DA72C860478}"/>
    <cellStyle name="Normal 4 3 2 3 2 6" xfId="30053" xr:uid="{C8BEE5BB-F40A-4F6D-8DE3-6ED8F6DDB103}"/>
    <cellStyle name="Normal 4 3 2 3 2 7" xfId="41036" xr:uid="{88BE80DA-EF2F-4E3C-B702-3AAACEC40E29}"/>
    <cellStyle name="Normal 4 3 2 3 2 8" xfId="42983" xr:uid="{229BC235-6C45-4BE2-8E2A-81E474A3F4A2}"/>
    <cellStyle name="Normal 4 3 2 3 2 9" xfId="44943" xr:uid="{0A1F0374-3418-4F3E-A289-66EE47FA5A17}"/>
    <cellStyle name="Normal 4 3 2 3 3" xfId="8531" xr:uid="{DFC7418E-1EE9-489F-8293-C2DC0FD4835C}"/>
    <cellStyle name="Normal 4 3 2 3 3 2" xfId="11777" xr:uid="{62A8A327-43B1-4CC2-A26B-D78C37B5E676}"/>
    <cellStyle name="Normal 4 3 2 3 3 2 2" xfId="33840" xr:uid="{9C94EA87-6B13-48A5-BDDC-A01F2D4ECC3A}"/>
    <cellStyle name="Normal 4 3 2 3 3 2 3" xfId="22857" xr:uid="{807A1040-3987-47B6-937A-3C9CB7669827}"/>
    <cellStyle name="Normal 4 3 2 3 3 3" xfId="31018" xr:uid="{DE88558E-6ACA-4B9A-B920-B92A79CB3FC7}"/>
    <cellStyle name="Normal 4 3 2 3 3 4" xfId="20035" xr:uid="{05CCB7A0-9402-42F7-A822-F2691C20554F}"/>
    <cellStyle name="Normal 4 3 2 3 4" xfId="10781" xr:uid="{BC0CE6B9-9D15-4B44-B543-8A879C766884}"/>
    <cellStyle name="Normal 4 3 2 3 4 2" xfId="32908" xr:uid="{9FFC86CF-0373-40CB-AA12-1AF910371ECC}"/>
    <cellStyle name="Normal 4 3 2 3 4 3" xfId="21925" xr:uid="{2EF1B373-8343-46E3-B833-9CE8A53E0EED}"/>
    <cellStyle name="Normal 4 3 2 3 5" xfId="14297" xr:uid="{DE137C9C-654E-405B-B098-67C59F1AB575}"/>
    <cellStyle name="Normal 4 3 2 3 5 2" xfId="36155" xr:uid="{F360AF21-3F77-49E0-8C92-96F13E40A915}"/>
    <cellStyle name="Normal 4 3 2 3 5 3" xfId="25172" xr:uid="{55BC84B7-BFE0-4F7A-A288-39CA9A66AEC6}"/>
    <cellStyle name="Normal 4 3 2 3 6" xfId="27122" xr:uid="{ECD4466F-915D-4E87-B199-E5CE963025A4}"/>
    <cellStyle name="Normal 4 3 2 3 6 2" xfId="38105" xr:uid="{FD8EB415-CDCE-40E3-9AD8-55EEB154E756}"/>
    <cellStyle name="Normal 4 3 2 3 7" xfId="29070" xr:uid="{EB78A373-241B-4552-B3D1-DA8D06CDDCE1}"/>
    <cellStyle name="Normal 4 3 2 3 8" xfId="40053" xr:uid="{7F628D82-784B-45DB-A894-FE150A5547C0}"/>
    <cellStyle name="Normal 4 3 2 3 9" xfId="42000" xr:uid="{999E9C5C-4665-4C75-966B-E8591460EE9E}"/>
    <cellStyle name="Normal 4 3 2 4" xfId="6962" xr:uid="{E4563385-D307-40A6-80A4-F1557184E7CB}"/>
    <cellStyle name="Normal 4 3 2 4 10" xfId="18506" xr:uid="{B6424EFC-2F60-4A35-9034-47F4C79BADDF}"/>
    <cellStyle name="Normal 4 3 2 4 2" xfId="8951" xr:uid="{22614AFA-37CE-475C-9CBF-2E4349D025BF}"/>
    <cellStyle name="Normal 4 3 2 4 2 2" xfId="31438" xr:uid="{AD210644-C1C3-4019-B402-420FB76055FF}"/>
    <cellStyle name="Normal 4 3 2 4 2 3" xfId="20455" xr:uid="{F320AE4C-3956-4DC1-9FCA-6A9D1A06960E}"/>
    <cellStyle name="Normal 4 3 2 4 3" xfId="12336" xr:uid="{AC3F8A3C-EE0E-47D7-AFB7-697E9329916C}"/>
    <cellStyle name="Normal 4 3 2 4 3 2" xfId="34397" xr:uid="{1E5D0BC0-F4E7-43D6-94E4-73DA77B7FB2A}"/>
    <cellStyle name="Normal 4 3 2 4 3 3" xfId="23414" xr:uid="{71435B40-075E-49C1-923F-67C914C9837D}"/>
    <cellStyle name="Normal 4 3 2 4 4" xfId="14792" xr:uid="{F0256C7D-123A-40E2-9B9F-961FF0533251}"/>
    <cellStyle name="Normal 4 3 2 4 4 2" xfId="36574" xr:uid="{BAF8F15C-5FCB-453C-B1E6-D96B0D7C396A}"/>
    <cellStyle name="Normal 4 3 2 4 4 3" xfId="25591" xr:uid="{521E9FA4-2A5C-4999-B70A-86203624CDB1}"/>
    <cellStyle name="Normal 4 3 2 4 5" xfId="27541" xr:uid="{9ED2D759-05BC-4028-8678-4F3C65265D83}"/>
    <cellStyle name="Normal 4 3 2 4 5 2" xfId="38524" xr:uid="{5807A724-314D-4D63-822A-D0B6BC2D5F8F}"/>
    <cellStyle name="Normal 4 3 2 4 6" xfId="29489" xr:uid="{D0FFBF34-3177-49C9-8140-E02A746534E7}"/>
    <cellStyle name="Normal 4 3 2 4 7" xfId="40472" xr:uid="{3BF22A60-1D00-40F3-818A-6EB2FF40FBD0}"/>
    <cellStyle name="Normal 4 3 2 4 8" xfId="42419" xr:uid="{B7AAAA18-632B-40A0-A04C-19F77AD191C7}"/>
    <cellStyle name="Normal 4 3 2 4 9" xfId="44379" xr:uid="{1D8506A3-26DF-4B4A-9889-934BE6AEEF58}"/>
    <cellStyle name="Normal 4 3 2 5" xfId="8529" xr:uid="{B0BB7CC4-5725-49E2-877C-58EF4B34B076}"/>
    <cellStyle name="Normal 4 3 2 5 2" xfId="11199" xr:uid="{4FAB4925-DC5C-400E-AAEA-223EF3C7FF64}"/>
    <cellStyle name="Normal 4 3 2 5 2 2" xfId="33262" xr:uid="{8E4424B0-2950-4E5F-B205-D1CABE6A8B9A}"/>
    <cellStyle name="Normal 4 3 2 5 2 3" xfId="22279" xr:uid="{D1C1A3BF-531D-4A7B-BC6C-A40AAC8ED0A6}"/>
    <cellStyle name="Normal 4 3 2 5 3" xfId="31016" xr:uid="{AB67133A-8E8F-428E-8F62-B823DB615832}"/>
    <cellStyle name="Normal 4 3 2 5 4" xfId="20033" xr:uid="{50691CAD-4923-43F1-B191-9A6708E09363}"/>
    <cellStyle name="Normal 4 3 2 6" xfId="10217" xr:uid="{E01CFF43-6DC3-4102-A78C-2B8A366A735A}"/>
    <cellStyle name="Normal 4 3 2 6 2" xfId="32344" xr:uid="{2430A545-6F91-4D68-AE25-41432213B67E}"/>
    <cellStyle name="Normal 4 3 2 6 3" xfId="21361" xr:uid="{4FBE9853-BE64-4243-8AB3-3F93B3CDD58F}"/>
    <cellStyle name="Normal 4 3 2 7" xfId="14295" xr:uid="{66A8AC2A-C6BC-405F-85BC-98DAEF55F1F6}"/>
    <cellStyle name="Normal 4 3 2 7 2" xfId="36153" xr:uid="{32A60DAF-9E5C-4BAA-978A-C5CA36317D0D}"/>
    <cellStyle name="Normal 4 3 2 7 3" xfId="25170" xr:uid="{16A3562C-3B47-4856-B868-435086C23F52}"/>
    <cellStyle name="Normal 4 3 2 8" xfId="27120" xr:uid="{B87C3228-8D2D-42DD-AA22-074B5164328A}"/>
    <cellStyle name="Normal 4 3 2 8 2" xfId="38103" xr:uid="{856FC959-A820-4928-B1E8-369FB8F35206}"/>
    <cellStyle name="Normal 4 3 2 9" xfId="29068" xr:uid="{8FB0FB9A-54AC-40C8-B6FB-2AEA11123D32}"/>
    <cellStyle name="Normal 4 3 3" xfId="5826" xr:uid="{F6D7449C-3CAE-405B-B4CA-A3D928405BB0}"/>
    <cellStyle name="Normal 4 3 3 10" xfId="43961" xr:uid="{F685E615-B5A7-4055-8404-CF408FFAF9E2}"/>
    <cellStyle name="Normal 4 3 3 11" xfId="18087" xr:uid="{05D1D6FC-F77F-4806-8D93-8418D9FCF938}"/>
    <cellStyle name="Normal 4 3 3 2" xfId="7077" xr:uid="{190477D1-D1D1-46E3-966E-F8ED99F36845}"/>
    <cellStyle name="Normal 4 3 3 2 10" xfId="18619" xr:uid="{3627AEDA-0792-4549-BD98-8803430E54EF}"/>
    <cellStyle name="Normal 4 3 3 2 2" xfId="9064" xr:uid="{B98B9C0B-A554-4C70-935F-9CC1D9CEAF3B}"/>
    <cellStyle name="Normal 4 3 3 2 2 2" xfId="31551" xr:uid="{30134240-83B8-40FF-BFFD-F3C97656A9BE}"/>
    <cellStyle name="Normal 4 3 3 2 2 3" xfId="20568" xr:uid="{97DFE4EB-FD38-4C0A-87A1-7D336AC641C9}"/>
    <cellStyle name="Normal 4 3 3 2 3" xfId="12459" xr:uid="{679832AA-0649-41D9-AC6F-ACBF16D9A0BE}"/>
    <cellStyle name="Normal 4 3 3 2 3 2" xfId="34520" xr:uid="{D775EF25-1977-478A-9397-56B1F8B6E9A5}"/>
    <cellStyle name="Normal 4 3 3 2 3 3" xfId="23537" xr:uid="{D6A482A0-CAFE-4A0F-9B9D-17F9F0860E05}"/>
    <cellStyle name="Normal 4 3 3 2 4" xfId="14905" xr:uid="{FCB39DF2-5A5F-4382-B891-FAF40364082D}"/>
    <cellStyle name="Normal 4 3 3 2 4 2" xfId="36687" xr:uid="{C56F9446-C801-4CF9-A360-54E2C0E93A56}"/>
    <cellStyle name="Normal 4 3 3 2 4 3" xfId="25704" xr:uid="{35BEE72A-7A41-43E8-9261-E5B3433778DD}"/>
    <cellStyle name="Normal 4 3 3 2 5" xfId="27654" xr:uid="{B746A6FD-39CC-4D80-859B-842E7FDC6A56}"/>
    <cellStyle name="Normal 4 3 3 2 5 2" xfId="38637" xr:uid="{C4727502-57CA-4CFE-804B-6F73946561D2}"/>
    <cellStyle name="Normal 4 3 3 2 6" xfId="29602" xr:uid="{C2DD9D33-31F1-404A-B38D-47199A3EF710}"/>
    <cellStyle name="Normal 4 3 3 2 7" xfId="40585" xr:uid="{7C3B6951-C375-4926-AC76-F72316B1254C}"/>
    <cellStyle name="Normal 4 3 3 2 8" xfId="42532" xr:uid="{A0D1D584-BC41-46FA-B9E1-0784EBE7D426}"/>
    <cellStyle name="Normal 4 3 3 2 9" xfId="44492" xr:uid="{01016F2D-C4A4-4256-94D6-C31B76D7FFB8}"/>
    <cellStyle name="Normal 4 3 3 3" xfId="8532" xr:uid="{2AEAB68E-7324-4937-B49B-AAF25C5F0DF3}"/>
    <cellStyle name="Normal 4 3 3 3 2" xfId="11322" xr:uid="{75C208C4-6A8F-49B0-80B1-DA32D6F6DCC4}"/>
    <cellStyle name="Normal 4 3 3 3 2 2" xfId="33385" xr:uid="{3AE5C5F5-1F99-425F-AE71-86DC6ED3004B}"/>
    <cellStyle name="Normal 4 3 3 3 2 3" xfId="22402" xr:uid="{FE4D2FBE-6A0A-46CC-AE53-1E73BE659E53}"/>
    <cellStyle name="Normal 4 3 3 3 3" xfId="31019" xr:uid="{01DDC8F7-7E2C-4066-8EF8-E95958D91DD9}"/>
    <cellStyle name="Normal 4 3 3 3 4" xfId="20036" xr:uid="{6BB132C9-FBAB-4ADD-96D1-E9D0FF68FCEF}"/>
    <cellStyle name="Normal 4 3 3 4" xfId="10330" xr:uid="{A5B0BE42-13CC-4A65-867E-469DE4EBF974}"/>
    <cellStyle name="Normal 4 3 3 4 2" xfId="32457" xr:uid="{08C003DD-D599-4A55-B4D2-4CB91E436C89}"/>
    <cellStyle name="Normal 4 3 3 4 3" xfId="21474" xr:uid="{C06F9E28-E476-4509-8F56-890E544197C2}"/>
    <cellStyle name="Normal 4 3 3 5" xfId="14298" xr:uid="{E96E1105-E905-4F05-80A2-975E5057E298}"/>
    <cellStyle name="Normal 4 3 3 5 2" xfId="36156" xr:uid="{5FD8A9CC-7705-4910-BA58-C2985A9EFED4}"/>
    <cellStyle name="Normal 4 3 3 5 3" xfId="25173" xr:uid="{58720EDD-4469-4928-B3A1-827FBDA0167A}"/>
    <cellStyle name="Normal 4 3 3 6" xfId="27123" xr:uid="{839EA815-8580-460B-A215-423AE172CC1E}"/>
    <cellStyle name="Normal 4 3 3 6 2" xfId="38106" xr:uid="{23243798-41A7-4DB9-A38A-840994F3FFDE}"/>
    <cellStyle name="Normal 4 3 3 7" xfId="29071" xr:uid="{03E590BB-87A2-4FC9-B2A4-80CDCB29452A}"/>
    <cellStyle name="Normal 4 3 3 8" xfId="40054" xr:uid="{4C86AD2E-D2BA-4CD6-9F2B-768EBC59B93F}"/>
    <cellStyle name="Normal 4 3 3 9" xfId="42001" xr:uid="{6C4432E8-9857-4AD6-89C2-6B8AD301AB04}"/>
    <cellStyle name="Normal 4 3 4" xfId="5827" xr:uid="{2C8686CD-4C6B-4026-B2B3-545578614A59}"/>
    <cellStyle name="Normal 4 3 4 10" xfId="43962" xr:uid="{3DA9FE74-727A-490B-AFC4-606137C71A48}"/>
    <cellStyle name="Normal 4 3 4 11" xfId="18088" xr:uid="{B3FBD9C4-93CF-454D-989D-0454618679C2}"/>
    <cellStyle name="Normal 4 3 4 2" xfId="7359" xr:uid="{CAAF5E4D-4E41-41A7-AE8D-A22CC17992C8}"/>
    <cellStyle name="Normal 4 3 4 2 10" xfId="18901" xr:uid="{82526901-9869-4481-9DE5-21546FEC9B8C}"/>
    <cellStyle name="Normal 4 3 4 2 2" xfId="9346" xr:uid="{5155CB03-4055-4B39-9F91-FE5FFFA1990F}"/>
    <cellStyle name="Normal 4 3 4 2 2 2" xfId="31833" xr:uid="{7EF6FDD1-8BDC-4E7B-B4BE-665610DBFBBB}"/>
    <cellStyle name="Normal 4 3 4 2 2 3" xfId="20850" xr:uid="{5FED01F3-307F-430B-B4E6-B525F6CE43A9}"/>
    <cellStyle name="Normal 4 3 4 2 3" xfId="12745" xr:uid="{D7719EAC-9686-4AC2-B0E5-7ED301B590AF}"/>
    <cellStyle name="Normal 4 3 4 2 3 2" xfId="34806" xr:uid="{6BA27461-00F5-4B6F-9FCA-3CA2DDC41F20}"/>
    <cellStyle name="Normal 4 3 4 2 3 3" xfId="23823" xr:uid="{78E3D067-E90A-4553-B0BE-74B50C1B39B7}"/>
    <cellStyle name="Normal 4 3 4 2 4" xfId="15187" xr:uid="{03A0F0DB-5C81-492E-AA9E-6692E452ADF5}"/>
    <cellStyle name="Normal 4 3 4 2 4 2" xfId="36969" xr:uid="{77B544E6-EE2A-4261-B551-BD89633808F9}"/>
    <cellStyle name="Normal 4 3 4 2 4 3" xfId="25986" xr:uid="{A9C4F8A1-EC3D-4B43-84E8-52A212FEF402}"/>
    <cellStyle name="Normal 4 3 4 2 5" xfId="27936" xr:uid="{90661E8C-E2B5-4C31-9DB6-F4FCBBF9CB85}"/>
    <cellStyle name="Normal 4 3 4 2 5 2" xfId="38919" xr:uid="{41C7DFEE-1AC3-41CF-95F6-CA1B8B0C136D}"/>
    <cellStyle name="Normal 4 3 4 2 6" xfId="29884" xr:uid="{47CAD1B6-514E-4905-AA86-42FB9B8C1916}"/>
    <cellStyle name="Normal 4 3 4 2 7" xfId="40867" xr:uid="{C9C6B80B-44CE-42D8-AFB6-7E14271F0C62}"/>
    <cellStyle name="Normal 4 3 4 2 8" xfId="42814" xr:uid="{BC369A92-5D43-4B48-A346-D875AC2DD138}"/>
    <cellStyle name="Normal 4 3 4 2 9" xfId="44774" xr:uid="{4E3D26E3-8B29-476A-BD32-48811FDDC0EB}"/>
    <cellStyle name="Normal 4 3 4 3" xfId="8533" xr:uid="{F71A4AFD-6476-469C-9855-DB1669F36291}"/>
    <cellStyle name="Normal 4 3 4 3 2" xfId="11608" xr:uid="{47BBD5B6-EDDC-421C-AFDE-0315831177FC}"/>
    <cellStyle name="Normal 4 3 4 3 2 2" xfId="33671" xr:uid="{2934B3CA-475A-4092-B5FC-9E19C6629057}"/>
    <cellStyle name="Normal 4 3 4 3 2 3" xfId="22688" xr:uid="{6167CF99-B375-4FC5-B3C4-74B1F9FF5B44}"/>
    <cellStyle name="Normal 4 3 4 3 3" xfId="31020" xr:uid="{08718FD8-E4AD-4F9D-A068-C9D61AB33DDC}"/>
    <cellStyle name="Normal 4 3 4 3 4" xfId="20037" xr:uid="{383D4BA9-1E1C-480B-96F5-B02572D22F2D}"/>
    <cellStyle name="Normal 4 3 4 4" xfId="10612" xr:uid="{47E033D8-0F2E-4CB6-B2D8-64F628EA9BAC}"/>
    <cellStyle name="Normal 4 3 4 4 2" xfId="32739" xr:uid="{70E67BE3-21B3-4DBD-BA73-F9B41D0DEC1C}"/>
    <cellStyle name="Normal 4 3 4 4 3" xfId="21756" xr:uid="{D03E314B-CF6F-43F1-9851-09102FE0FFF3}"/>
    <cellStyle name="Normal 4 3 4 5" xfId="14299" xr:uid="{1FA225CD-51FC-457D-A1E5-2968F3CBBF38}"/>
    <cellStyle name="Normal 4 3 4 5 2" xfId="36157" xr:uid="{3EE98D8C-FEC1-476B-89F7-DACC03F23634}"/>
    <cellStyle name="Normal 4 3 4 5 3" xfId="25174" xr:uid="{A4311CF6-86F1-4F09-B110-C5FB23659FB6}"/>
    <cellStyle name="Normal 4 3 4 6" xfId="27124" xr:uid="{74E6A59B-B6A0-448C-86AF-299B6384B949}"/>
    <cellStyle name="Normal 4 3 4 6 2" xfId="38107" xr:uid="{77C9F904-87DC-4615-B4D3-9CB2F41086BA}"/>
    <cellStyle name="Normal 4 3 4 7" xfId="29072" xr:uid="{FFD64A7F-4B9A-40BB-AC8C-6890DDC95554}"/>
    <cellStyle name="Normal 4 3 4 8" xfId="40055" xr:uid="{71685D2B-536A-4C74-892D-1BA09DB2BE8C}"/>
    <cellStyle name="Normal 4 3 4 9" xfId="42002" xr:uid="{FB2778EE-5F71-4EE8-998B-B1008F4CB812}"/>
    <cellStyle name="Normal 4 3 5" xfId="6792" xr:uid="{51A7FCEE-6A37-4C15-A227-10955D4B0910}"/>
    <cellStyle name="Normal 4 3 5 10" xfId="18337" xr:uid="{9B86D19E-189B-4DB1-93F1-730840FFF1D9}"/>
    <cellStyle name="Normal 4 3 5 2" xfId="8782" xr:uid="{FE7F3040-0962-48A3-A576-30D99860D3F7}"/>
    <cellStyle name="Normal 4 3 5 2 2" xfId="13226" xr:uid="{FDCD1448-7D97-4626-A38C-E8A34F0DA65A}"/>
    <cellStyle name="Normal 4 3 5 2 2 2" xfId="35235" xr:uid="{1DFFAD37-1D26-4357-9A8C-E09CA082C50D}"/>
    <cellStyle name="Normal 4 3 5 2 2 3" xfId="24252" xr:uid="{A3954871-38E9-4E73-8DBF-33D05CE0E84A}"/>
    <cellStyle name="Normal 4 3 5 2 3" xfId="31269" xr:uid="{461F2A8F-D1FF-457A-B054-AA9F4E257D4D}"/>
    <cellStyle name="Normal 4 3 5 2 4" xfId="20286" xr:uid="{0D0FB3B5-DBB4-4A93-AC7E-4B894390D38D}"/>
    <cellStyle name="Normal 4 3 5 3" xfId="12039" xr:uid="{751B6490-32C5-4809-99AE-3C7E4379175E}"/>
    <cellStyle name="Normal 4 3 5 3 2" xfId="34100" xr:uid="{B790D73C-8C1B-4081-9E45-74AFFFADFF50}"/>
    <cellStyle name="Normal 4 3 5 3 3" xfId="23117" xr:uid="{CD345A1B-0522-4DCD-B32D-60920355E64C}"/>
    <cellStyle name="Normal 4 3 5 4" xfId="14623" xr:uid="{8006D21F-714E-4F8E-B9C6-3DA6E62DEC6A}"/>
    <cellStyle name="Normal 4 3 5 4 2" xfId="36405" xr:uid="{D4274E35-A3D1-4C14-B263-8D40934569A0}"/>
    <cellStyle name="Normal 4 3 5 4 3" xfId="25422" xr:uid="{91F0515F-8B7D-464E-823D-5EAA0806429A}"/>
    <cellStyle name="Normal 4 3 5 5" xfId="27372" xr:uid="{56CBEDA6-CE4E-4CDA-A4BA-7309C92DDED2}"/>
    <cellStyle name="Normal 4 3 5 5 2" xfId="38355" xr:uid="{82EDA4FF-30CF-4151-9896-96C0E3DE8FB8}"/>
    <cellStyle name="Normal 4 3 5 6" xfId="29320" xr:uid="{B4529BAB-56A9-4AA0-80D9-76638989BA65}"/>
    <cellStyle name="Normal 4 3 5 7" xfId="40303" xr:uid="{8D07866F-CBE1-46F6-852A-91832D235F85}"/>
    <cellStyle name="Normal 4 3 5 8" xfId="42250" xr:uid="{08A18720-C2C2-4CFE-9565-C83A70066069}"/>
    <cellStyle name="Normal 4 3 5 9" xfId="44210" xr:uid="{FA9CBAD7-E904-4DCD-9B46-7CB866040B2F}"/>
    <cellStyle name="Normal 4 3 6" xfId="8528" xr:uid="{75BEE56E-CB90-473C-B14F-3E42F0380C44}"/>
    <cellStyle name="Normal 4 3 6 2" xfId="12163" xr:uid="{69FBBDC3-FF98-47A1-9C29-40EF2FA19E87}"/>
    <cellStyle name="Normal 4 3 6 2 2" xfId="34224" xr:uid="{3C1A57D1-FF89-4F74-9405-A180EFB65140}"/>
    <cellStyle name="Normal 4 3 6 2 3" xfId="23241" xr:uid="{A99049B0-5837-4979-8157-6F4FFFB79A01}"/>
    <cellStyle name="Normal 4 3 6 3" xfId="31015" xr:uid="{32087D75-3313-447F-9784-618E6D2A4A2C}"/>
    <cellStyle name="Normal 4 3 6 4" xfId="20032" xr:uid="{845D9400-B8FA-48DF-9E1E-0BFF00452FBE}"/>
    <cellStyle name="Normal 4 3 7" xfId="11025" xr:uid="{0E348B95-2C5F-4337-8EC7-5D3AEFB1D2B7}"/>
    <cellStyle name="Normal 4 3 7 2" xfId="33089" xr:uid="{0CA28DC7-1D29-4ED5-9CD1-2342654154F7}"/>
    <cellStyle name="Normal 4 3 7 3" xfId="22106" xr:uid="{4CFA75B5-6E1D-4102-B094-40155B632F71}"/>
    <cellStyle name="Normal 4 3 8" xfId="9988" xr:uid="{71DD4E28-297F-48FF-AB90-0F98DF61F16E}"/>
    <cellStyle name="Normal 4 3 8 2" xfId="32175" xr:uid="{D53168DC-231D-438F-BA99-E71005676362}"/>
    <cellStyle name="Normal 4 3 8 3" xfId="21192" xr:uid="{9968A4A2-34F3-43EA-8D30-9A37895C8CD9}"/>
    <cellStyle name="Normal 4 3 9" xfId="14294" xr:uid="{40859966-B37F-4919-9573-C02045FD249E}"/>
    <cellStyle name="Normal 4 3 9 2" xfId="36152" xr:uid="{1E4243C7-31A6-47AC-88A7-5874935678E7}"/>
    <cellStyle name="Normal 4 3 9 3" xfId="25169" xr:uid="{8BAE084C-4D75-4587-AB68-20CD92FA05D6}"/>
    <cellStyle name="Normal 4 4" xfId="5828" xr:uid="{D43FF79B-6760-4D08-9EBF-DD5447F77EAB}"/>
    <cellStyle name="Normal 4 5" xfId="5829" xr:uid="{70441DD2-CDAE-4E86-BE1F-EBA709625E99}"/>
    <cellStyle name="Normal 4 5 10" xfId="40056" xr:uid="{F507AB77-A8B4-44FF-827D-7E54917EEA2C}"/>
    <cellStyle name="Normal 4 5 11" xfId="42003" xr:uid="{A2D2AF11-AA4B-4C95-B1BC-94D733C13CF8}"/>
    <cellStyle name="Normal 4 5 12" xfId="43963" xr:uid="{A1A39343-A6B9-4BD3-AD3C-87F52B717895}"/>
    <cellStyle name="Normal 4 5 13" xfId="18089" xr:uid="{098DFE08-D164-43FA-A4E6-DD76283A531C}"/>
    <cellStyle name="Normal 4 5 2" xfId="5830" xr:uid="{B40D77E6-C20E-418B-934C-884E7D3AF2C8}"/>
    <cellStyle name="Normal 4 5 2 10" xfId="43964" xr:uid="{71C9DD96-67BD-4B83-BE9C-592BC9EEC858}"/>
    <cellStyle name="Normal 4 5 2 11" xfId="18090" xr:uid="{A9491D9F-1BA0-4454-889A-EB13E8826EDF}"/>
    <cellStyle name="Normal 4 5 2 2" xfId="7133" xr:uid="{496EB052-6F13-42D6-87A2-ABEE31121890}"/>
    <cellStyle name="Normal 4 5 2 2 10" xfId="18675" xr:uid="{6711B93F-CDDC-4ABA-84F9-B34108ED78B3}"/>
    <cellStyle name="Normal 4 5 2 2 2" xfId="9120" xr:uid="{89CDF964-FF4C-40FD-885B-5C6F40366EA1}"/>
    <cellStyle name="Normal 4 5 2 2 2 2" xfId="31607" xr:uid="{5EFD0BC9-B90A-4B08-BD39-1FF498CEF328}"/>
    <cellStyle name="Normal 4 5 2 2 2 3" xfId="20624" xr:uid="{C2229922-0F65-466F-8589-E3C17BB63B69}"/>
    <cellStyle name="Normal 4 5 2 2 3" xfId="12515" xr:uid="{70D7188E-1E14-4600-8BEF-0D4871EDF497}"/>
    <cellStyle name="Normal 4 5 2 2 3 2" xfId="34576" xr:uid="{B0CE8DAF-269E-4101-974A-5E3611567866}"/>
    <cellStyle name="Normal 4 5 2 2 3 3" xfId="23593" xr:uid="{FADBA361-932E-4D6C-9427-51A1A3AB047E}"/>
    <cellStyle name="Normal 4 5 2 2 4" xfId="14961" xr:uid="{C4A13498-F8B1-4E39-B4EF-6DCB5D34B19F}"/>
    <cellStyle name="Normal 4 5 2 2 4 2" xfId="36743" xr:uid="{A96AAC4C-E7E3-4309-95AE-7713BF74820F}"/>
    <cellStyle name="Normal 4 5 2 2 4 3" xfId="25760" xr:uid="{F90FF8D3-21BF-40E6-9E42-DD18C7213205}"/>
    <cellStyle name="Normal 4 5 2 2 5" xfId="27710" xr:uid="{14B1C410-0FBB-4ECA-A3AE-246708C2CAC0}"/>
    <cellStyle name="Normal 4 5 2 2 5 2" xfId="38693" xr:uid="{A1A9CAFD-6422-4D30-BF67-0394D4C4A18A}"/>
    <cellStyle name="Normal 4 5 2 2 6" xfId="29658" xr:uid="{9A3CB7A3-CDC5-4209-B78D-C992F1B214C0}"/>
    <cellStyle name="Normal 4 5 2 2 7" xfId="40641" xr:uid="{F86E9700-C36C-4219-8420-5C2AFDC9CC2C}"/>
    <cellStyle name="Normal 4 5 2 2 8" xfId="42588" xr:uid="{D8F8F9BB-13B1-4DAB-ACA0-9935030E5A91}"/>
    <cellStyle name="Normal 4 5 2 2 9" xfId="44548" xr:uid="{DED84B7E-A4FD-4023-9A97-D8C88EAA1FAB}"/>
    <cellStyle name="Normal 4 5 2 3" xfId="8535" xr:uid="{0D382816-4014-4CB1-9B5F-86913FB1C89E}"/>
    <cellStyle name="Normal 4 5 2 3 2" xfId="11378" xr:uid="{A282FDE7-42CA-4988-B255-1744C9500445}"/>
    <cellStyle name="Normal 4 5 2 3 2 2" xfId="33441" xr:uid="{18D6B8C9-C850-481F-9459-78C514F1B21A}"/>
    <cellStyle name="Normal 4 5 2 3 2 3" xfId="22458" xr:uid="{452DE024-597C-4109-A869-8226ADB6148A}"/>
    <cellStyle name="Normal 4 5 2 3 3" xfId="31022" xr:uid="{85C8765F-08B6-45E7-89ED-AF3783F9E209}"/>
    <cellStyle name="Normal 4 5 2 3 4" xfId="20039" xr:uid="{9E01E60F-5CC3-431E-A58F-63DCC70B28F3}"/>
    <cellStyle name="Normal 4 5 2 4" xfId="10386" xr:uid="{5FCC57BC-7E30-46FF-A205-8C9E164F5626}"/>
    <cellStyle name="Normal 4 5 2 4 2" xfId="32513" xr:uid="{81748858-7799-4801-AB0C-D05BC3CC8F84}"/>
    <cellStyle name="Normal 4 5 2 4 3" xfId="21530" xr:uid="{515B18C2-BEAE-41DA-B378-D85AAB707310}"/>
    <cellStyle name="Normal 4 5 2 5" xfId="14301" xr:uid="{55676B0A-ADA8-47FA-9FD1-1008772AE20F}"/>
    <cellStyle name="Normal 4 5 2 5 2" xfId="36159" xr:uid="{C7A21FFF-717B-4021-90CB-D4D2F50FA69B}"/>
    <cellStyle name="Normal 4 5 2 5 3" xfId="25176" xr:uid="{6C729146-29CF-4C2A-AF3A-28E7F0AE6032}"/>
    <cellStyle name="Normal 4 5 2 6" xfId="27126" xr:uid="{3894A1C2-581F-450A-917B-45E637CEB330}"/>
    <cellStyle name="Normal 4 5 2 6 2" xfId="38109" xr:uid="{46EFD893-1411-48C8-8610-201D58313104}"/>
    <cellStyle name="Normal 4 5 2 7" xfId="29074" xr:uid="{0B5B01EB-5AE4-4127-9740-1D05932A9AEE}"/>
    <cellStyle name="Normal 4 5 2 8" xfId="40057" xr:uid="{245E2DA2-5914-406E-A933-22130767AD46}"/>
    <cellStyle name="Normal 4 5 2 9" xfId="42004" xr:uid="{66AFEF22-0F15-477F-B972-16C287F29C57}"/>
    <cellStyle name="Normal 4 5 3" xfId="5831" xr:uid="{B93C32E9-589E-4DC6-8903-1C498A20C854}"/>
    <cellStyle name="Normal 4 5 3 10" xfId="43965" xr:uid="{29662B85-46C7-49D7-8FF9-BCF3FEAFD12D}"/>
    <cellStyle name="Normal 4 5 3 11" xfId="18091" xr:uid="{9F69E7E6-7302-4554-9831-C6CB9DCB1DA6}"/>
    <cellStyle name="Normal 4 5 3 2" xfId="7415" xr:uid="{B8E59FEC-334C-443F-9C10-DBF43CD6B102}"/>
    <cellStyle name="Normal 4 5 3 2 10" xfId="18957" xr:uid="{C5F645BD-029F-46C0-AF59-ADCCC338F878}"/>
    <cellStyle name="Normal 4 5 3 2 2" xfId="9402" xr:uid="{A8119431-AB0D-48E2-98F9-03E3EA3A250A}"/>
    <cellStyle name="Normal 4 5 3 2 2 2" xfId="31889" xr:uid="{C806D54C-7EE2-4CCE-B8C1-47ACCCE98595}"/>
    <cellStyle name="Normal 4 5 3 2 2 3" xfId="20906" xr:uid="{7CD08CF5-030E-42F5-9DB1-12B46D909FFF}"/>
    <cellStyle name="Normal 4 5 3 2 3" xfId="12801" xr:uid="{BAC704A5-287D-4C7F-9534-3C56A4CAD301}"/>
    <cellStyle name="Normal 4 5 3 2 3 2" xfId="34862" xr:uid="{7A53DE6E-0027-43BD-BF30-D18C2090CBCA}"/>
    <cellStyle name="Normal 4 5 3 2 3 3" xfId="23879" xr:uid="{1DA5C10A-5C9F-416D-82B2-551C0AEB5EC7}"/>
    <cellStyle name="Normal 4 5 3 2 4" xfId="15243" xr:uid="{CE924962-2F78-4116-841D-6FE75EAF3DDD}"/>
    <cellStyle name="Normal 4 5 3 2 4 2" xfId="37025" xr:uid="{BE6BEA55-59F6-41CA-949D-51EAA13261FA}"/>
    <cellStyle name="Normal 4 5 3 2 4 3" xfId="26042" xr:uid="{9FAB3F18-3BE3-413B-81C3-FAB57D37850F}"/>
    <cellStyle name="Normal 4 5 3 2 5" xfId="27992" xr:uid="{AD835776-7DF5-4254-8ABA-755076DB65ED}"/>
    <cellStyle name="Normal 4 5 3 2 5 2" xfId="38975" xr:uid="{C27F8F38-2487-440F-B612-61B86A777209}"/>
    <cellStyle name="Normal 4 5 3 2 6" xfId="29940" xr:uid="{4F28E1F2-C685-4AE6-8468-1506C79CF704}"/>
    <cellStyle name="Normal 4 5 3 2 7" xfId="40923" xr:uid="{94885972-24AE-4FE7-BFDC-1DA517D4645C}"/>
    <cellStyle name="Normal 4 5 3 2 8" xfId="42870" xr:uid="{FAD7A39A-FECF-4997-A94E-682441B8986B}"/>
    <cellStyle name="Normal 4 5 3 2 9" xfId="44830" xr:uid="{C7C08680-8030-4F64-B3CF-1ED18EFF440A}"/>
    <cellStyle name="Normal 4 5 3 3" xfId="8536" xr:uid="{0FED3065-B3D7-4A73-8EF8-25B2E42615DF}"/>
    <cellStyle name="Normal 4 5 3 3 2" xfId="11664" xr:uid="{B65686A5-ABC9-43E2-B778-057BAB8599A0}"/>
    <cellStyle name="Normal 4 5 3 3 2 2" xfId="33727" xr:uid="{6BABF8AF-2938-4955-8833-AF07EF14EA61}"/>
    <cellStyle name="Normal 4 5 3 3 2 3" xfId="22744" xr:uid="{76C750B0-971A-4D58-85AF-21013C2BC4E5}"/>
    <cellStyle name="Normal 4 5 3 3 3" xfId="31023" xr:uid="{4D581D27-DA4C-4F2F-8549-49BEB3AD4FC7}"/>
    <cellStyle name="Normal 4 5 3 3 4" xfId="20040" xr:uid="{6E172B44-0A20-4692-8A86-495193B53C02}"/>
    <cellStyle name="Normal 4 5 3 4" xfId="10668" xr:uid="{E6D4D3A4-0F17-4FF4-B5EA-30E2620D0CFF}"/>
    <cellStyle name="Normal 4 5 3 4 2" xfId="32795" xr:uid="{A5BF565B-05D5-4CC1-9776-D6C61464695D}"/>
    <cellStyle name="Normal 4 5 3 4 3" xfId="21812" xr:uid="{CBF5013E-1947-4BE7-B7EB-EA7915E022EC}"/>
    <cellStyle name="Normal 4 5 3 5" xfId="14302" xr:uid="{4B81AB3C-7C57-4EEB-9538-04BD5F0E53C9}"/>
    <cellStyle name="Normal 4 5 3 5 2" xfId="36160" xr:uid="{6CCA3FA4-FB62-4BBA-BE7F-AE150F56F1C1}"/>
    <cellStyle name="Normal 4 5 3 5 3" xfId="25177" xr:uid="{CEFFD187-EABE-46E0-A42C-2A0FCD340432}"/>
    <cellStyle name="Normal 4 5 3 6" xfId="27127" xr:uid="{454D9733-B667-42B5-8319-3B58EEA8EC69}"/>
    <cellStyle name="Normal 4 5 3 6 2" xfId="38110" xr:uid="{1AC4730A-356B-4A73-9AB3-93558E030131}"/>
    <cellStyle name="Normal 4 5 3 7" xfId="29075" xr:uid="{C36AF090-DF5D-4C34-BC37-49FD35D925FF}"/>
    <cellStyle name="Normal 4 5 3 8" xfId="40058" xr:uid="{65E5737D-9BC1-426E-96DE-05130B22F795}"/>
    <cellStyle name="Normal 4 5 3 9" xfId="42005" xr:uid="{3136D344-CC38-4CC7-A779-68584C8C978D}"/>
    <cellStyle name="Normal 4 5 4" xfId="6848" xr:uid="{29A8EE32-E8F1-4DB2-9B77-83DF4AEB8B12}"/>
    <cellStyle name="Normal 4 5 4 10" xfId="18393" xr:uid="{8E4FA6A9-4EFA-41FA-942F-147589BF5FB8}"/>
    <cellStyle name="Normal 4 5 4 2" xfId="8838" xr:uid="{F79B78AE-994D-4739-BC4C-84BEE59588F4}"/>
    <cellStyle name="Normal 4 5 4 2 2" xfId="31325" xr:uid="{819A0127-5A3F-4A38-9902-281971A38696}"/>
    <cellStyle name="Normal 4 5 4 2 3" xfId="20342" xr:uid="{DC55CCB5-00CC-413C-BD85-52670B8BA671}"/>
    <cellStyle name="Normal 4 5 4 3" xfId="12219" xr:uid="{54E1213F-1866-4BEC-B0D2-C1ED73A2F499}"/>
    <cellStyle name="Normal 4 5 4 3 2" xfId="34280" xr:uid="{B7AC6C7A-2388-4051-98DC-497C27313AC9}"/>
    <cellStyle name="Normal 4 5 4 3 3" xfId="23297" xr:uid="{2A1CB5EB-889F-43AA-ABF7-ACBA093C3C1C}"/>
    <cellStyle name="Normal 4 5 4 4" xfId="14679" xr:uid="{A994E66A-01E1-43F6-8FA0-AB2822BE4D03}"/>
    <cellStyle name="Normal 4 5 4 4 2" xfId="36461" xr:uid="{6BFE0535-6736-41A8-807E-5D88EA630C68}"/>
    <cellStyle name="Normal 4 5 4 4 3" xfId="25478" xr:uid="{3D793DCD-5962-4B5D-BB77-11156822DF17}"/>
    <cellStyle name="Normal 4 5 4 5" xfId="27428" xr:uid="{42C0740C-9A48-4078-BB7C-DC9C2DAA5DFD}"/>
    <cellStyle name="Normal 4 5 4 5 2" xfId="38411" xr:uid="{1B484300-34B6-4C76-98DE-61B76F3A359B}"/>
    <cellStyle name="Normal 4 5 4 6" xfId="29376" xr:uid="{7497AD83-5162-4B5D-BEFD-0B3F22A57630}"/>
    <cellStyle name="Normal 4 5 4 7" xfId="40359" xr:uid="{761D4715-9149-46F8-AE2D-A23ADC9AB76F}"/>
    <cellStyle name="Normal 4 5 4 8" xfId="42306" xr:uid="{A9652911-52D5-4E51-96EC-ACE9DCFC5205}"/>
    <cellStyle name="Normal 4 5 4 9" xfId="44266" xr:uid="{C62CF194-5044-4EC1-A7B3-3D4F40438A62}"/>
    <cellStyle name="Normal 4 5 5" xfId="8534" xr:uid="{1E3947D1-773A-4C70-BB7A-E088751D64F2}"/>
    <cellStyle name="Normal 4 5 5 2" xfId="11081" xr:uid="{F96B2B37-2916-43FC-8E6C-9D0573DF0C7F}"/>
    <cellStyle name="Normal 4 5 5 2 2" xfId="33145" xr:uid="{03168F68-4676-403F-AC34-BD8E0A0A4400}"/>
    <cellStyle name="Normal 4 5 5 2 3" xfId="22162" xr:uid="{52A1163E-ED08-47D2-A98C-0198BC42E08D}"/>
    <cellStyle name="Normal 4 5 5 3" xfId="31021" xr:uid="{820F7BCF-56EB-4B89-BB44-1D49184BE3D8}"/>
    <cellStyle name="Normal 4 5 5 4" xfId="20038" xr:uid="{93D359C0-5134-47F4-82F0-0F7791CF4837}"/>
    <cellStyle name="Normal 4 5 6" xfId="10044" xr:uid="{EAB420D8-9489-4801-9DE7-03BBF145E89D}"/>
    <cellStyle name="Normal 4 5 6 2" xfId="32231" xr:uid="{A373A3F7-5459-460C-9FED-E56FE800C34F}"/>
    <cellStyle name="Normal 4 5 6 3" xfId="21248" xr:uid="{A72F3275-4FDE-4EA3-B616-EC4FE1DC1AC7}"/>
    <cellStyle name="Normal 4 5 7" xfId="14300" xr:uid="{61AED3E5-7C4D-49C3-8D62-1EEA3FB902B3}"/>
    <cellStyle name="Normal 4 5 7 2" xfId="36158" xr:uid="{D68D9C70-B33C-490E-B052-5EA2E89BF01A}"/>
    <cellStyle name="Normal 4 5 7 3" xfId="25175" xr:uid="{8EC1B706-1E15-4714-B958-592DA59AEC07}"/>
    <cellStyle name="Normal 4 5 8" xfId="27125" xr:uid="{3E3F8021-5DD3-4878-BFBB-A6C7984B1978}"/>
    <cellStyle name="Normal 4 5 8 2" xfId="38108" xr:uid="{385DF48A-3885-43BF-A670-BB457D3B7846}"/>
    <cellStyle name="Normal 4 5 9" xfId="29073" xr:uid="{0E0BDB43-46CC-46B1-B592-0884A4E87E31}"/>
    <cellStyle name="Normal 4 6" xfId="5832" xr:uid="{1DF16096-7980-424D-A520-91B189122114}"/>
    <cellStyle name="Normal 4 7" xfId="11915" xr:uid="{79E6C6FE-1CE0-4A7F-8B8F-71B3225B4ED9}"/>
    <cellStyle name="Normal 4 7 2" xfId="13101" xr:uid="{43759D42-E894-4DB6-99CD-8E9B944256C0}"/>
    <cellStyle name="Normal 4 7 2 2" xfId="35111" xr:uid="{D60C30BA-5A8C-48DC-81D7-5A66BC937DB3}"/>
    <cellStyle name="Normal 4 7 2 3" xfId="24128" xr:uid="{AFAA7FEA-E49E-481E-AA21-22BEE2AE7035}"/>
    <cellStyle name="Normal 4 7 3" xfId="33976" xr:uid="{4BF03000-2828-4490-9108-10649E9ABCB2}"/>
    <cellStyle name="Normal 4 7 4" xfId="22993" xr:uid="{36FB696A-F0F5-41C8-8EE1-C95A6E6C4861}"/>
    <cellStyle name="Normal 4 8" xfId="13273" xr:uid="{D41F029C-9D72-4B03-A73F-6AFA8CF86A88}"/>
    <cellStyle name="Normal 40" xfId="3829" xr:uid="{00000000-0005-0000-0000-0000D50B0000}"/>
    <cellStyle name="Normal 41" xfId="4090" xr:uid="{00000000-0005-0000-0000-0000D60B0000}"/>
    <cellStyle name="Normal 42" xfId="4203" xr:uid="{00000000-0005-0000-0000-0000D70B0000}"/>
    <cellStyle name="Normal 43" xfId="4300" xr:uid="{00000000-0005-0000-0000-0000D80B0000}"/>
    <cellStyle name="Normal 44" xfId="3873" xr:uid="{00000000-0005-0000-0000-0000D90B0000}"/>
    <cellStyle name="Normal 45" xfId="3821" xr:uid="{00000000-0005-0000-0000-0000DA0B0000}"/>
    <cellStyle name="Normal 46" xfId="4409" xr:uid="{00000000-0005-0000-0000-0000DB0B0000}"/>
    <cellStyle name="Normal 47" xfId="4429" xr:uid="{00000000-0005-0000-0000-0000DC0B0000}"/>
    <cellStyle name="Normal 48" xfId="4474" xr:uid="{00000000-0005-0000-0000-0000DD0B0000}"/>
    <cellStyle name="Normal 49" xfId="4522" xr:uid="{00000000-0005-0000-0000-0000DE0B0000}"/>
    <cellStyle name="Normal 5" xfId="2704" xr:uid="{00000000-0005-0000-0000-0000DF0B0000}"/>
    <cellStyle name="Normal 5 2" xfId="2705" xr:uid="{00000000-0005-0000-0000-0000E00B0000}"/>
    <cellStyle name="Normal 5 2 10" xfId="9913" xr:uid="{966513E5-3EAE-461D-AD66-A1613326A89F}"/>
    <cellStyle name="Normal 5 2 10 2" xfId="32121" xr:uid="{91144B25-BF5A-4B42-9911-E35B658AD728}"/>
    <cellStyle name="Normal 5 2 10 3" xfId="21138" xr:uid="{C6D3E9ED-E9A7-40FC-A155-21FF218F7CA8}"/>
    <cellStyle name="Normal 5 2 11" xfId="14303" xr:uid="{6FD78695-1ACF-4263-AF86-0859519CD01E}"/>
    <cellStyle name="Normal 5 2 11 2" xfId="36161" xr:uid="{1C302713-0081-4827-9088-650D504B58C5}"/>
    <cellStyle name="Normal 5 2 11 3" xfId="25178" xr:uid="{657D6193-8720-465C-9219-DFAD29ECEFE6}"/>
    <cellStyle name="Normal 5 2 12" xfId="5834" xr:uid="{6DED844D-4CE7-4567-B1F2-FB1A5044E209}"/>
    <cellStyle name="Normal 5 2 12 2" xfId="38111" xr:uid="{857679CD-B3B6-44AA-9172-689C30616A54}"/>
    <cellStyle name="Normal 5 2 12 3" xfId="27128" xr:uid="{97B6A2B8-6960-478D-A278-1DBDDCF72E97}"/>
    <cellStyle name="Normal 5 2 13" xfId="29076" xr:uid="{5814B467-9E1D-4D81-BCCB-4FC6DF4A9D9F}"/>
    <cellStyle name="Normal 5 2 14" xfId="40059" xr:uid="{6F92BCA9-00CD-4B98-84BF-AB984C8233E7}"/>
    <cellStyle name="Normal 5 2 15" xfId="42006" xr:uid="{BC7070B1-776A-4FED-8113-A25FAE481588}"/>
    <cellStyle name="Normal 5 2 16" xfId="43966" xr:uid="{42CE2506-83B9-4BE7-9DC6-B649F490A63C}"/>
    <cellStyle name="Normal 5 2 17" xfId="18092" xr:uid="{0CAF5DC9-93C2-4891-A02B-3B4C2F42241F}"/>
    <cellStyle name="Normal 5 2 2" xfId="5835" xr:uid="{E5AB66C9-1CBC-4C8F-BF80-246A4E62660B}"/>
    <cellStyle name="Normal 5 2 2 10" xfId="40060" xr:uid="{02EBA6B9-C775-4CDA-80FE-0638BE521BC5}"/>
    <cellStyle name="Normal 5 2 2 11" xfId="42007" xr:uid="{823E8440-D75B-4F7B-AA2D-22EBD003E03E}"/>
    <cellStyle name="Normal 5 2 2 12" xfId="43967" xr:uid="{95074ABB-0AB6-4636-9F88-090441358308}"/>
    <cellStyle name="Normal 5 2 2 13" xfId="18093" xr:uid="{29D26FAE-22AD-4336-8D7C-4E9005697390}"/>
    <cellStyle name="Normal 5 2 2 2" xfId="5836" xr:uid="{F9C7D40D-C98E-4FE8-B406-FB378DCD2F5C}"/>
    <cellStyle name="Normal 5 2 2 2 10" xfId="43968" xr:uid="{C7BD3979-4D22-4872-839A-52CD15237564}"/>
    <cellStyle name="Normal 5 2 2 2 11" xfId="18094" xr:uid="{03DB038F-D2F0-4DE0-AD73-B0925207DD50}"/>
    <cellStyle name="Normal 5 2 2 2 2" xfId="7192" xr:uid="{1756DF3A-B06C-4706-8AF0-4D6365191AF7}"/>
    <cellStyle name="Normal 5 2 2 2 2 10" xfId="18734" xr:uid="{F83F332A-4296-4DE6-B86E-6A9A09C648EF}"/>
    <cellStyle name="Normal 5 2 2 2 2 2" xfId="9179" xr:uid="{63B4002A-7465-4AC2-ACFA-6551D0C832BB}"/>
    <cellStyle name="Normal 5 2 2 2 2 2 2" xfId="31666" xr:uid="{056C6CCB-4945-45D0-91BF-477EBB2AEE31}"/>
    <cellStyle name="Normal 5 2 2 2 2 2 3" xfId="20683" xr:uid="{D3B38321-BA05-4080-BE10-FA69E6548CA9}"/>
    <cellStyle name="Normal 5 2 2 2 2 3" xfId="12578" xr:uid="{64CADF7C-0AC1-4966-8BA1-EE24343DD67F}"/>
    <cellStyle name="Normal 5 2 2 2 2 3 2" xfId="34639" xr:uid="{1BDD6D14-B2D9-4906-B662-A402109C9E55}"/>
    <cellStyle name="Normal 5 2 2 2 2 3 3" xfId="23656" xr:uid="{8B36C482-FFB4-4D31-AC5F-8B515CD879B9}"/>
    <cellStyle name="Normal 5 2 2 2 2 4" xfId="15020" xr:uid="{3DE1D4DA-5110-41B2-94C9-EE341826ED6E}"/>
    <cellStyle name="Normal 5 2 2 2 2 4 2" xfId="36802" xr:uid="{94AE6CDC-DA0B-446C-B3C8-7FD92901927C}"/>
    <cellStyle name="Normal 5 2 2 2 2 4 3" xfId="25819" xr:uid="{B1F4EE3C-2689-4069-8D3D-6C6538106D42}"/>
    <cellStyle name="Normal 5 2 2 2 2 5" xfId="27769" xr:uid="{78ADCC08-5588-4C8C-8F9E-FCCF7DEED339}"/>
    <cellStyle name="Normal 5 2 2 2 2 5 2" xfId="38752" xr:uid="{9C450644-0BE7-460A-BBA9-915E4C81B0D9}"/>
    <cellStyle name="Normal 5 2 2 2 2 6" xfId="29717" xr:uid="{A56FA3CC-04A0-4F1D-9CF4-AE43B6074594}"/>
    <cellStyle name="Normal 5 2 2 2 2 7" xfId="40700" xr:uid="{EEE021C2-51AD-47DB-A965-1D78F082B871}"/>
    <cellStyle name="Normal 5 2 2 2 2 8" xfId="42647" xr:uid="{7E26D135-9F68-4934-8A29-AD70F33FB0DA}"/>
    <cellStyle name="Normal 5 2 2 2 2 9" xfId="44607" xr:uid="{86E60F7E-E02C-46F6-805B-7727B39132DC}"/>
    <cellStyle name="Normal 5 2 2 2 3" xfId="8539" xr:uid="{201E6995-5B53-45EE-8FF0-80D96D51DF18}"/>
    <cellStyle name="Normal 5 2 2 2 3 2" xfId="11441" xr:uid="{8D7130DB-E893-42C3-8221-6484815126B1}"/>
    <cellStyle name="Normal 5 2 2 2 3 2 2" xfId="33504" xr:uid="{B2751DE4-312D-4AE6-9932-51CCC75D343F}"/>
    <cellStyle name="Normal 5 2 2 2 3 2 3" xfId="22521" xr:uid="{A2B84348-B007-4221-8AFB-A59537C3A413}"/>
    <cellStyle name="Normal 5 2 2 2 3 3" xfId="31026" xr:uid="{E50E4590-B8AA-4E92-B35A-897B1BB3BC07}"/>
    <cellStyle name="Normal 5 2 2 2 3 4" xfId="20043" xr:uid="{1513E8E3-F97A-46F9-8CAE-2060E8374B0A}"/>
    <cellStyle name="Normal 5 2 2 2 4" xfId="10445" xr:uid="{5CDC6523-9322-4E9F-9584-96B73601EB08}"/>
    <cellStyle name="Normal 5 2 2 2 4 2" xfId="32572" xr:uid="{8BCB4E31-C466-4EDE-98CC-4BA9FDE39F7E}"/>
    <cellStyle name="Normal 5 2 2 2 4 3" xfId="21589" xr:uid="{46F3AE99-DBD8-45ED-AA37-C8D69AC5C05F}"/>
    <cellStyle name="Normal 5 2 2 2 5" xfId="14305" xr:uid="{067795D8-DFC7-48E8-9A1C-0D903CEE2606}"/>
    <cellStyle name="Normal 5 2 2 2 5 2" xfId="36163" xr:uid="{5F19E091-634B-4440-BC2D-910CF68B9530}"/>
    <cellStyle name="Normal 5 2 2 2 5 3" xfId="25180" xr:uid="{C07FAC63-53D8-4FFC-B845-15B778A34A79}"/>
    <cellStyle name="Normal 5 2 2 2 6" xfId="27130" xr:uid="{461EBA3B-E473-4D9C-879F-7B322F5FD914}"/>
    <cellStyle name="Normal 5 2 2 2 6 2" xfId="38113" xr:uid="{5F0DFF83-A158-4484-951C-0A7740588B21}"/>
    <cellStyle name="Normal 5 2 2 2 7" xfId="29078" xr:uid="{F08CAF29-57D7-4889-91F7-B79A41471D0B}"/>
    <cellStyle name="Normal 5 2 2 2 8" xfId="40061" xr:uid="{9746EEFC-ED32-4C6F-A3FD-9E0920B7851E}"/>
    <cellStyle name="Normal 5 2 2 2 9" xfId="42008" xr:uid="{FAB97DB8-C54A-46C8-AA62-2F0D113921CF}"/>
    <cellStyle name="Normal 5 2 2 3" xfId="5837" xr:uid="{F14D54B6-90B4-4ED3-9552-EE204CFE8C2A}"/>
    <cellStyle name="Normal 5 2 2 3 10" xfId="43969" xr:uid="{2FBBFB46-F227-4ECD-A85D-8DA0656133E9}"/>
    <cellStyle name="Normal 5 2 2 3 11" xfId="18095" xr:uid="{728307DF-BADB-476E-9BFE-11C75461C83B}"/>
    <cellStyle name="Normal 5 2 2 3 2" xfId="7474" xr:uid="{D59837FE-2154-403E-9DE9-EFC4026B0CD4}"/>
    <cellStyle name="Normal 5 2 2 3 2 10" xfId="19016" xr:uid="{033B6F1D-40CC-43D2-895B-CC32339B2F54}"/>
    <cellStyle name="Normal 5 2 2 3 2 2" xfId="9461" xr:uid="{8234B64B-6681-40AD-9CB5-6F9697785ACB}"/>
    <cellStyle name="Normal 5 2 2 3 2 2 2" xfId="31948" xr:uid="{E005F1C5-D203-4FA6-AB31-C3774C31487F}"/>
    <cellStyle name="Normal 5 2 2 3 2 2 3" xfId="20965" xr:uid="{45C1308F-F9FB-4D9A-8DA1-2A0914A23491}"/>
    <cellStyle name="Normal 5 2 2 3 2 3" xfId="12860" xr:uid="{E464E9DF-333E-4400-A364-383D4ED1C919}"/>
    <cellStyle name="Normal 5 2 2 3 2 3 2" xfId="34921" xr:uid="{183CC133-55EA-4F5A-AEFC-FD6B621E46EE}"/>
    <cellStyle name="Normal 5 2 2 3 2 3 3" xfId="23938" xr:uid="{0207EC09-002F-49E3-8436-4801DBBAEE0D}"/>
    <cellStyle name="Normal 5 2 2 3 2 4" xfId="15302" xr:uid="{ECA177D8-2458-44B0-93DC-F84E83A908F9}"/>
    <cellStyle name="Normal 5 2 2 3 2 4 2" xfId="37084" xr:uid="{63134DF8-9CE3-4F03-BCB9-362575A849A8}"/>
    <cellStyle name="Normal 5 2 2 3 2 4 3" xfId="26101" xr:uid="{87886EC3-F82A-4C77-B983-5F1629C34770}"/>
    <cellStyle name="Normal 5 2 2 3 2 5" xfId="28051" xr:uid="{B6EEBAB5-27D3-4BC5-BE0F-C6A756C9DE6F}"/>
    <cellStyle name="Normal 5 2 2 3 2 5 2" xfId="39034" xr:uid="{7AE5F7C2-53DA-41FC-A84F-BC102D5FE174}"/>
    <cellStyle name="Normal 5 2 2 3 2 6" xfId="29999" xr:uid="{E49E0606-E4F0-4E86-9F4F-B64CD3F2D563}"/>
    <cellStyle name="Normal 5 2 2 3 2 7" xfId="40982" xr:uid="{B1012CC9-0096-4DFC-8446-4FF54CE439FD}"/>
    <cellStyle name="Normal 5 2 2 3 2 8" xfId="42929" xr:uid="{8A832E87-CC7F-4D88-92A3-4E9D467440CC}"/>
    <cellStyle name="Normal 5 2 2 3 2 9" xfId="44889" xr:uid="{04A23BED-806F-4EF9-805E-3A6D059B8438}"/>
    <cellStyle name="Normal 5 2 2 3 3" xfId="8540" xr:uid="{600C3F05-40F9-4875-8B37-808E27BA6097}"/>
    <cellStyle name="Normal 5 2 2 3 3 2" xfId="11723" xr:uid="{34FDCA5E-8D8C-4CD9-9CF4-2702D7B4238C}"/>
    <cellStyle name="Normal 5 2 2 3 3 2 2" xfId="33786" xr:uid="{94DC336E-2486-466D-91BE-DED98C8CBFC6}"/>
    <cellStyle name="Normal 5 2 2 3 3 2 3" xfId="22803" xr:uid="{C2843780-F2B7-4699-B904-378BD393B7CF}"/>
    <cellStyle name="Normal 5 2 2 3 3 3" xfId="31027" xr:uid="{1821191F-57A7-47EA-9524-463BD733A062}"/>
    <cellStyle name="Normal 5 2 2 3 3 4" xfId="20044" xr:uid="{6F44F9C0-93DB-4609-A624-70DA90EE3249}"/>
    <cellStyle name="Normal 5 2 2 3 4" xfId="10727" xr:uid="{BCECB838-39A1-42B0-B709-CA279EC82A84}"/>
    <cellStyle name="Normal 5 2 2 3 4 2" xfId="32854" xr:uid="{CEE69BD6-7F6F-436F-87EA-27F222ACA554}"/>
    <cellStyle name="Normal 5 2 2 3 4 3" xfId="21871" xr:uid="{87FD6E77-E522-4EF6-A342-62204AF5BEE4}"/>
    <cellStyle name="Normal 5 2 2 3 5" xfId="14306" xr:uid="{3189375D-2B94-4CC4-A3A7-4E195CB7F2FC}"/>
    <cellStyle name="Normal 5 2 2 3 5 2" xfId="36164" xr:uid="{82BF4C65-B2C6-40AB-A54B-C24E0E1CD7B4}"/>
    <cellStyle name="Normal 5 2 2 3 5 3" xfId="25181" xr:uid="{2B455B76-469C-4B10-A61D-F7F3A4235644}"/>
    <cellStyle name="Normal 5 2 2 3 6" xfId="27131" xr:uid="{DE97A942-C9C1-4ADB-B4AB-B0F24F342789}"/>
    <cellStyle name="Normal 5 2 2 3 6 2" xfId="38114" xr:uid="{73A9FF0C-2D1E-466F-BA14-68C18FCD6072}"/>
    <cellStyle name="Normal 5 2 2 3 7" xfId="29079" xr:uid="{EF3E45C2-0441-4EFF-A6F8-9BF038BB245F}"/>
    <cellStyle name="Normal 5 2 2 3 8" xfId="40062" xr:uid="{B59E0E25-AED1-43E2-9092-8AA2B61FA9A4}"/>
    <cellStyle name="Normal 5 2 2 3 9" xfId="42009" xr:uid="{872703B3-B30A-438B-97AC-125D03ADB669}"/>
    <cellStyle name="Normal 5 2 2 4" xfId="6908" xr:uid="{456D87F4-1AAE-4937-837F-31AB7175674F}"/>
    <cellStyle name="Normal 5 2 2 4 10" xfId="18452" xr:uid="{2C5CEC46-D835-4D70-9F2C-73B070CA8449}"/>
    <cellStyle name="Normal 5 2 2 4 2" xfId="8897" xr:uid="{91950AD4-7209-4263-AA47-1248368FCDC3}"/>
    <cellStyle name="Normal 5 2 2 4 2 2" xfId="31384" xr:uid="{19410C18-AFE3-4C16-9A1F-DBDE7B039963}"/>
    <cellStyle name="Normal 5 2 2 4 2 3" xfId="20401" xr:uid="{F4A69C51-1533-4BB3-9BAC-CA6CF1B41672}"/>
    <cellStyle name="Normal 5 2 2 4 3" xfId="12282" xr:uid="{29EDFDFF-899D-4E8B-BDAC-B269024F4D3A}"/>
    <cellStyle name="Normal 5 2 2 4 3 2" xfId="34343" xr:uid="{E2C59F4F-E8B6-481D-B1DF-90236E2DD9E7}"/>
    <cellStyle name="Normal 5 2 2 4 3 3" xfId="23360" xr:uid="{085CD719-CD26-4F0A-85D1-F85CD7C57DB0}"/>
    <cellStyle name="Normal 5 2 2 4 4" xfId="14738" xr:uid="{8092065C-FF9C-46A0-9D3F-602AB392E976}"/>
    <cellStyle name="Normal 5 2 2 4 4 2" xfId="36520" xr:uid="{681FBFEC-7DDA-4438-870A-15FD6729FFF9}"/>
    <cellStyle name="Normal 5 2 2 4 4 3" xfId="25537" xr:uid="{EF85820E-8E3D-4514-BE2E-6857870644AE}"/>
    <cellStyle name="Normal 5 2 2 4 5" xfId="27487" xr:uid="{40A55A9E-A927-4CB1-9FF2-D5CD45F0F395}"/>
    <cellStyle name="Normal 5 2 2 4 5 2" xfId="38470" xr:uid="{353B7433-26FA-4CE9-927D-F6B78EE89628}"/>
    <cellStyle name="Normal 5 2 2 4 6" xfId="29435" xr:uid="{4824AEDE-8835-4980-916D-977FB4C92990}"/>
    <cellStyle name="Normal 5 2 2 4 7" xfId="40418" xr:uid="{420EFB7B-BF49-4429-AD91-E9F731249D5C}"/>
    <cellStyle name="Normal 5 2 2 4 8" xfId="42365" xr:uid="{FCA57F5D-EC86-42C7-90F3-46E467821965}"/>
    <cellStyle name="Normal 5 2 2 4 9" xfId="44325" xr:uid="{200C5FBD-4BD1-4555-BBCB-D220BB4414C9}"/>
    <cellStyle name="Normal 5 2 2 5" xfId="8538" xr:uid="{1426CB08-DA36-4BCA-B091-6AAD62095857}"/>
    <cellStyle name="Normal 5 2 2 5 2" xfId="11145" xr:uid="{DA834A01-ECC8-440A-A867-E6C269745D28}"/>
    <cellStyle name="Normal 5 2 2 5 2 2" xfId="33208" xr:uid="{03FE7160-B248-48E7-9C2F-2FFA61D6068F}"/>
    <cellStyle name="Normal 5 2 2 5 2 3" xfId="22225" xr:uid="{872C20BA-A71D-4391-8D00-C4D9ACF00D12}"/>
    <cellStyle name="Normal 5 2 2 5 3" xfId="31025" xr:uid="{3E572783-7530-4B3E-B184-F38AA9D59EE0}"/>
    <cellStyle name="Normal 5 2 2 5 4" xfId="20042" xr:uid="{61BEC082-CBD6-4ED0-8485-39000D3A0154}"/>
    <cellStyle name="Normal 5 2 2 6" xfId="10163" xr:uid="{7EB27715-FE74-4F18-9FDC-63BAA27A2D82}"/>
    <cellStyle name="Normal 5 2 2 6 2" xfId="32290" xr:uid="{0013B6E3-D161-458A-800D-837B8EC35EA9}"/>
    <cellStyle name="Normal 5 2 2 6 3" xfId="21307" xr:uid="{9B0C95B0-10F0-4B03-B88B-4A106674CD7B}"/>
    <cellStyle name="Normal 5 2 2 7" xfId="14304" xr:uid="{812C9E81-3096-4967-8F28-3515B814BE0E}"/>
    <cellStyle name="Normal 5 2 2 7 2" xfId="36162" xr:uid="{8F778D4B-8923-42E3-8249-6209D7F3532D}"/>
    <cellStyle name="Normal 5 2 2 7 3" xfId="25179" xr:uid="{A617AAD2-B49B-42F9-837F-9A5F8505717C}"/>
    <cellStyle name="Normal 5 2 2 8" xfId="27129" xr:uid="{E63F2BDD-0B29-498D-BA1B-15110290E011}"/>
    <cellStyle name="Normal 5 2 2 8 2" xfId="38112" xr:uid="{E374518C-E507-44D0-A648-E03C58F58850}"/>
    <cellStyle name="Normal 5 2 2 9" xfId="29077" xr:uid="{CF8A52AE-7FCB-461B-B5A1-FB070B707E86}"/>
    <cellStyle name="Normal 5 2 3" xfId="5838" xr:uid="{576DFA2B-C7EB-4C86-B582-16187C2B1630}"/>
    <cellStyle name="Normal 5 2 3 10" xfId="43970" xr:uid="{EDA63DE4-FC7C-4AB4-98A4-600C12C98BE1}"/>
    <cellStyle name="Normal 5 2 3 11" xfId="18096" xr:uid="{B60E0D3F-70F1-4755-8260-F66ED2ACCAE5}"/>
    <cellStyle name="Normal 5 2 3 2" xfId="7023" xr:uid="{0CF4AEE7-1889-4CC1-B615-3A9BBCAED844}"/>
    <cellStyle name="Normal 5 2 3 2 10" xfId="18565" xr:uid="{99AF715D-D979-43C7-B268-145D85AE49BF}"/>
    <cellStyle name="Normal 5 2 3 2 2" xfId="9010" xr:uid="{BD0FF169-2D6D-4461-953B-0C10F3B99D47}"/>
    <cellStyle name="Normal 5 2 3 2 2 2" xfId="31497" xr:uid="{5790A696-E437-41E1-BDD1-9E4F929FD280}"/>
    <cellStyle name="Normal 5 2 3 2 2 3" xfId="20514" xr:uid="{2568F1E5-AC8A-499E-A26F-EE249CC61C4E}"/>
    <cellStyle name="Normal 5 2 3 2 3" xfId="12405" xr:uid="{40894A9A-9C1E-4899-A1F4-15E91072B248}"/>
    <cellStyle name="Normal 5 2 3 2 3 2" xfId="34466" xr:uid="{313181DF-20EA-4E10-98FE-49DB2CC87B1F}"/>
    <cellStyle name="Normal 5 2 3 2 3 3" xfId="23483" xr:uid="{A3AD8B30-B79F-465C-A1E7-36B7DD01A63C}"/>
    <cellStyle name="Normal 5 2 3 2 4" xfId="14851" xr:uid="{6260FE81-39C9-4939-B879-1BAF3EEDFC0A}"/>
    <cellStyle name="Normal 5 2 3 2 4 2" xfId="36633" xr:uid="{49D225B5-AF3D-4D77-920D-129451B415D7}"/>
    <cellStyle name="Normal 5 2 3 2 4 3" xfId="25650" xr:uid="{7F46ABCC-5FC5-4737-8AAC-C9DA105CFDEC}"/>
    <cellStyle name="Normal 5 2 3 2 5" xfId="27600" xr:uid="{7625E0AB-56B1-474B-9863-82E98E5AC1C8}"/>
    <cellStyle name="Normal 5 2 3 2 5 2" xfId="38583" xr:uid="{38C897F6-5741-4CB9-81A2-38E0FC5DCBD9}"/>
    <cellStyle name="Normal 5 2 3 2 6" xfId="29548" xr:uid="{AD969AF7-2097-4A3D-A095-3D2376FB50FE}"/>
    <cellStyle name="Normal 5 2 3 2 7" xfId="40531" xr:uid="{D33C9430-B6C5-4752-90DE-13D1589EA168}"/>
    <cellStyle name="Normal 5 2 3 2 8" xfId="42478" xr:uid="{DCB56D56-7049-41C9-819F-25F1528CAD29}"/>
    <cellStyle name="Normal 5 2 3 2 9" xfId="44438" xr:uid="{EE4BE74F-2FD1-45FE-B382-ED6D2A38AE37}"/>
    <cellStyle name="Normal 5 2 3 3" xfId="8541" xr:uid="{12EB2982-B1C8-4C9D-B3EF-D44BCA05F5F1}"/>
    <cellStyle name="Normal 5 2 3 3 2" xfId="11268" xr:uid="{9F344EC1-6ADD-4B50-8FBA-4090FEF2C9E0}"/>
    <cellStyle name="Normal 5 2 3 3 2 2" xfId="33331" xr:uid="{D0A58B53-CA9D-43B9-82A4-772308D3E76D}"/>
    <cellStyle name="Normal 5 2 3 3 2 3" xfId="22348" xr:uid="{4B0C92D8-A75F-41F0-B1B3-A38CFBD0E0B0}"/>
    <cellStyle name="Normal 5 2 3 3 3" xfId="31028" xr:uid="{DBB30453-7E8E-4922-9F44-5DD17CC31132}"/>
    <cellStyle name="Normal 5 2 3 3 4" xfId="20045" xr:uid="{F7207B61-9C8B-4B72-98A9-EFB1177C704B}"/>
    <cellStyle name="Normal 5 2 3 4" xfId="10276" xr:uid="{EE491949-E60E-4B9B-A016-DF4768A58B8A}"/>
    <cellStyle name="Normal 5 2 3 4 2" xfId="32403" xr:uid="{F9B98BB2-F989-4D22-8CC2-1E6005DE1F96}"/>
    <cellStyle name="Normal 5 2 3 4 3" xfId="21420" xr:uid="{D3548D9E-B26D-456A-AD19-1D2CA0590941}"/>
    <cellStyle name="Normal 5 2 3 5" xfId="14307" xr:uid="{91D51E92-B75A-4953-9B68-2C313A37C5AF}"/>
    <cellStyle name="Normal 5 2 3 5 2" xfId="36165" xr:uid="{1FD5611D-F9B7-4465-8614-4FC946A39767}"/>
    <cellStyle name="Normal 5 2 3 5 3" xfId="25182" xr:uid="{2EE46C74-3C97-42D1-AB4F-5E612F5F168F}"/>
    <cellStyle name="Normal 5 2 3 6" xfId="27132" xr:uid="{E98B7364-73A4-42E8-84EB-016B8F57D4B0}"/>
    <cellStyle name="Normal 5 2 3 6 2" xfId="38115" xr:uid="{70F5918D-ECC8-434D-90BE-39F656CEF305}"/>
    <cellStyle name="Normal 5 2 3 7" xfId="29080" xr:uid="{1C1C97BA-A5C5-41CA-B159-B7BC0B065166}"/>
    <cellStyle name="Normal 5 2 3 8" xfId="40063" xr:uid="{604F2B50-3C18-4AA6-8E08-923F3DA0B59B}"/>
    <cellStyle name="Normal 5 2 3 9" xfId="42010" xr:uid="{5900AD41-F6A8-49E2-AEC8-EA1F38E71014}"/>
    <cellStyle name="Normal 5 2 4" xfId="5839" xr:uid="{EA9B70DB-C39E-433F-9AB1-13051BC3165E}"/>
    <cellStyle name="Normal 5 2 4 10" xfId="43971" xr:uid="{54B584D3-F0EB-4275-9A0E-66E9AB068C73}"/>
    <cellStyle name="Normal 5 2 4 11" xfId="18097" xr:uid="{303CB0DC-8B53-4772-812E-99B7C439595F}"/>
    <cellStyle name="Normal 5 2 4 2" xfId="7305" xr:uid="{E6F6EAB6-71E1-4A4B-820B-38E289240461}"/>
    <cellStyle name="Normal 5 2 4 2 10" xfId="18847" xr:uid="{7C39510C-897B-49C5-A982-1C51506D0F6B}"/>
    <cellStyle name="Normal 5 2 4 2 2" xfId="9292" xr:uid="{08B3C0FA-E27C-41D4-85DB-B52C393BC233}"/>
    <cellStyle name="Normal 5 2 4 2 2 2" xfId="31779" xr:uid="{E9497ACC-BCE4-4C34-A667-662D664A6ED3}"/>
    <cellStyle name="Normal 5 2 4 2 2 3" xfId="20796" xr:uid="{95EA2580-974B-4AF9-B3A6-0A5528CA2F87}"/>
    <cellStyle name="Normal 5 2 4 2 3" xfId="12691" xr:uid="{C91CDB21-A52E-4845-8E5E-7E2C99DFBF53}"/>
    <cellStyle name="Normal 5 2 4 2 3 2" xfId="34752" xr:uid="{F5622562-6883-4BF7-AF8C-352EFB8F5C6B}"/>
    <cellStyle name="Normal 5 2 4 2 3 3" xfId="23769" xr:uid="{18D9E3F6-0ABF-419B-A788-14062F49B561}"/>
    <cellStyle name="Normal 5 2 4 2 4" xfId="15133" xr:uid="{5C1D2BE9-AAED-43E7-802C-EC3D415D522E}"/>
    <cellStyle name="Normal 5 2 4 2 4 2" xfId="36915" xr:uid="{DF2D978E-4906-408B-9520-19393C9A764C}"/>
    <cellStyle name="Normal 5 2 4 2 4 3" xfId="25932" xr:uid="{26DA9E1C-1C11-49E9-865C-AD0DD36EFF5D}"/>
    <cellStyle name="Normal 5 2 4 2 5" xfId="27882" xr:uid="{E23C195B-24AC-4578-959C-3DB78C2921B8}"/>
    <cellStyle name="Normal 5 2 4 2 5 2" xfId="38865" xr:uid="{B1A0E7DC-A708-4EE0-9728-FC38CE238DC7}"/>
    <cellStyle name="Normal 5 2 4 2 6" xfId="29830" xr:uid="{FB545394-F48D-4487-92CC-DBD423A06ED7}"/>
    <cellStyle name="Normal 5 2 4 2 7" xfId="40813" xr:uid="{6F05214E-14E1-48E8-979F-5D0ACA227CF1}"/>
    <cellStyle name="Normal 5 2 4 2 8" xfId="42760" xr:uid="{7DD67B37-5496-4006-8FD2-1D9EA5346898}"/>
    <cellStyle name="Normal 5 2 4 2 9" xfId="44720" xr:uid="{E2A66651-D78D-4082-AEDE-BA2455D683D0}"/>
    <cellStyle name="Normal 5 2 4 3" xfId="8542" xr:uid="{E412EEA1-1ACA-44B7-BEF8-ECB9911BCB9A}"/>
    <cellStyle name="Normal 5 2 4 3 2" xfId="11554" xr:uid="{7D9D11AC-C889-4F88-ADCF-AD4DACBA81EA}"/>
    <cellStyle name="Normal 5 2 4 3 2 2" xfId="33617" xr:uid="{69E58889-6A03-434A-A8BA-A2612164F38E}"/>
    <cellStyle name="Normal 5 2 4 3 2 3" xfId="22634" xr:uid="{098E0E09-6192-49B1-B54D-2322A1C7DCF2}"/>
    <cellStyle name="Normal 5 2 4 3 3" xfId="31029" xr:uid="{FF28C769-C5F6-486A-95E5-19A5BA307B8F}"/>
    <cellStyle name="Normal 5 2 4 3 4" xfId="20046" xr:uid="{18E0DED7-7C56-4042-8053-F47D658EE329}"/>
    <cellStyle name="Normal 5 2 4 4" xfId="10558" xr:uid="{EE642AED-8BB4-4681-95DF-75AAD7BD7472}"/>
    <cellStyle name="Normal 5 2 4 4 2" xfId="32685" xr:uid="{F920FD92-49EA-4350-991C-BCB319BDC54D}"/>
    <cellStyle name="Normal 5 2 4 4 3" xfId="21702" xr:uid="{C68BBDA7-3682-4E48-8C7C-9FA4815BB13C}"/>
    <cellStyle name="Normal 5 2 4 5" xfId="14308" xr:uid="{CB6C373F-BA62-45B2-A0D7-DEDC718001FC}"/>
    <cellStyle name="Normal 5 2 4 5 2" xfId="36166" xr:uid="{0FF5B9E6-9EAF-4693-92FB-FA87FD876350}"/>
    <cellStyle name="Normal 5 2 4 5 3" xfId="25183" xr:uid="{0DBADD25-BF88-457D-A979-ADC20DED1D88}"/>
    <cellStyle name="Normal 5 2 4 6" xfId="27133" xr:uid="{ABA2E5C6-983C-448A-BE7A-F94547479B9D}"/>
    <cellStyle name="Normal 5 2 4 6 2" xfId="38116" xr:uid="{9A61933F-4D8E-4135-86B5-ECD9B2C336CD}"/>
    <cellStyle name="Normal 5 2 4 7" xfId="29081" xr:uid="{CB7B733C-E661-423D-A3B3-E47FC7D40D21}"/>
    <cellStyle name="Normal 5 2 4 8" xfId="40064" xr:uid="{A0802B61-71DC-4938-B26F-580ECE5A52DE}"/>
    <cellStyle name="Normal 5 2 4 9" xfId="42011" xr:uid="{EB730A37-7551-44CD-82EC-03D3F4EEAF0F}"/>
    <cellStyle name="Normal 5 2 5" xfId="5840" xr:uid="{D9E8F3DC-BDCC-49D8-BF07-41378CA48074}"/>
    <cellStyle name="Normal 5 2 5 10" xfId="43972" xr:uid="{A74B4903-22D0-4A03-B03F-1BFCF1936CAE}"/>
    <cellStyle name="Normal 5 2 5 11" xfId="18098" xr:uid="{5C05FC27-1961-46D2-8B86-689FCAF7F6F7}"/>
    <cellStyle name="Normal 5 2 5 2" xfId="7587" xr:uid="{948D1D9E-01D2-436C-B366-EEAD34D48A3D}"/>
    <cellStyle name="Normal 5 2 5 2 10" xfId="19129" xr:uid="{8AA8A856-7212-4BB9-AAEE-3E0F69B2282F}"/>
    <cellStyle name="Normal 5 2 5 2 2" xfId="9574" xr:uid="{C49A8BC4-A5B8-4DB9-B27E-DA5A8FB77A48}"/>
    <cellStyle name="Normal 5 2 5 2 2 2" xfId="32061" xr:uid="{F9DEF99B-2788-402E-8DFF-1322ED4536F3}"/>
    <cellStyle name="Normal 5 2 5 2 2 3" xfId="21078" xr:uid="{B1650B94-ED2C-4DDC-9A24-B8D94AC7BDCF}"/>
    <cellStyle name="Normal 5 2 5 2 3" xfId="12973" xr:uid="{A441B709-FDC9-400C-AC24-5961BD8A072D}"/>
    <cellStyle name="Normal 5 2 5 2 3 2" xfId="35034" xr:uid="{8924711D-44D1-4DC7-AED6-89CAAD02CBCC}"/>
    <cellStyle name="Normal 5 2 5 2 3 3" xfId="24051" xr:uid="{8A17DD66-A414-4AB6-9722-593B26F960BE}"/>
    <cellStyle name="Normal 5 2 5 2 4" xfId="15415" xr:uid="{822F05BF-BCC5-4A9D-A8EB-253C88F735A2}"/>
    <cellStyle name="Normal 5 2 5 2 4 2" xfId="37197" xr:uid="{E8F3C0D5-02B0-42FB-A903-737558B4FD40}"/>
    <cellStyle name="Normal 5 2 5 2 4 3" xfId="26214" xr:uid="{4BCB476D-6A58-4DFE-96B5-9FAC5CE69D8E}"/>
    <cellStyle name="Normal 5 2 5 2 5" xfId="28164" xr:uid="{C2D0E0BD-2213-4EAE-9350-3A932F81912F}"/>
    <cellStyle name="Normal 5 2 5 2 5 2" xfId="39147" xr:uid="{0EFBD561-380C-4466-B2CC-F383076875BC}"/>
    <cellStyle name="Normal 5 2 5 2 6" xfId="30112" xr:uid="{F456E67D-D73C-48ED-8919-DF43EACAE2B8}"/>
    <cellStyle name="Normal 5 2 5 2 7" xfId="41095" xr:uid="{48F806AC-78F6-4B3B-9A4A-202F8B7035E3}"/>
    <cellStyle name="Normal 5 2 5 2 8" xfId="43042" xr:uid="{D6F58CE8-2F34-4830-B269-2E7F5EE9EDB5}"/>
    <cellStyle name="Normal 5 2 5 2 9" xfId="45002" xr:uid="{D8DC7AF1-2236-482C-A99A-3EF2E6DC3EAE}"/>
    <cellStyle name="Normal 5 2 5 3" xfId="8543" xr:uid="{827E8740-F4B4-4A59-B596-D0F76B2E0998}"/>
    <cellStyle name="Normal 5 2 5 3 2" xfId="11836" xr:uid="{E99BCF3F-A9BF-46BF-AB4D-096178EF9672}"/>
    <cellStyle name="Normal 5 2 5 3 2 2" xfId="33899" xr:uid="{15334B5B-CA0A-47EE-B264-D808ED461E9E}"/>
    <cellStyle name="Normal 5 2 5 3 2 3" xfId="22916" xr:uid="{840F13F1-E6B1-4CF6-AB80-EB1815CF6ED0}"/>
    <cellStyle name="Normal 5 2 5 3 3" xfId="31030" xr:uid="{68AD266B-7BBA-45BC-9E20-E90E232BBE3A}"/>
    <cellStyle name="Normal 5 2 5 3 4" xfId="20047" xr:uid="{C7F0E212-72C8-45EE-A731-95410E9286B0}"/>
    <cellStyle name="Normal 5 2 5 4" xfId="10840" xr:uid="{1572AE3F-1D2A-4D8C-A254-972A85C0CAD6}"/>
    <cellStyle name="Normal 5 2 5 4 2" xfId="32967" xr:uid="{2B9FA726-AC9F-4B8B-91B1-FF8B491057C0}"/>
    <cellStyle name="Normal 5 2 5 4 3" xfId="21984" xr:uid="{D7DE0E51-2F07-4391-9726-45A3EEB28197}"/>
    <cellStyle name="Normal 5 2 5 5" xfId="14309" xr:uid="{2FB4E1B4-C3E1-4241-BA82-53B56126D99B}"/>
    <cellStyle name="Normal 5 2 5 5 2" xfId="36167" xr:uid="{D1CA0FAE-EC0C-4ED0-82AE-1124F206C848}"/>
    <cellStyle name="Normal 5 2 5 5 3" xfId="25184" xr:uid="{5E273FEA-6591-4D79-8FF2-3CE3C4D154FD}"/>
    <cellStyle name="Normal 5 2 5 6" xfId="27134" xr:uid="{B0A6AB8A-1EC5-4356-9015-B6C8C2C59FD5}"/>
    <cellStyle name="Normal 5 2 5 6 2" xfId="38117" xr:uid="{A120E215-A0F7-4CCB-A453-B6DA599ABB88}"/>
    <cellStyle name="Normal 5 2 5 7" xfId="29082" xr:uid="{0171BC36-322D-4682-95F0-EE0B0B17CD17}"/>
    <cellStyle name="Normal 5 2 5 8" xfId="40065" xr:uid="{6B280175-9BEF-4BBC-AB2C-3D7EFA8004E2}"/>
    <cellStyle name="Normal 5 2 5 9" xfId="42012" xr:uid="{C1B68DF6-4415-4C8E-BCE5-5222AECE3156}"/>
    <cellStyle name="Normal 5 2 6" xfId="5841" xr:uid="{F454E7B7-1AA0-455A-8F0C-134A2F81A418}"/>
    <cellStyle name="Normal 5 2 7" xfId="6738" xr:uid="{E7519CBB-3C97-4E1B-81F9-5E8D9716B1B3}"/>
    <cellStyle name="Normal 5 2 7 10" xfId="18283" xr:uid="{02F2196E-4D1C-4F74-B149-73CE1704C97B}"/>
    <cellStyle name="Normal 5 2 7 2" xfId="8728" xr:uid="{6CFA55BD-EDB7-4077-AEEF-7CDF1BF9562E}"/>
    <cellStyle name="Normal 5 2 7 2 2" xfId="13172" xr:uid="{B26187D0-D846-40B2-B3F9-AA7E8720397E}"/>
    <cellStyle name="Normal 5 2 7 2 2 2" xfId="35181" xr:uid="{6A1EC903-DE03-493C-A3E3-DD5FD07A51F9}"/>
    <cellStyle name="Normal 5 2 7 2 2 3" xfId="24198" xr:uid="{23C46262-8753-45C3-8CC5-A1312C675330}"/>
    <cellStyle name="Normal 5 2 7 2 3" xfId="31215" xr:uid="{187C78DF-A1FB-4783-B908-4AD07F5984E7}"/>
    <cellStyle name="Normal 5 2 7 2 4" xfId="20232" xr:uid="{6DF9C88B-A7F2-4D0B-917B-03FCEA2AA45C}"/>
    <cellStyle name="Normal 5 2 7 3" xfId="11985" xr:uid="{69119169-BFFA-4F52-9D14-13D074A5DEA6}"/>
    <cellStyle name="Normal 5 2 7 3 2" xfId="34046" xr:uid="{14880EBF-B024-41CD-8395-EA9D26DD2B36}"/>
    <cellStyle name="Normal 5 2 7 3 3" xfId="23063" xr:uid="{0B825ABC-89FC-48E1-BC82-6F8C85AB13CA}"/>
    <cellStyle name="Normal 5 2 7 4" xfId="14569" xr:uid="{83BA26EE-215B-4199-ABC1-FD07F4B58AAC}"/>
    <cellStyle name="Normal 5 2 7 4 2" xfId="36351" xr:uid="{06CE9226-8757-4FF3-9543-C0003EEC5124}"/>
    <cellStyle name="Normal 5 2 7 4 3" xfId="25368" xr:uid="{08619F3F-65F7-4453-8FD7-485D18534040}"/>
    <cellStyle name="Normal 5 2 7 5" xfId="27318" xr:uid="{54008DEC-846C-43B4-B115-8024CB19DF45}"/>
    <cellStyle name="Normal 5 2 7 5 2" xfId="38301" xr:uid="{725E7656-4A60-4855-8EC3-D4C8303BFF96}"/>
    <cellStyle name="Normal 5 2 7 6" xfId="29266" xr:uid="{4269E477-FCCA-4082-9D97-0ACB8DF1D913}"/>
    <cellStyle name="Normal 5 2 7 7" xfId="40249" xr:uid="{4635F894-0A5D-4EDC-A4BB-D0D788F3F372}"/>
    <cellStyle name="Normal 5 2 7 8" xfId="42196" xr:uid="{3F745F09-CDDD-4CD0-9CCE-2719CB1CA97C}"/>
    <cellStyle name="Normal 5 2 7 9" xfId="44156" xr:uid="{70A49FA6-834A-4568-B989-35AD27E80CE2}"/>
    <cellStyle name="Normal 5 2 8" xfId="8537" xr:uid="{31E7A9C9-39CB-4043-A64E-BBC00254AB6C}"/>
    <cellStyle name="Normal 5 2 8 2" xfId="12109" xr:uid="{75815761-3457-412E-A3B8-0B6BF54D2806}"/>
    <cellStyle name="Normal 5 2 8 2 2" xfId="34170" xr:uid="{9CE645A0-4421-46B8-9833-6C163A9B97F6}"/>
    <cellStyle name="Normal 5 2 8 2 3" xfId="23187" xr:uid="{6A98109E-372C-4E43-96E6-8466DC3A92DD}"/>
    <cellStyle name="Normal 5 2 8 3" xfId="31024" xr:uid="{F68A8BC7-FD16-4AFB-B5D1-E5D9ACA65282}"/>
    <cellStyle name="Normal 5 2 8 4" xfId="20041" xr:uid="{181B5734-D2F8-40A5-8AAA-F9278B02AA86}"/>
    <cellStyle name="Normal 5 2 9" xfId="10970" xr:uid="{F0F55DF0-B58C-4DC0-A366-F5BF6C4ECB16}"/>
    <cellStyle name="Normal 5 2 9 2" xfId="33035" xr:uid="{8D0B1D6A-8B4A-4A42-9B0C-38109E653E36}"/>
    <cellStyle name="Normal 5 2 9 3" xfId="22052" xr:uid="{5936E9DB-80B4-47B8-B1BD-B32A804A8A80}"/>
    <cellStyle name="Normal 5 3" xfId="3579" xr:uid="{00000000-0005-0000-0000-0000E10B0000}"/>
    <cellStyle name="Normal 5 3 10" xfId="5842" xr:uid="{B3A90264-1959-4902-BA51-4B9644A3B8B8}"/>
    <cellStyle name="Normal 5 3 10 2" xfId="38118" xr:uid="{E94EEE27-64B6-4500-9372-3409686496B6}"/>
    <cellStyle name="Normal 5 3 10 3" xfId="27135" xr:uid="{E5C6EC7C-841E-4A91-BF3A-BBEC26836919}"/>
    <cellStyle name="Normal 5 3 11" xfId="29083" xr:uid="{FF23EE99-87D0-4B5A-BCF9-C929D9B06287}"/>
    <cellStyle name="Normal 5 3 12" xfId="40066" xr:uid="{82643BC9-4FDD-4D9B-954D-8391FE76AA95}"/>
    <cellStyle name="Normal 5 3 13" xfId="42013" xr:uid="{DD0609AA-BA80-4639-8B46-8F3A66D8888E}"/>
    <cellStyle name="Normal 5 3 14" xfId="43973" xr:uid="{233CBA68-A353-477A-A311-802B7B4B3DF6}"/>
    <cellStyle name="Normal 5 3 15" xfId="18099" xr:uid="{1E24030E-8433-4781-8A6B-2FBB596E71EE}"/>
    <cellStyle name="Normal 5 3 2" xfId="5843" xr:uid="{75EA83EC-33FC-48E7-8543-19E37C20D309}"/>
    <cellStyle name="Normal 5 3 2 10" xfId="40067" xr:uid="{6ABDE3EE-C816-4E9B-97B6-6CDF24F60D0B}"/>
    <cellStyle name="Normal 5 3 2 11" xfId="42014" xr:uid="{1B1B7950-18F5-41F3-949B-01D974A74696}"/>
    <cellStyle name="Normal 5 3 2 12" xfId="43974" xr:uid="{461050E4-CC6F-4647-813B-F5FED8A1BDA4}"/>
    <cellStyle name="Normal 5 3 2 13" xfId="18100" xr:uid="{DA3E693A-5BAF-499C-8E79-CF82F7065AF4}"/>
    <cellStyle name="Normal 5 3 2 2" xfId="5844" xr:uid="{A5BFE9DA-BF45-47D5-9F96-9CC4646D4C1E}"/>
    <cellStyle name="Normal 5 3 2 2 10" xfId="43975" xr:uid="{F9698857-3B04-40D6-B95F-7EEDE026BB0C}"/>
    <cellStyle name="Normal 5 3 2 2 11" xfId="18101" xr:uid="{DE7127DF-A42C-49DD-923E-C18ABABB6A76}"/>
    <cellStyle name="Normal 5 3 2 2 2" xfId="7248" xr:uid="{EF93BE57-D400-42F6-8FE8-4840431C4905}"/>
    <cellStyle name="Normal 5 3 2 2 2 10" xfId="18790" xr:uid="{57F14E0C-0983-41A3-8E0F-EBAB88BB03E7}"/>
    <cellStyle name="Normal 5 3 2 2 2 2" xfId="9235" xr:uid="{545AD2A8-1EA0-4758-A86B-9917C53C5D57}"/>
    <cellStyle name="Normal 5 3 2 2 2 2 2" xfId="31722" xr:uid="{2388FAC5-0D2D-41FE-AD89-81AA4BA87553}"/>
    <cellStyle name="Normal 5 3 2 2 2 2 3" xfId="20739" xr:uid="{E3E07577-714A-4750-964F-0DA9FD2898CA}"/>
    <cellStyle name="Normal 5 3 2 2 2 3" xfId="12634" xr:uid="{0590F69F-7682-4C38-861B-E8C8C1860A88}"/>
    <cellStyle name="Normal 5 3 2 2 2 3 2" xfId="34695" xr:uid="{B02B3BE9-05CB-4817-9002-5C918F9519D5}"/>
    <cellStyle name="Normal 5 3 2 2 2 3 3" xfId="23712" xr:uid="{AAB135B1-4EFF-4151-BBCD-0A38A181697E}"/>
    <cellStyle name="Normal 5 3 2 2 2 4" xfId="15076" xr:uid="{99265372-08CB-411C-AB23-A98C93481271}"/>
    <cellStyle name="Normal 5 3 2 2 2 4 2" xfId="36858" xr:uid="{692EF026-8080-4677-BAD0-B01FF66FEC18}"/>
    <cellStyle name="Normal 5 3 2 2 2 4 3" xfId="25875" xr:uid="{DC49674E-0A94-4B7C-AFB2-D6C7A2DB7DF6}"/>
    <cellStyle name="Normal 5 3 2 2 2 5" xfId="27825" xr:uid="{69B9E983-DEE4-4A22-8C46-5649F511099A}"/>
    <cellStyle name="Normal 5 3 2 2 2 5 2" xfId="38808" xr:uid="{C550B30B-22BB-47DA-A502-1AA86443255A}"/>
    <cellStyle name="Normal 5 3 2 2 2 6" xfId="29773" xr:uid="{3DE0B051-9DEE-4086-8060-AB9821459807}"/>
    <cellStyle name="Normal 5 3 2 2 2 7" xfId="40756" xr:uid="{43DB8FCF-D7EA-46A6-B6F2-F1D9CC6E6348}"/>
    <cellStyle name="Normal 5 3 2 2 2 8" xfId="42703" xr:uid="{96A773B3-3378-402B-BD8E-DA35BE1A41FB}"/>
    <cellStyle name="Normal 5 3 2 2 2 9" xfId="44663" xr:uid="{9516741F-7C39-4644-8D52-654CCEC4102A}"/>
    <cellStyle name="Normal 5 3 2 2 3" xfId="8546" xr:uid="{C40B5BBF-DC45-4909-ADEB-39E9358795C0}"/>
    <cellStyle name="Normal 5 3 2 2 3 2" xfId="11497" xr:uid="{7B292311-3AE3-49D6-AA83-63D06E2FEDB9}"/>
    <cellStyle name="Normal 5 3 2 2 3 2 2" xfId="33560" xr:uid="{59B423F7-01FB-4D8F-820C-2F3A34ABDC9D}"/>
    <cellStyle name="Normal 5 3 2 2 3 2 3" xfId="22577" xr:uid="{D3ACADAB-EEA0-4480-BF85-3A0D514CB2BC}"/>
    <cellStyle name="Normal 5 3 2 2 3 3" xfId="31033" xr:uid="{F21CF208-0F2C-4EE2-95C3-19E4420ACF41}"/>
    <cellStyle name="Normal 5 3 2 2 3 4" xfId="20050" xr:uid="{35E8E627-2983-4D70-A854-C7B783B75426}"/>
    <cellStyle name="Normal 5 3 2 2 4" xfId="10501" xr:uid="{C04FD9DF-BAA8-48FE-9677-6DB010A2D183}"/>
    <cellStyle name="Normal 5 3 2 2 4 2" xfId="32628" xr:uid="{530A2586-A65A-4793-85A5-8C6253B23531}"/>
    <cellStyle name="Normal 5 3 2 2 4 3" xfId="21645" xr:uid="{9FF63452-85D2-4307-9DCE-C13EFD79177B}"/>
    <cellStyle name="Normal 5 3 2 2 5" xfId="14312" xr:uid="{7E7805AB-9CC7-4074-94A6-E1369D8EF48F}"/>
    <cellStyle name="Normal 5 3 2 2 5 2" xfId="36170" xr:uid="{95497C53-F30D-41B0-87AE-A34B74F95DAF}"/>
    <cellStyle name="Normal 5 3 2 2 5 3" xfId="25187" xr:uid="{12002AC2-271B-4F03-BC0E-8F47239A763C}"/>
    <cellStyle name="Normal 5 3 2 2 6" xfId="27137" xr:uid="{E826295B-9401-4D26-BBE4-BBC6B3278214}"/>
    <cellStyle name="Normal 5 3 2 2 6 2" xfId="38120" xr:uid="{80B57258-8B07-4A92-8223-311B243B5AFC}"/>
    <cellStyle name="Normal 5 3 2 2 7" xfId="29085" xr:uid="{A12ED5D7-10A8-47C4-9609-A0ED3044CBC7}"/>
    <cellStyle name="Normal 5 3 2 2 8" xfId="40068" xr:uid="{F3FFBD35-62FF-4CF5-B9AE-E5EFF1CD6E22}"/>
    <cellStyle name="Normal 5 3 2 2 9" xfId="42015" xr:uid="{D23D09B0-8B46-426B-9757-A782A529CBB6}"/>
    <cellStyle name="Normal 5 3 2 3" xfId="5845" xr:uid="{F05B8A69-7316-4276-B5E2-7E877E8DB52D}"/>
    <cellStyle name="Normal 5 3 2 3 10" xfId="43976" xr:uid="{7C252129-480E-4966-8A80-69F74E8CF5C5}"/>
    <cellStyle name="Normal 5 3 2 3 11" xfId="18102" xr:uid="{5789A3E5-E1E0-4EB8-91CF-410C8D0ADE7E}"/>
    <cellStyle name="Normal 5 3 2 3 2" xfId="7530" xr:uid="{FCE623EB-3AEA-49BE-92C9-1F2BC5E0B841}"/>
    <cellStyle name="Normal 5 3 2 3 2 10" xfId="19072" xr:uid="{F753AC47-D4EA-467E-8A60-CBEA01B2F563}"/>
    <cellStyle name="Normal 5 3 2 3 2 2" xfId="9517" xr:uid="{7CDE676B-AD24-43A7-85C4-A51F3945DD35}"/>
    <cellStyle name="Normal 5 3 2 3 2 2 2" xfId="32004" xr:uid="{D9A26F04-569E-4C23-A34A-E9BCBBEA885B}"/>
    <cellStyle name="Normal 5 3 2 3 2 2 3" xfId="21021" xr:uid="{2DD55CBC-6C3C-4C59-AD55-4DEFB21AD672}"/>
    <cellStyle name="Normal 5 3 2 3 2 3" xfId="12916" xr:uid="{8A72854E-6129-4F49-BCB3-9321B0021C90}"/>
    <cellStyle name="Normal 5 3 2 3 2 3 2" xfId="34977" xr:uid="{02EE099B-B1A3-453F-8295-9956A7AA6F5E}"/>
    <cellStyle name="Normal 5 3 2 3 2 3 3" xfId="23994" xr:uid="{EC88DF17-CCCA-4BDC-AAF3-45888B542D78}"/>
    <cellStyle name="Normal 5 3 2 3 2 4" xfId="15358" xr:uid="{B871CF52-AE70-4E23-861C-1301F1AF3438}"/>
    <cellStyle name="Normal 5 3 2 3 2 4 2" xfId="37140" xr:uid="{756D03DB-2A2B-44C7-966D-3E01648EE76E}"/>
    <cellStyle name="Normal 5 3 2 3 2 4 3" xfId="26157" xr:uid="{0312793D-7703-49C8-AE32-AC8223D8BBDB}"/>
    <cellStyle name="Normal 5 3 2 3 2 5" xfId="28107" xr:uid="{67B60A47-82DD-4277-97EF-EC862DC4321B}"/>
    <cellStyle name="Normal 5 3 2 3 2 5 2" xfId="39090" xr:uid="{B629B07C-A159-46B4-A1D5-E9EDAAD4BE62}"/>
    <cellStyle name="Normal 5 3 2 3 2 6" xfId="30055" xr:uid="{6EE24002-6011-4192-A4A0-7FE74EEB67ED}"/>
    <cellStyle name="Normal 5 3 2 3 2 7" xfId="41038" xr:uid="{9BF095F3-5F6A-4D33-9F82-2BAA7AAC4B47}"/>
    <cellStyle name="Normal 5 3 2 3 2 8" xfId="42985" xr:uid="{FA53D68F-6BB5-4F36-9E57-8BECBC9730F4}"/>
    <cellStyle name="Normal 5 3 2 3 2 9" xfId="44945" xr:uid="{97FCBA07-A35F-41F4-B621-7B98C98D4307}"/>
    <cellStyle name="Normal 5 3 2 3 3" xfId="8547" xr:uid="{5C5A0276-6FA3-46C9-9435-1CFEAB970922}"/>
    <cellStyle name="Normal 5 3 2 3 3 2" xfId="11779" xr:uid="{C60192F6-03E3-42C9-AD1F-DF3EEFF3EE14}"/>
    <cellStyle name="Normal 5 3 2 3 3 2 2" xfId="33842" xr:uid="{D5A86F21-8111-4427-8564-CC3F6CDE6379}"/>
    <cellStyle name="Normal 5 3 2 3 3 2 3" xfId="22859" xr:uid="{C3A41B98-6A45-47EE-B387-CCF89E3890AD}"/>
    <cellStyle name="Normal 5 3 2 3 3 3" xfId="31034" xr:uid="{263F5914-E418-4D84-803B-420213B6DABD}"/>
    <cellStyle name="Normal 5 3 2 3 3 4" xfId="20051" xr:uid="{C8A28111-4449-4753-A4B7-5480814F095F}"/>
    <cellStyle name="Normal 5 3 2 3 4" xfId="10783" xr:uid="{465D9887-855C-4A15-BF82-950D76555B79}"/>
    <cellStyle name="Normal 5 3 2 3 4 2" xfId="32910" xr:uid="{6E35CFB1-308F-4DEE-BA70-1291668BCFD8}"/>
    <cellStyle name="Normal 5 3 2 3 4 3" xfId="21927" xr:uid="{6B3CA06F-93FC-458F-B26D-4FA2A3A2B094}"/>
    <cellStyle name="Normal 5 3 2 3 5" xfId="14313" xr:uid="{25A02DA8-FA3F-4EB0-9242-E2A8F79944E3}"/>
    <cellStyle name="Normal 5 3 2 3 5 2" xfId="36171" xr:uid="{5D142DB7-420C-4BDA-8084-48D137202782}"/>
    <cellStyle name="Normal 5 3 2 3 5 3" xfId="25188" xr:uid="{E1D6CE81-7EE4-4A9B-8121-F107CB9FE985}"/>
    <cellStyle name="Normal 5 3 2 3 6" xfId="27138" xr:uid="{65E4605C-6B5D-4293-8FEE-B3091D5A0564}"/>
    <cellStyle name="Normal 5 3 2 3 6 2" xfId="38121" xr:uid="{435E8527-7718-4B11-BCC2-F6825C1E91D7}"/>
    <cellStyle name="Normal 5 3 2 3 7" xfId="29086" xr:uid="{7F27C0BD-4AFF-4B02-8DC9-8A0ADFA9E3F0}"/>
    <cellStyle name="Normal 5 3 2 3 8" xfId="40069" xr:uid="{1E7CB062-36AC-453F-AD51-16A646B97F6B}"/>
    <cellStyle name="Normal 5 3 2 3 9" xfId="42016" xr:uid="{982EAE0F-5901-47BE-9F94-2BC74DA31677}"/>
    <cellStyle name="Normal 5 3 2 4" xfId="6964" xr:uid="{814AC05C-B682-4D86-9777-18D198911312}"/>
    <cellStyle name="Normal 5 3 2 4 10" xfId="18508" xr:uid="{B8F93FE0-C3F2-4FD9-AC55-941F9534522F}"/>
    <cellStyle name="Normal 5 3 2 4 2" xfId="8953" xr:uid="{142E360F-D48D-47C3-9BF9-1884ADB24F90}"/>
    <cellStyle name="Normal 5 3 2 4 2 2" xfId="31440" xr:uid="{82785F19-D3CA-427F-9A08-6DF518BC1FEF}"/>
    <cellStyle name="Normal 5 3 2 4 2 3" xfId="20457" xr:uid="{F779D0F6-CAF8-4191-A116-3848DB9A358C}"/>
    <cellStyle name="Normal 5 3 2 4 3" xfId="12338" xr:uid="{CD4D253D-0CFE-4F52-B873-6A9368B5922E}"/>
    <cellStyle name="Normal 5 3 2 4 3 2" xfId="34399" xr:uid="{46475B0B-1159-447E-9373-7EB6C3460620}"/>
    <cellStyle name="Normal 5 3 2 4 3 3" xfId="23416" xr:uid="{A397B28B-F2AB-43A4-89D6-96BDF32AA32F}"/>
    <cellStyle name="Normal 5 3 2 4 4" xfId="14794" xr:uid="{44B7C8EA-E723-46D3-BB82-0AF224DE79BB}"/>
    <cellStyle name="Normal 5 3 2 4 4 2" xfId="36576" xr:uid="{1E4BFB00-A509-476A-A2D3-950A299A5544}"/>
    <cellStyle name="Normal 5 3 2 4 4 3" xfId="25593" xr:uid="{64E88BBC-3027-4EFA-90AC-A632B55E8E30}"/>
    <cellStyle name="Normal 5 3 2 4 5" xfId="27543" xr:uid="{C1887402-A998-44E9-AE07-59EFD76C37BC}"/>
    <cellStyle name="Normal 5 3 2 4 5 2" xfId="38526" xr:uid="{4C25CD09-23B8-4620-A16A-5A834D24F3EA}"/>
    <cellStyle name="Normal 5 3 2 4 6" xfId="29491" xr:uid="{078F1E1F-91D6-4474-9995-8BC072D9E211}"/>
    <cellStyle name="Normal 5 3 2 4 7" xfId="40474" xr:uid="{C198AC92-3175-41F7-BFA3-FBC549CDB453}"/>
    <cellStyle name="Normal 5 3 2 4 8" xfId="42421" xr:uid="{3EFDB586-8C32-44B7-8267-7C4499274DD5}"/>
    <cellStyle name="Normal 5 3 2 4 9" xfId="44381" xr:uid="{40410354-31D5-405F-9EDC-B3F2383EBDD1}"/>
    <cellStyle name="Normal 5 3 2 5" xfId="8545" xr:uid="{606EDA87-99D9-487E-8494-8134F7536927}"/>
    <cellStyle name="Normal 5 3 2 5 2" xfId="11201" xr:uid="{5527A6CD-A3D7-4E71-8024-99F8E5050B5C}"/>
    <cellStyle name="Normal 5 3 2 5 2 2" xfId="33264" xr:uid="{CD12581F-7275-4932-BDC5-7182A61B238E}"/>
    <cellStyle name="Normal 5 3 2 5 2 3" xfId="22281" xr:uid="{C3A0DDC9-3C3B-4FB6-AA6E-2E82558EB358}"/>
    <cellStyle name="Normal 5 3 2 5 3" xfId="31032" xr:uid="{7BC1CD6A-A2EB-4E7D-A56B-CA4299F2FD03}"/>
    <cellStyle name="Normal 5 3 2 5 4" xfId="20049" xr:uid="{E23080E4-8DE8-4C2F-951D-83D0922C8879}"/>
    <cellStyle name="Normal 5 3 2 6" xfId="10219" xr:uid="{8A66C12E-299F-4F90-BEDC-7A68B7F6413D}"/>
    <cellStyle name="Normal 5 3 2 6 2" xfId="32346" xr:uid="{1B21A069-DBBD-413D-96A1-9C9B946DDD6B}"/>
    <cellStyle name="Normal 5 3 2 6 3" xfId="21363" xr:uid="{2AEAD9D5-DA0A-461F-BAA7-AAD8A16E3214}"/>
    <cellStyle name="Normal 5 3 2 7" xfId="14311" xr:uid="{D973C3BD-ADFF-40A0-81A5-73EC268795E5}"/>
    <cellStyle name="Normal 5 3 2 7 2" xfId="36169" xr:uid="{54FC4348-3F81-4ECB-B4FC-BF1BFB78AF5C}"/>
    <cellStyle name="Normal 5 3 2 7 3" xfId="25186" xr:uid="{E4D6D025-CAF3-4C5F-B6F4-358A412C896B}"/>
    <cellStyle name="Normal 5 3 2 8" xfId="27136" xr:uid="{10E39CBF-643D-479C-9381-E37F9A8DE55F}"/>
    <cellStyle name="Normal 5 3 2 8 2" xfId="38119" xr:uid="{158BC206-2EFE-47CC-8EF1-91F2A8A4C5A1}"/>
    <cellStyle name="Normal 5 3 2 9" xfId="29084" xr:uid="{12FB49F9-4ECB-40B0-84A5-0F5E6B94F8CC}"/>
    <cellStyle name="Normal 5 3 3" xfId="5846" xr:uid="{E077FF22-D100-4A38-AFF9-B31AE58392D6}"/>
    <cellStyle name="Normal 5 3 3 10" xfId="43977" xr:uid="{90990986-5698-4E79-A101-68647AF4ACEC}"/>
    <cellStyle name="Normal 5 3 3 11" xfId="18103" xr:uid="{0A49C23E-DFA8-4864-B6BA-131BB794AC29}"/>
    <cellStyle name="Normal 5 3 3 2" xfId="7079" xr:uid="{7AD65E1D-7F2E-4FB4-AD76-D9DFD762152E}"/>
    <cellStyle name="Normal 5 3 3 2 10" xfId="18621" xr:uid="{FFA7DECD-D0B5-429C-9A57-4D68BFACD3DD}"/>
    <cellStyle name="Normal 5 3 3 2 2" xfId="9066" xr:uid="{4F34EABD-99F0-43EE-B062-7E97848EA966}"/>
    <cellStyle name="Normal 5 3 3 2 2 2" xfId="31553" xr:uid="{790F453B-88CF-41FE-9E27-64A360B6ACFE}"/>
    <cellStyle name="Normal 5 3 3 2 2 3" xfId="20570" xr:uid="{8659AAF3-BDA7-4AC1-8789-B622E3CC6F12}"/>
    <cellStyle name="Normal 5 3 3 2 3" xfId="12461" xr:uid="{7F7CA163-07F7-4406-B9EF-76AC080E4E66}"/>
    <cellStyle name="Normal 5 3 3 2 3 2" xfId="34522" xr:uid="{4E0BE9D2-F07D-43FB-BE0F-2C97BE7DA41F}"/>
    <cellStyle name="Normal 5 3 3 2 3 3" xfId="23539" xr:uid="{3D2D062B-0D09-46C2-9A28-0F615285AF6A}"/>
    <cellStyle name="Normal 5 3 3 2 4" xfId="14907" xr:uid="{7547297E-B5F6-44C2-AB99-1B47C9FB5615}"/>
    <cellStyle name="Normal 5 3 3 2 4 2" xfId="36689" xr:uid="{5AC7B285-D97F-4CDA-8A6C-375ED2414F9D}"/>
    <cellStyle name="Normal 5 3 3 2 4 3" xfId="25706" xr:uid="{8EE48C28-EA29-43A6-8375-D2C452749926}"/>
    <cellStyle name="Normal 5 3 3 2 5" xfId="27656" xr:uid="{C26FFFBD-E403-4A71-9534-75B3E5E8988E}"/>
    <cellStyle name="Normal 5 3 3 2 5 2" xfId="38639" xr:uid="{BA8C4E9D-1103-4950-BDE7-435BD4B8ABB8}"/>
    <cellStyle name="Normal 5 3 3 2 6" xfId="29604" xr:uid="{311C27F4-CD9E-4C44-962E-6968728AE352}"/>
    <cellStyle name="Normal 5 3 3 2 7" xfId="40587" xr:uid="{734F1BE4-C867-462E-868C-6556809906CA}"/>
    <cellStyle name="Normal 5 3 3 2 8" xfId="42534" xr:uid="{B7C51A5C-1B48-4E8E-A4AD-3D3870D949C3}"/>
    <cellStyle name="Normal 5 3 3 2 9" xfId="44494" xr:uid="{495B5117-0F23-4F35-9C32-A5E1DEE3E832}"/>
    <cellStyle name="Normal 5 3 3 3" xfId="8548" xr:uid="{B68CDA9F-3068-4213-A3C1-DCFDBF153B61}"/>
    <cellStyle name="Normal 5 3 3 3 2" xfId="11324" xr:uid="{CDAC693A-9091-4070-A132-A61D6BAE4D3E}"/>
    <cellStyle name="Normal 5 3 3 3 2 2" xfId="33387" xr:uid="{ACFDD4AC-F36F-480A-9666-C7EB15CC88BD}"/>
    <cellStyle name="Normal 5 3 3 3 2 3" xfId="22404" xr:uid="{B827DB4B-3634-4D8D-A725-C8CA65AFD40F}"/>
    <cellStyle name="Normal 5 3 3 3 3" xfId="31035" xr:uid="{71C73A61-B6EA-4457-B6FB-A55130B1FD3A}"/>
    <cellStyle name="Normal 5 3 3 3 4" xfId="20052" xr:uid="{57F1C2DD-FF3B-42D6-A4D4-1AA580A6D573}"/>
    <cellStyle name="Normal 5 3 3 4" xfId="10332" xr:uid="{D8EB63B2-0232-4899-BE87-C9291786B667}"/>
    <cellStyle name="Normal 5 3 3 4 2" xfId="32459" xr:uid="{3859939B-F8D9-4D17-A10E-9C1570C56664}"/>
    <cellStyle name="Normal 5 3 3 4 3" xfId="21476" xr:uid="{C0A884D2-864F-40FB-8163-218EA0604B6C}"/>
    <cellStyle name="Normal 5 3 3 5" xfId="14314" xr:uid="{1FF78A50-E404-406F-897B-101C7CFB33E3}"/>
    <cellStyle name="Normal 5 3 3 5 2" xfId="36172" xr:uid="{8357EC0E-9629-4D15-8CEF-55257EFF03C0}"/>
    <cellStyle name="Normal 5 3 3 5 3" xfId="25189" xr:uid="{210C3C51-38BE-40C8-9E6F-F4C00EFFABCB}"/>
    <cellStyle name="Normal 5 3 3 6" xfId="27139" xr:uid="{95ED98FC-5A94-4C3C-B16B-12DDB7111BDA}"/>
    <cellStyle name="Normal 5 3 3 6 2" xfId="38122" xr:uid="{939C9897-AC3D-422C-AB30-FBBE6E192C35}"/>
    <cellStyle name="Normal 5 3 3 7" xfId="29087" xr:uid="{C3AD1167-537D-4BC5-B3E4-51BB0D2DF2D6}"/>
    <cellStyle name="Normal 5 3 3 8" xfId="40070" xr:uid="{70467959-C0FC-49CD-9EE2-108BF736AA0E}"/>
    <cellStyle name="Normal 5 3 3 9" xfId="42017" xr:uid="{35CAB7EB-7985-43BA-9315-3B355DEBA4EF}"/>
    <cellStyle name="Normal 5 3 4" xfId="5847" xr:uid="{A6A7F533-7C87-42F1-914B-84ABAE776C59}"/>
    <cellStyle name="Normal 5 3 4 10" xfId="43978" xr:uid="{3AC87460-4903-4BFC-8374-10248C72EEA7}"/>
    <cellStyle name="Normal 5 3 4 11" xfId="18104" xr:uid="{83F5CBBE-F567-47D7-ABEC-7C8837C3C465}"/>
    <cellStyle name="Normal 5 3 4 2" xfId="7361" xr:uid="{27B554A1-DA53-4EA9-A2CC-D2D6E8A80FAD}"/>
    <cellStyle name="Normal 5 3 4 2 10" xfId="18903" xr:uid="{3CDDA8AD-DB2F-4D2E-BF1A-A7FF6704FF4B}"/>
    <cellStyle name="Normal 5 3 4 2 2" xfId="9348" xr:uid="{F4AE4D4C-3072-4FD6-9C50-F1641D78AA5A}"/>
    <cellStyle name="Normal 5 3 4 2 2 2" xfId="31835" xr:uid="{85FB5504-2736-4121-B64C-2A4F7CDA4EC8}"/>
    <cellStyle name="Normal 5 3 4 2 2 3" xfId="20852" xr:uid="{D306122D-69FE-49B1-BB26-AA96A7570CDE}"/>
    <cellStyle name="Normal 5 3 4 2 3" xfId="12747" xr:uid="{A13160B6-ECC3-4516-803E-ED70258B096D}"/>
    <cellStyle name="Normal 5 3 4 2 3 2" xfId="34808" xr:uid="{2C119C24-16DF-48F9-B08F-0D8137B42284}"/>
    <cellStyle name="Normal 5 3 4 2 3 3" xfId="23825" xr:uid="{1684DE9C-676A-4CFE-A9AD-61488F11E2A7}"/>
    <cellStyle name="Normal 5 3 4 2 4" xfId="15189" xr:uid="{5DD33DA7-E909-45CD-9946-3576189FB303}"/>
    <cellStyle name="Normal 5 3 4 2 4 2" xfId="36971" xr:uid="{7E7726CD-1C6C-4E7F-937A-2BAF599B2D73}"/>
    <cellStyle name="Normal 5 3 4 2 4 3" xfId="25988" xr:uid="{90FC9028-EB2B-4FF5-AD53-B26973462E70}"/>
    <cellStyle name="Normal 5 3 4 2 5" xfId="27938" xr:uid="{1671A9B5-B3D3-479F-99F6-1A7DA7FC7531}"/>
    <cellStyle name="Normal 5 3 4 2 5 2" xfId="38921" xr:uid="{0A0BE04A-7901-4A93-A293-98D9794C127F}"/>
    <cellStyle name="Normal 5 3 4 2 6" xfId="29886" xr:uid="{0B1CF412-C97C-4C66-AD07-C20B2FB4AA62}"/>
    <cellStyle name="Normal 5 3 4 2 7" xfId="40869" xr:uid="{713E7D36-E425-43F5-A022-1EB5B56FC0BF}"/>
    <cellStyle name="Normal 5 3 4 2 8" xfId="42816" xr:uid="{328BD2E3-393C-4824-8372-687482760800}"/>
    <cellStyle name="Normal 5 3 4 2 9" xfId="44776" xr:uid="{207DA517-7FC0-4610-AE60-37482B1C3583}"/>
    <cellStyle name="Normal 5 3 4 3" xfId="8549" xr:uid="{1F6265E6-15BA-45A1-994A-126262BFC9B8}"/>
    <cellStyle name="Normal 5 3 4 3 2" xfId="11610" xr:uid="{AE39C3EC-E512-4515-88CA-596A6AAA8DEF}"/>
    <cellStyle name="Normal 5 3 4 3 2 2" xfId="33673" xr:uid="{F35C4192-432B-4BEE-BCFA-C68EE3E0B384}"/>
    <cellStyle name="Normal 5 3 4 3 2 3" xfId="22690" xr:uid="{FEC5CC21-3133-40B6-900C-66D0A0027042}"/>
    <cellStyle name="Normal 5 3 4 3 3" xfId="31036" xr:uid="{77808C0C-E010-4D96-BC8D-8886082CB7B7}"/>
    <cellStyle name="Normal 5 3 4 3 4" xfId="20053" xr:uid="{9B508EFA-98F2-4590-B621-371C26C6D606}"/>
    <cellStyle name="Normal 5 3 4 4" xfId="10614" xr:uid="{DCDCE8CE-0F3F-40E3-94D2-76F492029D5C}"/>
    <cellStyle name="Normal 5 3 4 4 2" xfId="32741" xr:uid="{62B65FC1-D2DF-476C-902A-F079E1D69AF7}"/>
    <cellStyle name="Normal 5 3 4 4 3" xfId="21758" xr:uid="{943730CA-E8E4-4B6D-8C9D-A098C0992C1A}"/>
    <cellStyle name="Normal 5 3 4 5" xfId="14315" xr:uid="{46D7144E-CED9-49F7-ABA6-818CE9E0E3BA}"/>
    <cellStyle name="Normal 5 3 4 5 2" xfId="36173" xr:uid="{7E420010-97E0-43BA-9D93-BB7D5FB95C75}"/>
    <cellStyle name="Normal 5 3 4 5 3" xfId="25190" xr:uid="{4F374FDA-B335-4A60-8DDB-C39719EAE551}"/>
    <cellStyle name="Normal 5 3 4 6" xfId="27140" xr:uid="{89BD16CB-68A2-4D6C-A9F2-58F0E8696F7B}"/>
    <cellStyle name="Normal 5 3 4 6 2" xfId="38123" xr:uid="{63683BB1-76E0-4CF5-82E5-C8B4942EECFE}"/>
    <cellStyle name="Normal 5 3 4 7" xfId="29088" xr:uid="{680DD27D-C400-49E5-8609-E8F883448069}"/>
    <cellStyle name="Normal 5 3 4 8" xfId="40071" xr:uid="{F017F42B-D8F5-4CFA-9616-F8779C11A901}"/>
    <cellStyle name="Normal 5 3 4 9" xfId="42018" xr:uid="{352F0292-D0CE-42C9-BCC3-304D60436F12}"/>
    <cellStyle name="Normal 5 3 5" xfId="6794" xr:uid="{46B48116-7400-4CDE-AF2D-468440D3AF3C}"/>
    <cellStyle name="Normal 5 3 5 10" xfId="18339" xr:uid="{EBB1404A-3441-4C99-ACC3-A48D7BA48F1C}"/>
    <cellStyle name="Normal 5 3 5 2" xfId="8784" xr:uid="{ABD3D8E0-ECFF-4D06-BD7A-6EA19207ED68}"/>
    <cellStyle name="Normal 5 3 5 2 2" xfId="13228" xr:uid="{B8EA0A2C-3649-4992-84BD-F7E3E6A741AD}"/>
    <cellStyle name="Normal 5 3 5 2 2 2" xfId="35237" xr:uid="{BCFE4976-CC9D-4CC3-85A3-AF1AAEEF646E}"/>
    <cellStyle name="Normal 5 3 5 2 2 3" xfId="24254" xr:uid="{B0F122D1-B3B0-49C5-A4C0-E3D891257258}"/>
    <cellStyle name="Normal 5 3 5 2 3" xfId="31271" xr:uid="{0BDFBA45-AC70-473A-99A5-8050827A4C0A}"/>
    <cellStyle name="Normal 5 3 5 2 4" xfId="20288" xr:uid="{D9DE9CCB-1074-4222-B97F-8124F6754174}"/>
    <cellStyle name="Normal 5 3 5 3" xfId="12041" xr:uid="{8BFFF6ED-BCB2-493E-922E-6DBF19DECF4D}"/>
    <cellStyle name="Normal 5 3 5 3 2" xfId="34102" xr:uid="{1FCB6B37-23D3-4594-9EFC-9502BD034E06}"/>
    <cellStyle name="Normal 5 3 5 3 3" xfId="23119" xr:uid="{498C01BC-5601-42EA-9B6B-B063669F95D8}"/>
    <cellStyle name="Normal 5 3 5 4" xfId="14625" xr:uid="{C1979081-A60E-4C2B-92D3-8A0F32F5DC95}"/>
    <cellStyle name="Normal 5 3 5 4 2" xfId="36407" xr:uid="{6ED6DCB8-24EF-4C47-B83A-2C53D4B28955}"/>
    <cellStyle name="Normal 5 3 5 4 3" xfId="25424" xr:uid="{100404A8-FE4D-4D17-95F3-402140B76260}"/>
    <cellStyle name="Normal 5 3 5 5" xfId="27374" xr:uid="{923DE3B3-DC94-4DA5-B14E-13715063FA84}"/>
    <cellStyle name="Normal 5 3 5 5 2" xfId="38357" xr:uid="{2EA2B5DF-AE7F-4C64-BC3B-00546622C8FA}"/>
    <cellStyle name="Normal 5 3 5 6" xfId="29322" xr:uid="{6AE52302-BE81-4151-BF1F-ACB34D0B1B62}"/>
    <cellStyle name="Normal 5 3 5 7" xfId="40305" xr:uid="{F2870390-6ECA-4FF8-B6A9-4C5B53B50657}"/>
    <cellStyle name="Normal 5 3 5 8" xfId="42252" xr:uid="{845111C6-050A-4BE0-A18E-E7E3B7421AB3}"/>
    <cellStyle name="Normal 5 3 5 9" xfId="44212" xr:uid="{BCEE0648-B5E8-4A63-85EA-5415C133C1E6}"/>
    <cellStyle name="Normal 5 3 6" xfId="8544" xr:uid="{A1A08703-DEB3-456C-8DC7-A75E998E198F}"/>
    <cellStyle name="Normal 5 3 6 2" xfId="12165" xr:uid="{44F353A3-0D6E-4C5F-8574-D68ADA548C46}"/>
    <cellStyle name="Normal 5 3 6 2 2" xfId="34226" xr:uid="{B05BC6FF-E6FA-4431-B83F-614DA93FE5BE}"/>
    <cellStyle name="Normal 5 3 6 2 3" xfId="23243" xr:uid="{3629D19A-E63F-4129-8EBE-8399ADFEAB7B}"/>
    <cellStyle name="Normal 5 3 6 3" xfId="31031" xr:uid="{0D451E8B-E498-46DE-B16F-5E398BFE25BA}"/>
    <cellStyle name="Normal 5 3 6 4" xfId="20048" xr:uid="{A5F1E3B4-8896-46BD-9CB4-EBC53F431507}"/>
    <cellStyle name="Normal 5 3 7" xfId="11027" xr:uid="{29D6C6D7-2B69-42F7-8F49-3E04E235F9EF}"/>
    <cellStyle name="Normal 5 3 7 2" xfId="33091" xr:uid="{AAE93619-485C-42F8-915D-0FE0B216C221}"/>
    <cellStyle name="Normal 5 3 7 3" xfId="22108" xr:uid="{785DC193-FD75-4865-A92C-355263848D48}"/>
    <cellStyle name="Normal 5 3 8" xfId="9990" xr:uid="{E031DC00-D55A-4197-8A3F-C88683DAE126}"/>
    <cellStyle name="Normal 5 3 8 2" xfId="32177" xr:uid="{48C61A03-7470-45FE-B35B-D862C2BB8E9E}"/>
    <cellStyle name="Normal 5 3 8 3" xfId="21194" xr:uid="{3B3F42AE-76A6-456B-9417-4AB6E168FA23}"/>
    <cellStyle name="Normal 5 3 9" xfId="14310" xr:uid="{E270E04A-36F0-463C-9AD3-7B9080361549}"/>
    <cellStyle name="Normal 5 3 9 2" xfId="36168" xr:uid="{DE411974-49D2-4F1F-8907-6D8E8BF03F97}"/>
    <cellStyle name="Normal 5 3 9 3" xfId="25185" xr:uid="{E88DFD72-4108-4110-99D5-AAC0C226BA94}"/>
    <cellStyle name="Normal 5 4" xfId="5848" xr:uid="{FF73D36C-55FD-4514-82A3-BAF418606CE5}"/>
    <cellStyle name="Normal 5 5" xfId="5849" xr:uid="{BAF5D4CA-D445-413A-9AE6-CD5195A8A45D}"/>
    <cellStyle name="Normal 5 5 10" xfId="40072" xr:uid="{00A50158-17DD-4DFF-A934-4EFB9E40FB3E}"/>
    <cellStyle name="Normal 5 5 11" xfId="42019" xr:uid="{453ED8A6-F6A4-4613-A2A7-AFD6733D1DD1}"/>
    <cellStyle name="Normal 5 5 12" xfId="43979" xr:uid="{ABA5F09C-B407-4387-AB70-C1BED981D371}"/>
    <cellStyle name="Normal 5 5 13" xfId="18105" xr:uid="{9D014647-3572-4DA8-A106-F1FDCCF03272}"/>
    <cellStyle name="Normal 5 5 2" xfId="5850" xr:uid="{354EB859-F211-4950-A13A-171744F35723}"/>
    <cellStyle name="Normal 5 5 2 10" xfId="43980" xr:uid="{65BA35BD-0842-4D9D-8C4C-CECC3F129418}"/>
    <cellStyle name="Normal 5 5 2 11" xfId="18106" xr:uid="{D1D5CCA0-73EC-4FE6-BCC5-8C727A22895F}"/>
    <cellStyle name="Normal 5 5 2 2" xfId="7135" xr:uid="{708D11B0-72AC-4E7C-920D-5AE041581434}"/>
    <cellStyle name="Normal 5 5 2 2 10" xfId="18677" xr:uid="{C90158B3-BBC7-4989-AC49-1ED3280CCB19}"/>
    <cellStyle name="Normal 5 5 2 2 2" xfId="9122" xr:uid="{0129C015-456B-4367-8725-17678E7B7785}"/>
    <cellStyle name="Normal 5 5 2 2 2 2" xfId="31609" xr:uid="{D20C4D9A-10AD-43F4-81F1-8798BEBA2A7F}"/>
    <cellStyle name="Normal 5 5 2 2 2 3" xfId="20626" xr:uid="{F4608804-BBC1-4A5B-B1AB-8FDDEE021FEF}"/>
    <cellStyle name="Normal 5 5 2 2 3" xfId="12517" xr:uid="{793D9A2F-BB77-49E9-B7DA-2BAC6A9DE1C2}"/>
    <cellStyle name="Normal 5 5 2 2 3 2" xfId="34578" xr:uid="{EE0265A1-AE00-4D23-B8AE-BF45B978E5C9}"/>
    <cellStyle name="Normal 5 5 2 2 3 3" xfId="23595" xr:uid="{223ABF91-AE22-4D5A-8861-FA5400C795F1}"/>
    <cellStyle name="Normal 5 5 2 2 4" xfId="14963" xr:uid="{658590D3-4B66-478C-8293-7E6C6436497A}"/>
    <cellStyle name="Normal 5 5 2 2 4 2" xfId="36745" xr:uid="{8D81A5FF-3E5A-4609-B261-F545E976687F}"/>
    <cellStyle name="Normal 5 5 2 2 4 3" xfId="25762" xr:uid="{6366C741-B73A-4B2C-B035-9F2B9D436F42}"/>
    <cellStyle name="Normal 5 5 2 2 5" xfId="27712" xr:uid="{B6796E9C-DFB7-4B79-B50D-A6DD205F6485}"/>
    <cellStyle name="Normal 5 5 2 2 5 2" xfId="38695" xr:uid="{357C8DC7-BD68-4D8F-8C63-69924AC95563}"/>
    <cellStyle name="Normal 5 5 2 2 6" xfId="29660" xr:uid="{F4951AFE-27DC-4877-ABD1-7B96FF6B5BA5}"/>
    <cellStyle name="Normal 5 5 2 2 7" xfId="40643" xr:uid="{CB6917F6-8847-46A9-A506-735904996927}"/>
    <cellStyle name="Normal 5 5 2 2 8" xfId="42590" xr:uid="{9633164C-1D8E-4A41-9E32-D8F7EBEBB518}"/>
    <cellStyle name="Normal 5 5 2 2 9" xfId="44550" xr:uid="{1A92F1CA-0E39-4606-8349-25BC5560C10B}"/>
    <cellStyle name="Normal 5 5 2 3" xfId="8551" xr:uid="{FE199185-32BE-4CE0-BAB2-3EB4B4A1BDD2}"/>
    <cellStyle name="Normal 5 5 2 3 2" xfId="11380" xr:uid="{163760C9-A60B-4A54-BD8F-DF034D3FB60D}"/>
    <cellStyle name="Normal 5 5 2 3 2 2" xfId="33443" xr:uid="{332F73FF-29C5-4D3B-9185-DBE664488911}"/>
    <cellStyle name="Normal 5 5 2 3 2 3" xfId="22460" xr:uid="{48CE8108-2D4D-4879-9BCA-8DD30F8D6EAC}"/>
    <cellStyle name="Normal 5 5 2 3 3" xfId="31038" xr:uid="{2AD31682-7912-4A23-897D-43599400CED0}"/>
    <cellStyle name="Normal 5 5 2 3 4" xfId="20055" xr:uid="{11F1FAB4-CE14-4D28-B6F6-82FFA5205955}"/>
    <cellStyle name="Normal 5 5 2 4" xfId="10388" xr:uid="{F51D80C6-5453-4C83-A37D-AF994712A00C}"/>
    <cellStyle name="Normal 5 5 2 4 2" xfId="32515" xr:uid="{15CDC214-2FD6-4F31-8917-32ECB2BD163C}"/>
    <cellStyle name="Normal 5 5 2 4 3" xfId="21532" xr:uid="{D1F4D741-CCA8-42D9-BCF5-2A73EA328566}"/>
    <cellStyle name="Normal 5 5 2 5" xfId="14317" xr:uid="{3DFE3272-58D8-4AEE-8A5B-B35E432A7774}"/>
    <cellStyle name="Normal 5 5 2 5 2" xfId="36175" xr:uid="{F5D8679E-5BFE-4602-A5FF-38FF22CD931F}"/>
    <cellStyle name="Normal 5 5 2 5 3" xfId="25192" xr:uid="{55DCBFA9-F7B5-447F-937D-668E035F75D0}"/>
    <cellStyle name="Normal 5 5 2 6" xfId="27142" xr:uid="{A83392B1-93F2-488E-971F-D9C9D45B3DCE}"/>
    <cellStyle name="Normal 5 5 2 6 2" xfId="38125" xr:uid="{B1CF5341-7203-455C-8115-838CC11A4681}"/>
    <cellStyle name="Normal 5 5 2 7" xfId="29090" xr:uid="{60345B92-FAE0-455F-8A93-223F812BD642}"/>
    <cellStyle name="Normal 5 5 2 8" xfId="40073" xr:uid="{A53C0DD8-3BBE-4283-8C46-1C16DD2BF2E0}"/>
    <cellStyle name="Normal 5 5 2 9" xfId="42020" xr:uid="{48F0B2F2-FA02-4880-8EEA-01B8890C3EBB}"/>
    <cellStyle name="Normal 5 5 3" xfId="5851" xr:uid="{4C6F6E78-58A0-41F8-AE61-0A3BC6EEA2F1}"/>
    <cellStyle name="Normal 5 5 3 10" xfId="43981" xr:uid="{953974AD-1876-4BAF-BF26-4DA14148C7EB}"/>
    <cellStyle name="Normal 5 5 3 11" xfId="18107" xr:uid="{FDBC9D57-C05A-49DB-B2C1-BF8AF02E2F93}"/>
    <cellStyle name="Normal 5 5 3 2" xfId="7417" xr:uid="{14443A5B-6A8D-4C98-99B4-DA04D6077B93}"/>
    <cellStyle name="Normal 5 5 3 2 10" xfId="18959" xr:uid="{D516913D-41B2-467F-85DD-6C8B02F13FDF}"/>
    <cellStyle name="Normal 5 5 3 2 2" xfId="9404" xr:uid="{9B1B1B43-30DA-4409-9497-C2E35F65A88A}"/>
    <cellStyle name="Normal 5 5 3 2 2 2" xfId="31891" xr:uid="{AE023897-28FD-4848-8573-98849F9AF6D6}"/>
    <cellStyle name="Normal 5 5 3 2 2 3" xfId="20908" xr:uid="{D148CD75-455A-4F8F-A135-485923B1D509}"/>
    <cellStyle name="Normal 5 5 3 2 3" xfId="12803" xr:uid="{176D71B2-85BA-4554-B1EB-D5D60CCFCA4B}"/>
    <cellStyle name="Normal 5 5 3 2 3 2" xfId="34864" xr:uid="{5BA450D1-5AE1-47A4-9692-277CB479A59C}"/>
    <cellStyle name="Normal 5 5 3 2 3 3" xfId="23881" xr:uid="{4D64F85A-304D-4434-9034-6E07E059E0B4}"/>
    <cellStyle name="Normal 5 5 3 2 4" xfId="15245" xr:uid="{9FDB561D-E65E-4772-8DA4-A4599F927556}"/>
    <cellStyle name="Normal 5 5 3 2 4 2" xfId="37027" xr:uid="{4D975F4C-45CC-494D-A6E2-DF9491CFADA8}"/>
    <cellStyle name="Normal 5 5 3 2 4 3" xfId="26044" xr:uid="{25B3028B-6D12-455D-A52D-8F9768FA0BFD}"/>
    <cellStyle name="Normal 5 5 3 2 5" xfId="27994" xr:uid="{5A2CE76A-9AE7-4592-943C-7CDBF61619B5}"/>
    <cellStyle name="Normal 5 5 3 2 5 2" xfId="38977" xr:uid="{0664DD44-180C-41A7-B13D-8FC51B125624}"/>
    <cellStyle name="Normal 5 5 3 2 6" xfId="29942" xr:uid="{CAF9D448-4D09-4414-B3D2-DC60423A6318}"/>
    <cellStyle name="Normal 5 5 3 2 7" xfId="40925" xr:uid="{F02B28DE-994B-49FB-AF1C-CFC4E33B073A}"/>
    <cellStyle name="Normal 5 5 3 2 8" xfId="42872" xr:uid="{486C9C40-E180-413F-B6EB-BEFC11196D29}"/>
    <cellStyle name="Normal 5 5 3 2 9" xfId="44832" xr:uid="{E2F1EAC7-010D-4FA2-9FC3-6B11C89E43EC}"/>
    <cellStyle name="Normal 5 5 3 3" xfId="8552" xr:uid="{46930E96-E717-42B4-BF1E-33F3100B3EB1}"/>
    <cellStyle name="Normal 5 5 3 3 2" xfId="11666" xr:uid="{8ACBB20D-3AD2-4094-A144-E022E0B4D3FC}"/>
    <cellStyle name="Normal 5 5 3 3 2 2" xfId="33729" xr:uid="{964763F8-2164-4647-B712-1443D19462D2}"/>
    <cellStyle name="Normal 5 5 3 3 2 3" xfId="22746" xr:uid="{A4933859-3233-406D-90F2-57A39D9BB32A}"/>
    <cellStyle name="Normal 5 5 3 3 3" xfId="31039" xr:uid="{26A99A29-EF30-4B75-AE23-043086A0AA7D}"/>
    <cellStyle name="Normal 5 5 3 3 4" xfId="20056" xr:uid="{88FCC5F6-4AC5-4ABA-95B8-FBB7E6B3804B}"/>
    <cellStyle name="Normal 5 5 3 4" xfId="10670" xr:uid="{4106356D-0E79-4BAD-9E28-86C371762E9B}"/>
    <cellStyle name="Normal 5 5 3 4 2" xfId="32797" xr:uid="{91E88AF1-2590-4D3A-B308-CDBBA88644A7}"/>
    <cellStyle name="Normal 5 5 3 4 3" xfId="21814" xr:uid="{E268DB6A-0E8A-4656-AC83-537C6735A2FD}"/>
    <cellStyle name="Normal 5 5 3 5" xfId="14318" xr:uid="{75CFA02A-9B0D-4D65-B152-88E105D4497E}"/>
    <cellStyle name="Normal 5 5 3 5 2" xfId="36176" xr:uid="{1C936621-FB57-421D-8369-9A4DF9592384}"/>
    <cellStyle name="Normal 5 5 3 5 3" xfId="25193" xr:uid="{F2698C15-6F25-4F78-8251-04C4668F4886}"/>
    <cellStyle name="Normal 5 5 3 6" xfId="27143" xr:uid="{62583BBA-338C-428E-8EB2-04437D310D0E}"/>
    <cellStyle name="Normal 5 5 3 6 2" xfId="38126" xr:uid="{8A9DCB1A-1445-40C2-9E1A-DCD50156DD12}"/>
    <cellStyle name="Normal 5 5 3 7" xfId="29091" xr:uid="{CADF2EB4-2F2D-4A52-A50B-5C8F7B5BB85E}"/>
    <cellStyle name="Normal 5 5 3 8" xfId="40074" xr:uid="{ABFD9367-6E11-4202-9362-2294E74E1D52}"/>
    <cellStyle name="Normal 5 5 3 9" xfId="42021" xr:uid="{6417B699-A952-4EB0-9522-D4A88787E78C}"/>
    <cellStyle name="Normal 5 5 4" xfId="6850" xr:uid="{1EFF9324-CDFC-4F62-99BC-212D1236E438}"/>
    <cellStyle name="Normal 5 5 4 10" xfId="18395" xr:uid="{D797329A-0E91-4708-AAFE-3F356BA929A3}"/>
    <cellStyle name="Normal 5 5 4 2" xfId="8840" xr:uid="{65596C53-F09E-4C73-ABE9-7E5D3AD4598B}"/>
    <cellStyle name="Normal 5 5 4 2 2" xfId="31327" xr:uid="{291D6736-9EE4-4F77-94AB-8D025E3BA0FC}"/>
    <cellStyle name="Normal 5 5 4 2 3" xfId="20344" xr:uid="{19D6B593-CAF8-420A-98DA-CDB3E7AF9FBB}"/>
    <cellStyle name="Normal 5 5 4 3" xfId="12221" xr:uid="{F3332311-ACDB-4D8F-B976-7C6D3C0465AB}"/>
    <cellStyle name="Normal 5 5 4 3 2" xfId="34282" xr:uid="{4C1D2408-61B0-4E4A-9284-5729632022EF}"/>
    <cellStyle name="Normal 5 5 4 3 3" xfId="23299" xr:uid="{259FA884-F3B2-4CA3-86F7-3DFFA8AC2E4B}"/>
    <cellStyle name="Normal 5 5 4 4" xfId="14681" xr:uid="{3F6B238D-316E-42A2-BE58-4FCD7CE6B1AB}"/>
    <cellStyle name="Normal 5 5 4 4 2" xfId="36463" xr:uid="{950CF835-66FB-4FAF-AC23-1A55B3F1D92C}"/>
    <cellStyle name="Normal 5 5 4 4 3" xfId="25480" xr:uid="{BD559136-E97F-4F91-921B-BEE78D8D8380}"/>
    <cellStyle name="Normal 5 5 4 5" xfId="27430" xr:uid="{3CA18E87-3E9E-4617-A63A-C6EA96294BF7}"/>
    <cellStyle name="Normal 5 5 4 5 2" xfId="38413" xr:uid="{F646290A-7A53-4E2E-967F-6FB0192D87F9}"/>
    <cellStyle name="Normal 5 5 4 6" xfId="29378" xr:uid="{9795637A-4A23-4BA1-9885-690AB2F4F0A4}"/>
    <cellStyle name="Normal 5 5 4 7" xfId="40361" xr:uid="{1F141D25-B844-4270-A098-7F8524635FE8}"/>
    <cellStyle name="Normal 5 5 4 8" xfId="42308" xr:uid="{C019E881-A83F-4E59-B58E-FD3EA69FA536}"/>
    <cellStyle name="Normal 5 5 4 9" xfId="44268" xr:uid="{A80C922E-82CC-4A59-9747-5C620DB311E3}"/>
    <cellStyle name="Normal 5 5 5" xfId="8550" xr:uid="{B2BDE130-22A0-4F21-9438-1B03177AA042}"/>
    <cellStyle name="Normal 5 5 5 2" xfId="11083" xr:uid="{F9F8C3FC-78D4-4169-9D13-4A777E687EE9}"/>
    <cellStyle name="Normal 5 5 5 2 2" xfId="33147" xr:uid="{9DBA6241-3B8C-45F2-A17A-8DCDA2B2ADC2}"/>
    <cellStyle name="Normal 5 5 5 2 3" xfId="22164" xr:uid="{AC67B10C-65FD-425E-BC24-B1085ABA390F}"/>
    <cellStyle name="Normal 5 5 5 3" xfId="31037" xr:uid="{17D7DFB2-E38E-4046-844A-C63AD42DD4C1}"/>
    <cellStyle name="Normal 5 5 5 4" xfId="20054" xr:uid="{1163A671-BB12-4530-A52A-EE7FF5E9D7E7}"/>
    <cellStyle name="Normal 5 5 6" xfId="10046" xr:uid="{478B74A5-256C-4464-BDCD-ECDCF03AF8F7}"/>
    <cellStyle name="Normal 5 5 6 2" xfId="32233" xr:uid="{3DCE35D8-D6AB-4825-9558-8753767FF588}"/>
    <cellStyle name="Normal 5 5 6 3" xfId="21250" xr:uid="{1D593CCD-A988-4B5F-AE99-171F7BB2734A}"/>
    <cellStyle name="Normal 5 5 7" xfId="14316" xr:uid="{8DACDB85-B943-4F5B-A088-73AF4961700E}"/>
    <cellStyle name="Normal 5 5 7 2" xfId="36174" xr:uid="{9B96019E-6F53-4DF3-BEE7-0259080A2BE2}"/>
    <cellStyle name="Normal 5 5 7 3" xfId="25191" xr:uid="{FB89878E-BA6F-43BA-81FF-0980D97E040A}"/>
    <cellStyle name="Normal 5 5 8" xfId="27141" xr:uid="{EC0E8611-68E4-461A-9501-28F704B243CF}"/>
    <cellStyle name="Normal 5 5 8 2" xfId="38124" xr:uid="{94F49169-590C-4669-8920-B000A1D2100F}"/>
    <cellStyle name="Normal 5 5 9" xfId="29089" xr:uid="{DA45250F-B578-4ABD-AF84-8030DCD6E811}"/>
    <cellStyle name="Normal 5 6" xfId="5833" xr:uid="{9D7D374A-EFCA-44E1-B912-CE7941612A80}"/>
    <cellStyle name="Normal 5 6 2" xfId="13103" xr:uid="{4806797E-92FA-4819-9685-090F0151CFBE}"/>
    <cellStyle name="Normal 5 6 2 2" xfId="35113" xr:uid="{AD78D468-2A00-43FD-8C38-CEEBCB5663EB}"/>
    <cellStyle name="Normal 5 6 2 3" xfId="24130" xr:uid="{CF469E95-1EE6-4629-9E57-62CEC98742F1}"/>
    <cellStyle name="Normal 5 6 3" xfId="11917" xr:uid="{6E4C8A5F-0CF4-4D6E-9A01-69F5486A0D68}"/>
    <cellStyle name="Normal 5 6 3 2" xfId="33978" xr:uid="{786D36B1-2396-4D40-AF39-31F99825068D}"/>
    <cellStyle name="Normal 5 6 3 3" xfId="22995" xr:uid="{8FEF27F9-E6E5-4A4B-BFB0-2A2E45E40277}"/>
    <cellStyle name="Normal 5 7" xfId="45052" xr:uid="{0EA358D4-E020-4B48-8FBB-6795CD47695C}"/>
    <cellStyle name="Normal 50" xfId="4532" xr:uid="{00000000-0005-0000-0000-0000E20B0000}"/>
    <cellStyle name="Normal 51" xfId="4403" xr:uid="{00000000-0005-0000-0000-0000E30B0000}"/>
    <cellStyle name="Normal 52" xfId="4530" xr:uid="{00000000-0005-0000-0000-0000E40B0000}"/>
    <cellStyle name="Normal 53" xfId="4568" xr:uid="{00000000-0005-0000-0000-0000E50B0000}"/>
    <cellStyle name="Normal 54" xfId="4595" xr:uid="{00000000-0005-0000-0000-0000E60B0000}"/>
    <cellStyle name="Normal 55" xfId="4598" xr:uid="{00000000-0005-0000-0000-0000E70B0000}"/>
    <cellStyle name="Normal 55 10" xfId="45055" xr:uid="{C25BE3FB-C744-4388-A67A-5005749AB98D}"/>
    <cellStyle name="Normal 55 10 2" xfId="45059" xr:uid="{F09E81A3-37FB-401E-9E8C-FA1D59D12B10}"/>
    <cellStyle name="Normal 55 2" xfId="8709" xr:uid="{C1EE9682-7C96-4644-8AF7-BC0D1602FAB6}"/>
    <cellStyle name="Normal 55 2 2" xfId="31196" xr:uid="{39DAA447-99FC-4342-836E-C51DFD7C8BDF}"/>
    <cellStyle name="Normal 55 2 3" xfId="20213" xr:uid="{EB260869-8C3A-4C71-988F-55C9D41115F8}"/>
    <cellStyle name="Normal 55 3" xfId="14547" xr:uid="{7699F6DE-F682-4770-BDA5-247E2CCB3CB1}"/>
    <cellStyle name="Normal 55 3 2" xfId="36332" xr:uid="{449D97BA-2ACE-41F3-A498-30FBC21A9990}"/>
    <cellStyle name="Normal 55 3 3" xfId="25349" xr:uid="{9BD3091A-3250-43AA-AFE8-E193D445D8FF}"/>
    <cellStyle name="Normal 55 4" xfId="6656" xr:uid="{3466BD2C-826C-44EF-80F6-C88D73EC8E9D}"/>
    <cellStyle name="Normal 55 4 2" xfId="38282" xr:uid="{56C1E6C1-6D7C-40E1-AFAD-1B172FFAC874}"/>
    <cellStyle name="Normal 55 4 3" xfId="27299" xr:uid="{EAA7FF50-5A84-48D6-9B9B-1EEABE017D17}"/>
    <cellStyle name="Normal 55 5" xfId="29247" xr:uid="{95A00FED-8716-4EAE-8B92-E6FB658EB5C8}"/>
    <cellStyle name="Normal 55 6" xfId="40230" xr:uid="{16C8B241-2851-4D1E-957C-92881C765842}"/>
    <cellStyle name="Normal 55 7" xfId="42177" xr:uid="{517EA564-3805-4D95-996C-8E31D31A9696}"/>
    <cellStyle name="Normal 55 8" xfId="44137" xr:uid="{D7857DD0-605F-43AE-9BFD-1C1975862503}"/>
    <cellStyle name="Normal 55 9" xfId="18263" xr:uid="{14A79B74-848F-4DD8-80E8-5C993A56C549}"/>
    <cellStyle name="Normal 56" xfId="45054" xr:uid="{82CE883A-4BE4-40F9-8A46-5C4F602941F0}"/>
    <cellStyle name="Normal 6" xfId="2706" xr:uid="{00000000-0005-0000-0000-0000E80B0000}"/>
    <cellStyle name="Normal 6 10" xfId="4636" xr:uid="{BEDAD1BE-ED75-49A1-93DE-6DA306B05E70}"/>
    <cellStyle name="Normal 6 10 2" xfId="37252" xr:uid="{4464A4B5-DBF1-495A-9F32-BCBA494B5052}"/>
    <cellStyle name="Normal 6 10 3" xfId="26269" xr:uid="{B16FCCB3-4789-4FBF-B749-5A32E713C1EE}"/>
    <cellStyle name="Normal 6 11" xfId="28217" xr:uid="{7A896B2C-EBF2-4FB2-97DD-6C735E75758A}"/>
    <cellStyle name="Normal 6 12" xfId="39200" xr:uid="{9DD6E640-C68B-405F-B73E-AD379D5E2D71}"/>
    <cellStyle name="Normal 6 13" xfId="41147" xr:uid="{A6EDAD94-EEEC-4A20-8ECE-DAD07D086ED4}"/>
    <cellStyle name="Normal 6 14" xfId="43107" xr:uid="{83FD6D27-6459-4C96-B25B-342F2E66C0D7}"/>
    <cellStyle name="Normal 6 15" xfId="17233" xr:uid="{F7E3EA8E-1258-4777-BFE8-6EF7A4E89B8B}"/>
    <cellStyle name="Normal 6 2" xfId="2707" xr:uid="{00000000-0005-0000-0000-0000E90B0000}"/>
    <cellStyle name="Normal 6 2 10" xfId="43111" xr:uid="{AFE8B342-0FAE-415F-A167-4EEAFEF43B97}"/>
    <cellStyle name="Normal 6 2 11" xfId="17237" xr:uid="{F51071DE-C2C1-450E-933E-5E3F9E79BA14}"/>
    <cellStyle name="Normal 6 2 2" xfId="2708" xr:uid="{00000000-0005-0000-0000-0000EA0B0000}"/>
    <cellStyle name="Normal 6 2 2 2" xfId="7709" xr:uid="{5F85189E-C0C2-44D7-912E-F2014B629106}"/>
    <cellStyle name="Normal 6 2 2 2 2" xfId="30196" xr:uid="{714BCCEE-4C74-41D8-B272-E03D845E9D7E}"/>
    <cellStyle name="Normal 6 2 2 2 3" xfId="19213" xr:uid="{5139BE47-9BA8-474C-9AFF-3A35B1FE8281}"/>
    <cellStyle name="Normal 6 2 2 3" xfId="13404" xr:uid="{2DABD3ED-51E6-49E6-B2FD-0125C85DB5AE}"/>
    <cellStyle name="Normal 6 2 2 3 2" xfId="35333" xr:uid="{D000F171-4C14-49EA-A2AD-58C1F75180DD}"/>
    <cellStyle name="Normal 6 2 2 3 3" xfId="24350" xr:uid="{933A232F-0A9E-4C3D-A728-2B8A0F148EF7}"/>
    <cellStyle name="Normal 6 2 2 4" xfId="4692" xr:uid="{40E55D9A-BEE8-4D73-AFAE-B7FE0432EE3E}"/>
    <cellStyle name="Normal 6 2 2 4 2" xfId="37283" xr:uid="{38209983-1A2C-4EC7-886A-7557C9231CD6}"/>
    <cellStyle name="Normal 6 2 2 4 3" xfId="26300" xr:uid="{04958E5A-0617-4D40-AAE8-A1B3E59ACD1E}"/>
    <cellStyle name="Normal 6 2 2 5" xfId="28248" xr:uid="{363140FB-BA74-45C1-8066-608FCC35471B}"/>
    <cellStyle name="Normal 6 2 2 6" xfId="39231" xr:uid="{B2B8FBA5-8A93-4289-A208-EE28DFC328A5}"/>
    <cellStyle name="Normal 6 2 2 7" xfId="41178" xr:uid="{AC2DCF32-04E4-4BE1-8C5F-CA3B0A414202}"/>
    <cellStyle name="Normal 6 2 2 8" xfId="43138" xr:uid="{C4428CEF-36F3-4BBC-91EB-7FE1ACA7993B}"/>
    <cellStyle name="Normal 6 2 2 9" xfId="17264" xr:uid="{0E59B650-4D05-4347-9CFE-AD91FD098439}"/>
    <cellStyle name="Normal 6 2 3" xfId="2709" xr:uid="{00000000-0005-0000-0000-0000EB0B0000}"/>
    <cellStyle name="Normal 6 2 3 2" xfId="5853" xr:uid="{C7EBFC4F-52AA-4698-AD5A-DB0AB923DD41}"/>
    <cellStyle name="Normal 6 2 4" xfId="7682" xr:uid="{24525392-665C-44C7-8EC2-289031D153E3}"/>
    <cellStyle name="Normal 6 2 4 2" xfId="30169" xr:uid="{5FE42B46-2F48-4BC7-B19E-CEE5E931791D}"/>
    <cellStyle name="Normal 6 2 4 3" xfId="19186" xr:uid="{3D3B5299-6075-4AC9-A9CC-865E73B1E4D3}"/>
    <cellStyle name="Normal 6 2 5" xfId="13361" xr:uid="{9752AB69-4083-46A6-8732-E7AE70A599AA}"/>
    <cellStyle name="Normal 6 2 5 2" xfId="35306" xr:uid="{452C2893-7A60-48DC-AF9E-A6D75F44ADC2}"/>
    <cellStyle name="Normal 6 2 5 3" xfId="24323" xr:uid="{0C5E33F9-A067-467D-AA98-8DDFB5C91CD7}"/>
    <cellStyle name="Normal 6 2 6" xfId="4640" xr:uid="{FCD4F8A6-380B-4AF6-9E9F-EC0DACFE376C}"/>
    <cellStyle name="Normal 6 2 6 2" xfId="37256" xr:uid="{AC07D6D5-8C88-4574-A2D3-6D9E3922F4DE}"/>
    <cellStyle name="Normal 6 2 6 3" xfId="26273" xr:uid="{B9563A09-F9CF-4ED7-97F0-6E38E68E5C1A}"/>
    <cellStyle name="Normal 6 2 7" xfId="28221" xr:uid="{1B8F8D88-8414-46EE-8F9A-AB471CE78C84}"/>
    <cellStyle name="Normal 6 2 8" xfId="39204" xr:uid="{16C328F9-81B2-4472-A597-69A730130E68}"/>
    <cellStyle name="Normal 6 2 9" xfId="41151" xr:uid="{9B6AD1CA-F1FC-4607-B97D-4C280CC59953}"/>
    <cellStyle name="Normal 6 3" xfId="2710" xr:uid="{00000000-0005-0000-0000-0000EC0B0000}"/>
    <cellStyle name="Normal 6 3 10" xfId="17260" xr:uid="{0AEB4B92-3C4C-4344-833A-570F97FDE043}"/>
    <cellStyle name="Normal 6 3 2" xfId="5854" xr:uid="{37ED18E4-5F52-4251-BD5C-5D6E16B432F2}"/>
    <cellStyle name="Normal 6 3 3" xfId="7705" xr:uid="{5C45C648-8796-4476-B57E-8F575E931248}"/>
    <cellStyle name="Normal 6 3 3 2" xfId="30192" xr:uid="{E142BE87-4140-43ED-899E-F256CCF289D2}"/>
    <cellStyle name="Normal 6 3 3 3" xfId="19209" xr:uid="{E2CF6FA1-975E-4DCA-8D1B-27337DC5185B}"/>
    <cellStyle name="Normal 6 3 4" xfId="13400" xr:uid="{3F46242E-90EC-4C47-8969-6993FAF49411}"/>
    <cellStyle name="Normal 6 3 4 2" xfId="35329" xr:uid="{0D0783A8-E868-4748-A9FA-5E3E325750DC}"/>
    <cellStyle name="Normal 6 3 4 3" xfId="24346" xr:uid="{39D78A56-987C-4679-9C37-641F89508F54}"/>
    <cellStyle name="Normal 6 3 5" xfId="4688" xr:uid="{D9723423-58CA-4317-9530-461A3966C652}"/>
    <cellStyle name="Normal 6 3 5 2" xfId="37279" xr:uid="{926CEF17-41AD-4F09-883A-AAA19390E674}"/>
    <cellStyle name="Normal 6 3 5 3" xfId="26296" xr:uid="{402F64F8-EBFF-45A6-ADCC-CA2BE782D634}"/>
    <cellStyle name="Normal 6 3 6" xfId="28244" xr:uid="{33F301C2-A893-4405-B423-89C3542A9D72}"/>
    <cellStyle name="Normal 6 3 7" xfId="39227" xr:uid="{666BC5A4-8123-42DB-9BC3-03F297D3A110}"/>
    <cellStyle name="Normal 6 3 8" xfId="41174" xr:uid="{A9E324FD-7B32-49C2-9E04-D3EC49F9C238}"/>
    <cellStyle name="Normal 6 3 9" xfId="43134" xr:uid="{9898B41B-8792-4D9F-843E-BED03E2E204D}"/>
    <cellStyle name="Normal 6 4" xfId="2711" xr:uid="{00000000-0005-0000-0000-0000ED0B0000}"/>
    <cellStyle name="Normal 6 4 10" xfId="43982" xr:uid="{33DBD0D2-EBF9-4077-9003-0411238A8504}"/>
    <cellStyle name="Normal 6 4 11" xfId="18108" xr:uid="{45FC96B1-FC3B-49B7-993E-412AD004EEA1}"/>
    <cellStyle name="Normal 6 4 2" xfId="7652" xr:uid="{9B4B7214-6E45-45EA-8B9B-07F041138B24}"/>
    <cellStyle name="Normal 6 4 2 10" xfId="19171" xr:uid="{4EB1A8DA-ABFB-4F20-A904-22B4ACF4FDD1}"/>
    <cellStyle name="Normal 6 4 2 2" xfId="9616" xr:uid="{2E825608-3B4D-4AE0-8607-E8458C91C8D5}"/>
    <cellStyle name="Normal 6 4 2 2 2" xfId="32103" xr:uid="{14B3DCE2-0EA9-4051-B733-CB02ADE5043E}"/>
    <cellStyle name="Normal 6 4 2 2 3" xfId="21120" xr:uid="{8499DEEA-45EF-453F-AF14-0070A69DF541}"/>
    <cellStyle name="Normal 6 4 2 3" xfId="13017" xr:uid="{BA0EBB11-0168-4C11-9FA3-42901F770417}"/>
    <cellStyle name="Normal 6 4 2 3 2" xfId="35077" xr:uid="{4BA73D19-202F-4082-8FF6-61078A95A455}"/>
    <cellStyle name="Normal 6 4 2 3 3" xfId="24094" xr:uid="{21E7EF05-07C7-4674-820D-427980C79CF0}"/>
    <cellStyle name="Normal 6 4 2 4" xfId="15457" xr:uid="{3919B595-7DFA-4096-A387-3D5964FEE426}"/>
    <cellStyle name="Normal 6 4 2 4 2" xfId="37239" xr:uid="{F4FDAB62-D887-4B7D-A471-98A4E1047B24}"/>
    <cellStyle name="Normal 6 4 2 4 3" xfId="26256" xr:uid="{B7D75D3B-6C2F-4F93-9E3C-870890D1EDFB}"/>
    <cellStyle name="Normal 6 4 2 5" xfId="28206" xr:uid="{BED3CBEF-150D-4D5A-924B-1C78C0D2D339}"/>
    <cellStyle name="Normal 6 4 2 5 2" xfId="39189" xr:uid="{48A233EE-391D-4E45-B255-F0CB96D78F26}"/>
    <cellStyle name="Normal 6 4 2 6" xfId="30154" xr:uid="{A9A52B19-485D-4BC3-A811-AAD758A01C56}"/>
    <cellStyle name="Normal 6 4 2 7" xfId="41137" xr:uid="{3C518D3E-F34D-4106-B9D2-BCB44BA8A9D7}"/>
    <cellStyle name="Normal 6 4 2 8" xfId="43084" xr:uid="{A05FB92A-9531-4599-A1BC-E71CC9EFC92C}"/>
    <cellStyle name="Normal 6 4 2 9" xfId="45044" xr:uid="{24720A15-5760-40B5-9012-E3C05FF65927}"/>
    <cellStyle name="Normal 6 4 3" xfId="8553" xr:uid="{9BA7DD7D-BA31-430A-BCC8-AFDBAABC5892}"/>
    <cellStyle name="Normal 6 4 3 2" xfId="11879" xr:uid="{D0D6FC96-DC26-49AE-8D84-D5477221090D}"/>
    <cellStyle name="Normal 6 4 3 2 2" xfId="33942" xr:uid="{C7D47FE6-1F6A-4E6F-A085-1E57A2774D6D}"/>
    <cellStyle name="Normal 6 4 3 2 3" xfId="22959" xr:uid="{476F1751-D54B-4A43-B360-C494FC7830D9}"/>
    <cellStyle name="Normal 6 4 3 3" xfId="31040" xr:uid="{DBCFBB96-22D2-4C02-9583-EBE07B3E3CBC}"/>
    <cellStyle name="Normal 6 4 3 4" xfId="20057" xr:uid="{511469B9-A312-4257-8BF3-7827D607FC47}"/>
    <cellStyle name="Normal 6 4 4" xfId="10884" xr:uid="{2278DF93-6B56-4003-8212-A18B5BC40221}"/>
    <cellStyle name="Normal 6 4 4 2" xfId="33009" xr:uid="{7616C79B-17AC-4357-B353-5A600B28AF20}"/>
    <cellStyle name="Normal 6 4 4 3" xfId="22026" xr:uid="{EE3B1EFE-EF11-4B4A-9664-6B3D1E866218}"/>
    <cellStyle name="Normal 6 4 5" xfId="14319" xr:uid="{0E9FA3E4-2A5F-4F6A-BA63-682A1993CE6D}"/>
    <cellStyle name="Normal 6 4 5 2" xfId="36177" xr:uid="{5070FB53-ED61-4B0F-BA4C-E4FD4E854D7F}"/>
    <cellStyle name="Normal 6 4 5 3" xfId="25194" xr:uid="{CB453578-E816-4F2C-9CBE-3D17A82BE5DD}"/>
    <cellStyle name="Normal 6 4 6" xfId="5855" xr:uid="{D20B2443-1D4D-4A6B-969D-34AD3A87104F}"/>
    <cellStyle name="Normal 6 4 6 2" xfId="38127" xr:uid="{B4B70598-487B-41E9-B75C-6D16DE9DAC5A}"/>
    <cellStyle name="Normal 6 4 6 3" xfId="27144" xr:uid="{616D2055-195C-46B0-B683-2CA6249BFA91}"/>
    <cellStyle name="Normal 6 4 7" xfId="29092" xr:uid="{A0391D60-D656-4986-A644-7ADA9696C62F}"/>
    <cellStyle name="Normal 6 4 8" xfId="40075" xr:uid="{496AC8C8-AFE3-4A2C-9682-448D175A1D09}"/>
    <cellStyle name="Normal 6 4 9" xfId="42022" xr:uid="{98EC5462-A7A7-4155-A275-F13CE809A5CA}"/>
    <cellStyle name="Normal 6 5" xfId="5852" xr:uid="{E63A5BFD-4CE3-430D-BCBE-30447CD73D97}"/>
    <cellStyle name="Normal 6 6" xfId="4740" xr:uid="{ACD0424C-CFD7-4820-86EC-8AB12C9B742A}"/>
    <cellStyle name="Normal 6 7" xfId="4719" xr:uid="{B14C5DB4-6D1D-47B5-B71F-0B03A007A6DE}"/>
    <cellStyle name="Normal 6 7 2" xfId="7734" xr:uid="{B1FD69BE-ADB1-4FD4-AF7E-130039AC49CB}"/>
    <cellStyle name="Normal 6 7 2 2" xfId="30221" xr:uid="{0476712D-BD11-49DA-949F-DE4113B2B0AB}"/>
    <cellStyle name="Normal 6 7 2 3" xfId="19238" xr:uid="{74AB7D2E-C7AB-4FA5-89E1-4616B5FF6558}"/>
    <cellStyle name="Normal 6 7 3" xfId="13429" xr:uid="{E8D4D4E1-72C5-4D98-B460-B91C6CC0FADD}"/>
    <cellStyle name="Normal 6 7 3 2" xfId="35358" xr:uid="{7E3507D7-5707-4AA3-82E8-71CFE47E647D}"/>
    <cellStyle name="Normal 6 7 3 3" xfId="24375" xr:uid="{E76F44EA-7917-479E-84EB-188CCA545374}"/>
    <cellStyle name="Normal 6 7 4" xfId="26325" xr:uid="{D01E80B6-2DD1-44E2-B84D-86AFE0A8D678}"/>
    <cellStyle name="Normal 6 7 4 2" xfId="37308" xr:uid="{21A1B66B-BCA6-4FD4-B74C-ED463C7F7200}"/>
    <cellStyle name="Normal 6 7 5" xfId="28273" xr:uid="{C1859E40-7B39-4D23-A5D9-DAD219826942}"/>
    <cellStyle name="Normal 6 7 6" xfId="39256" xr:uid="{6AD6A4AB-3650-4582-8C12-C9BB33CFF75A}"/>
    <cellStyle name="Normal 6 7 7" xfId="41203" xr:uid="{17B0261B-9BE6-4F6C-983F-C736A2E46703}"/>
    <cellStyle name="Normal 6 7 8" xfId="43163" xr:uid="{26F1BE39-D8D3-4317-A797-52C303B406C5}"/>
    <cellStyle name="Normal 6 7 9" xfId="17289" xr:uid="{BFBF15EC-CE4F-4AC2-A204-856AC6E02661}"/>
    <cellStyle name="Normal 6 8" xfId="7678" xr:uid="{C9989D49-6D32-4F0D-9E2E-2730A5920F16}"/>
    <cellStyle name="Normal 6 8 2" xfId="30165" xr:uid="{B32C83FB-A9AF-4ADC-ADC1-42D161EFB63F}"/>
    <cellStyle name="Normal 6 8 3" xfId="45053" xr:uid="{4E112EAD-9297-4F3D-BE08-28CC9CEAE8D3}"/>
    <cellStyle name="Normal 6 8 4" xfId="19182" xr:uid="{294B5E77-74F7-4138-B2BB-6FB888DEB063}"/>
    <cellStyle name="Normal 6 9" xfId="13357" xr:uid="{9931E1F5-340C-4642-856B-DF3A70D29D13}"/>
    <cellStyle name="Normal 6 9 2" xfId="35302" xr:uid="{01CD403B-FAB4-4469-98CB-B3A09194EC1A}"/>
    <cellStyle name="Normal 6 9 3" xfId="24319" xr:uid="{91ED2E96-F30F-4B45-8284-D2C25D51948E}"/>
    <cellStyle name="Normal 7" xfId="2712" xr:uid="{00000000-0005-0000-0000-0000EE0B0000}"/>
    <cellStyle name="Normal 7 10" xfId="13364" xr:uid="{0053F61D-A04F-45C2-92BF-FEA553DB4B65}"/>
    <cellStyle name="Normal 7 10 2" xfId="35309" xr:uid="{14904055-FEAA-498E-9FD4-79D772646DF3}"/>
    <cellStyle name="Normal 7 10 3" xfId="24326" xr:uid="{3C535D3A-07AE-40F1-97F9-FA611F902454}"/>
    <cellStyle name="Normal 7 11" xfId="4643" xr:uid="{F13D8B68-F28C-4537-BA3C-F5892B3C43F7}"/>
    <cellStyle name="Normal 7 11 2" xfId="37259" xr:uid="{432E0390-0D1A-482B-BAC2-A360DF8E5490}"/>
    <cellStyle name="Normal 7 11 3" xfId="26276" xr:uid="{C29FEE31-2EF7-4E96-968D-2CA185353E95}"/>
    <cellStyle name="Normal 7 12" xfId="28224" xr:uid="{78263922-8A46-4990-985A-8FECFEEEE98F}"/>
    <cellStyle name="Normal 7 13" xfId="39207" xr:uid="{261BBB30-3EC2-4375-85D9-208DA4DDCB29}"/>
    <cellStyle name="Normal 7 14" xfId="41154" xr:uid="{A97DCAA7-F7FB-4BE9-AB6A-46FDB618C9CE}"/>
    <cellStyle name="Normal 7 15" xfId="43114" xr:uid="{0EDE9FF5-BBD9-4115-A5A0-17EBA4CF0B98}"/>
    <cellStyle name="Normal 7 16" xfId="17240" xr:uid="{3C564CC8-D243-4119-A0DC-93A9841A7653}"/>
    <cellStyle name="Normal 7 2" xfId="2713" xr:uid="{00000000-0005-0000-0000-0000EF0B0000}"/>
    <cellStyle name="Normal 7 2 10" xfId="13375" xr:uid="{8B37CB9B-00C9-409E-A50E-75343F2D54C4}"/>
    <cellStyle name="Normal 7 2 10 2" xfId="35320" xr:uid="{3EA21615-720D-478B-BD84-E785AD86B255}"/>
    <cellStyle name="Normal 7 2 10 3" xfId="24337" xr:uid="{67FF29B5-D96D-4AE3-A857-136D8489F0F2}"/>
    <cellStyle name="Normal 7 2 11" xfId="4658" xr:uid="{B844C2DF-5A1D-4AA8-BCE8-E7F2528430E0}"/>
    <cellStyle name="Normal 7 2 11 2" xfId="37270" xr:uid="{467F5431-8B2D-426B-BA38-A3CC6151A3A6}"/>
    <cellStyle name="Normal 7 2 11 3" xfId="26287" xr:uid="{E6ED294F-0013-4A3F-9CAA-E0515EFCEA1C}"/>
    <cellStyle name="Normal 7 2 12" xfId="28235" xr:uid="{EBEF2BAC-EB95-4B0D-8753-500E8719158B}"/>
    <cellStyle name="Normal 7 2 13" xfId="39218" xr:uid="{8ADF504E-908D-408F-A56D-3CB4122A631A}"/>
    <cellStyle name="Normal 7 2 14" xfId="41165" xr:uid="{B886F3E8-D1AA-426D-9BA2-3BE0D9A37536}"/>
    <cellStyle name="Normal 7 2 15" xfId="43125" xr:uid="{CE8A35E9-1C19-4245-953A-A5CF024665BC}"/>
    <cellStyle name="Normal 7 2 16" xfId="17251" xr:uid="{B4942D75-5E01-48D1-AFB6-9F3BDF08C9D8}"/>
    <cellStyle name="Normal 7 2 2" xfId="2714" xr:uid="{00000000-0005-0000-0000-0000F00B0000}"/>
    <cellStyle name="Normal 7 2 2 10" xfId="28265" xr:uid="{75194631-5E78-4A4F-8EC0-01C840D16E6B}"/>
    <cellStyle name="Normal 7 2 2 11" xfId="39248" xr:uid="{FF5AD88C-8CB4-4473-BC79-BFE4D45641FC}"/>
    <cellStyle name="Normal 7 2 2 12" xfId="41195" xr:uid="{5E4848A1-12B8-4F1C-A136-F8CFFDFDFE38}"/>
    <cellStyle name="Normal 7 2 2 13" xfId="43155" xr:uid="{5DD25B76-C620-46F4-8E7B-6CD321B71B62}"/>
    <cellStyle name="Normal 7 2 2 14" xfId="17281" xr:uid="{D35D49CF-3E63-4162-B793-E5D349EADB4B}"/>
    <cellStyle name="Normal 7 2 2 2" xfId="5859" xr:uid="{3082082F-A45E-4F9C-B087-E44A05EE5BDD}"/>
    <cellStyle name="Normal 7 2 2 2 10" xfId="43985" xr:uid="{411B7353-CFBC-475E-92CC-4A5883982CAB}"/>
    <cellStyle name="Normal 7 2 2 2 11" xfId="18111" xr:uid="{C03B15E4-EB5D-4E42-B04F-0D8AA0A54E09}"/>
    <cellStyle name="Normal 7 2 2 2 2" xfId="7206" xr:uid="{81345E9A-B7F0-425F-B35B-78440682B61E}"/>
    <cellStyle name="Normal 7 2 2 2 2 10" xfId="18748" xr:uid="{9DD24036-8A7D-4DDC-BBBC-6370E2D44905}"/>
    <cellStyle name="Normal 7 2 2 2 2 2" xfId="9193" xr:uid="{A6552DAA-D767-4DDE-B0F2-E84B2BA5CAB5}"/>
    <cellStyle name="Normal 7 2 2 2 2 2 2" xfId="31680" xr:uid="{2E8B17B0-0ECB-4133-B83F-B3B0500CF832}"/>
    <cellStyle name="Normal 7 2 2 2 2 2 3" xfId="20697" xr:uid="{E9B60739-C35F-49C0-8022-DBDAD929594A}"/>
    <cellStyle name="Normal 7 2 2 2 2 3" xfId="12592" xr:uid="{A9AE1C98-4162-40B4-8F5F-CA5BD179EA5E}"/>
    <cellStyle name="Normal 7 2 2 2 2 3 2" xfId="34653" xr:uid="{EDD18A93-E84E-4110-82AA-932B25162007}"/>
    <cellStyle name="Normal 7 2 2 2 2 3 3" xfId="23670" xr:uid="{C3E62CAA-9C00-4BA5-96EA-E21C62491D99}"/>
    <cellStyle name="Normal 7 2 2 2 2 4" xfId="15034" xr:uid="{C0879DCB-B778-4D2A-8F49-9FF0EAB06FB9}"/>
    <cellStyle name="Normal 7 2 2 2 2 4 2" xfId="36816" xr:uid="{E8AEB09F-D441-489F-A134-0A0183F69C89}"/>
    <cellStyle name="Normal 7 2 2 2 2 4 3" xfId="25833" xr:uid="{9D86B02D-72E4-4A8B-BE33-6C059563937B}"/>
    <cellStyle name="Normal 7 2 2 2 2 5" xfId="27783" xr:uid="{1B857562-3C06-41EF-A8E2-404880F7789E}"/>
    <cellStyle name="Normal 7 2 2 2 2 5 2" xfId="38766" xr:uid="{D69D8818-362B-44FB-A2BC-2C103FC896F3}"/>
    <cellStyle name="Normal 7 2 2 2 2 6" xfId="29731" xr:uid="{86720A85-F227-4F79-89BC-F96EF54B0684}"/>
    <cellStyle name="Normal 7 2 2 2 2 7" xfId="40714" xr:uid="{ADACF4A4-D448-48B3-A1B2-E53022F3F374}"/>
    <cellStyle name="Normal 7 2 2 2 2 8" xfId="42661" xr:uid="{C76C75E7-4677-4732-8C4A-F68BB21DCC74}"/>
    <cellStyle name="Normal 7 2 2 2 2 9" xfId="44621" xr:uid="{D6D0DF9B-5BE1-4A59-B8F3-31192A5EA6B3}"/>
    <cellStyle name="Normal 7 2 2 2 3" xfId="8556" xr:uid="{E6F5C468-97B6-4437-8036-8F8419B09E20}"/>
    <cellStyle name="Normal 7 2 2 2 3 2" xfId="11455" xr:uid="{95A363F2-FB7C-4794-A07F-F14178D06983}"/>
    <cellStyle name="Normal 7 2 2 2 3 2 2" xfId="33518" xr:uid="{98D59119-AFBD-4B1F-9B2E-1ACB9D61232D}"/>
    <cellStyle name="Normal 7 2 2 2 3 2 3" xfId="22535" xr:uid="{E012E814-9B2B-436D-9D03-83DE6D7F2ED6}"/>
    <cellStyle name="Normal 7 2 2 2 3 3" xfId="31043" xr:uid="{FF108993-8690-44E5-932D-7060DB28F157}"/>
    <cellStyle name="Normal 7 2 2 2 3 4" xfId="20060" xr:uid="{6AEDC5D6-181D-49B6-BF5A-ABBAEB721880}"/>
    <cellStyle name="Normal 7 2 2 2 4" xfId="10459" xr:uid="{EA45F16A-6EF2-4695-A698-A1502004B34C}"/>
    <cellStyle name="Normal 7 2 2 2 4 2" xfId="32586" xr:uid="{92E436A0-6381-40E7-A40E-E87F05ED4402}"/>
    <cellStyle name="Normal 7 2 2 2 4 3" xfId="21603" xr:uid="{931053D6-EFC5-4ED9-B206-6A0322CBC431}"/>
    <cellStyle name="Normal 7 2 2 2 5" xfId="14322" xr:uid="{0119D1D9-482D-46D4-9A21-9A67584548AA}"/>
    <cellStyle name="Normal 7 2 2 2 5 2" xfId="36180" xr:uid="{FBC332DF-638E-4832-BC36-B60F277F7D78}"/>
    <cellStyle name="Normal 7 2 2 2 5 3" xfId="25197" xr:uid="{2C7315B9-AA39-4C0E-819A-690399C6984A}"/>
    <cellStyle name="Normal 7 2 2 2 6" xfId="27147" xr:uid="{6298C278-0595-411E-BA03-9658D3BC357C}"/>
    <cellStyle name="Normal 7 2 2 2 6 2" xfId="38130" xr:uid="{52FB2FDA-FA95-40ED-A858-45B3372E16DB}"/>
    <cellStyle name="Normal 7 2 2 2 7" xfId="29095" xr:uid="{BC09B44C-7134-4877-AE54-16E7A4B1E56B}"/>
    <cellStyle name="Normal 7 2 2 2 8" xfId="40078" xr:uid="{692CD030-00CF-440F-9F88-0164EADB2D34}"/>
    <cellStyle name="Normal 7 2 2 2 9" xfId="42025" xr:uid="{0DF1A305-E974-49D0-B48C-951CD0F0B3D4}"/>
    <cellStyle name="Normal 7 2 2 3" xfId="5860" xr:uid="{9B53378B-F493-4EFE-8B1C-F112721827A8}"/>
    <cellStyle name="Normal 7 2 2 3 10" xfId="43986" xr:uid="{D814377E-3A38-4448-B0CF-55C11F6EE12D}"/>
    <cellStyle name="Normal 7 2 2 3 11" xfId="18112" xr:uid="{EE605B94-3932-494D-8A65-8B0020D7697F}"/>
    <cellStyle name="Normal 7 2 2 3 2" xfId="7488" xr:uid="{116E4EE6-E302-4359-8C23-89B4EEE8FCF1}"/>
    <cellStyle name="Normal 7 2 2 3 2 10" xfId="19030" xr:uid="{F8784097-3882-4709-A1F1-BE754187D5B2}"/>
    <cellStyle name="Normal 7 2 2 3 2 2" xfId="9475" xr:uid="{B17E85CE-572B-49E2-816F-03EC28976465}"/>
    <cellStyle name="Normal 7 2 2 3 2 2 2" xfId="31962" xr:uid="{846BB24D-8582-475E-BD72-FA1F24A704EA}"/>
    <cellStyle name="Normal 7 2 2 3 2 2 3" xfId="20979" xr:uid="{E7BB9C7B-D6FF-41E9-9DB4-C1F2DE744968}"/>
    <cellStyle name="Normal 7 2 2 3 2 3" xfId="12874" xr:uid="{5DF923F8-B603-49E5-909D-8EA359AD97BE}"/>
    <cellStyle name="Normal 7 2 2 3 2 3 2" xfId="34935" xr:uid="{D98AC13D-C88B-4F75-9DE8-51A3B7A6E4D0}"/>
    <cellStyle name="Normal 7 2 2 3 2 3 3" xfId="23952" xr:uid="{2E50D9A1-6ABD-48F8-8909-A072E5A29DAA}"/>
    <cellStyle name="Normal 7 2 2 3 2 4" xfId="15316" xr:uid="{C13F55C5-9C34-4E97-B536-E4C6724E75DE}"/>
    <cellStyle name="Normal 7 2 2 3 2 4 2" xfId="37098" xr:uid="{C2B2B884-80EE-4EB4-A1A7-AE3529CE5A9B}"/>
    <cellStyle name="Normal 7 2 2 3 2 4 3" xfId="26115" xr:uid="{1A2291C2-0D29-4475-9E2A-52DEC60075AC}"/>
    <cellStyle name="Normal 7 2 2 3 2 5" xfId="28065" xr:uid="{A72A503B-F79B-439D-A4B5-4C4D116EB9F1}"/>
    <cellStyle name="Normal 7 2 2 3 2 5 2" xfId="39048" xr:uid="{A6F617E7-EE6F-4FC5-BDC4-37BB2D096645}"/>
    <cellStyle name="Normal 7 2 2 3 2 6" xfId="30013" xr:uid="{44BEC535-6700-4228-A867-E2265BBD2F5E}"/>
    <cellStyle name="Normal 7 2 2 3 2 7" xfId="40996" xr:uid="{E8E73F9E-6C52-4BE3-A2F6-A7CD6FD08257}"/>
    <cellStyle name="Normal 7 2 2 3 2 8" xfId="42943" xr:uid="{1E0BB6DA-AEBD-4E78-9A86-1E96C0E265D4}"/>
    <cellStyle name="Normal 7 2 2 3 2 9" xfId="44903" xr:uid="{1CC144E0-1A7E-4924-8F44-DC702E86DB55}"/>
    <cellStyle name="Normal 7 2 2 3 3" xfId="8557" xr:uid="{0A4E15CE-3AB8-4BA0-BA20-8E0261020B8A}"/>
    <cellStyle name="Normal 7 2 2 3 3 2" xfId="11737" xr:uid="{1EEF65E4-293C-46D4-843C-61647E4838C8}"/>
    <cellStyle name="Normal 7 2 2 3 3 2 2" xfId="33800" xr:uid="{E6D69BE8-BF13-4081-844E-0E960A792587}"/>
    <cellStyle name="Normal 7 2 2 3 3 2 3" xfId="22817" xr:uid="{7F5847C1-FBA1-4552-90A5-09B318F20906}"/>
    <cellStyle name="Normal 7 2 2 3 3 3" xfId="31044" xr:uid="{42EE86E0-FD63-4167-AE57-DB0079D42D38}"/>
    <cellStyle name="Normal 7 2 2 3 3 4" xfId="20061" xr:uid="{05B3DFAD-FE3D-4648-9168-A8BED1B3A4AB}"/>
    <cellStyle name="Normal 7 2 2 3 4" xfId="10741" xr:uid="{597C7CCD-1981-4215-B71D-A1C6FB4BC44C}"/>
    <cellStyle name="Normal 7 2 2 3 4 2" xfId="32868" xr:uid="{4908A5A2-7CD6-4AC7-9E59-AB5E67F0B00B}"/>
    <cellStyle name="Normal 7 2 2 3 4 3" xfId="21885" xr:uid="{F9377AE2-DD06-4CB6-BD57-1D8509A558FE}"/>
    <cellStyle name="Normal 7 2 2 3 5" xfId="14323" xr:uid="{4F466FFF-6A18-4415-B276-83A3661C6682}"/>
    <cellStyle name="Normal 7 2 2 3 5 2" xfId="36181" xr:uid="{980AEFB9-2035-4AE1-B857-7E9304B2937B}"/>
    <cellStyle name="Normal 7 2 2 3 5 3" xfId="25198" xr:uid="{51EE8E17-0A72-44A8-A2EF-C9F2C383E30E}"/>
    <cellStyle name="Normal 7 2 2 3 6" xfId="27148" xr:uid="{D1A363FA-E0DD-4A42-ABCB-EB66E1FC50A9}"/>
    <cellStyle name="Normal 7 2 2 3 6 2" xfId="38131" xr:uid="{24EE160A-AC51-47B1-ABAB-48F9813A4EFC}"/>
    <cellStyle name="Normal 7 2 2 3 7" xfId="29096" xr:uid="{D2C7EF79-0ACE-46DF-9A17-7CE4DB63616B}"/>
    <cellStyle name="Normal 7 2 2 3 8" xfId="40079" xr:uid="{341D8244-7515-4FF1-A092-CFF0548F2294}"/>
    <cellStyle name="Normal 7 2 2 3 9" xfId="42026" xr:uid="{9D8ECC0C-ADFD-4D8F-9921-487A4356734B}"/>
    <cellStyle name="Normal 7 2 2 4" xfId="5858" xr:uid="{88852E27-6D61-4EA7-A9B6-34415E44A652}"/>
    <cellStyle name="Normal 7 2 2 4 10" xfId="18110" xr:uid="{988265D3-338A-43AC-96B1-8688272FFF38}"/>
    <cellStyle name="Normal 7 2 2 4 2" xfId="8555" xr:uid="{5737EE05-8C08-4CEE-9505-0983EB42CADF}"/>
    <cellStyle name="Normal 7 2 2 4 2 2" xfId="31042" xr:uid="{B2BD129C-4E4B-43C0-9993-70F756641F1B}"/>
    <cellStyle name="Normal 7 2 2 4 2 3" xfId="20059" xr:uid="{AC95FBB0-6570-464C-BD04-88011F46B3FC}"/>
    <cellStyle name="Normal 7 2 2 4 3" xfId="12296" xr:uid="{70F0A72B-46E9-45BD-9338-50253F4D525E}"/>
    <cellStyle name="Normal 7 2 2 4 3 2" xfId="34357" xr:uid="{C6B72C76-2927-4928-A922-89C391D447F6}"/>
    <cellStyle name="Normal 7 2 2 4 3 3" xfId="23374" xr:uid="{98B42560-E4DD-47D8-9C45-7D5EA429B38D}"/>
    <cellStyle name="Normal 7 2 2 4 4" xfId="14321" xr:uid="{1D02358E-6985-4E3D-BD64-F44FBAA83F3C}"/>
    <cellStyle name="Normal 7 2 2 4 4 2" xfId="36179" xr:uid="{5AF3CCFA-1AF2-4133-A262-83DB008633DC}"/>
    <cellStyle name="Normal 7 2 2 4 4 3" xfId="25196" xr:uid="{DDE3CBC6-879D-4F60-AC3B-F09F8C8F1773}"/>
    <cellStyle name="Normal 7 2 2 4 5" xfId="27146" xr:uid="{5EF1E710-9C40-4165-A786-7FA9AB5DFB2F}"/>
    <cellStyle name="Normal 7 2 2 4 5 2" xfId="38129" xr:uid="{3DF50312-8B81-41DE-A08E-8FDE689EE436}"/>
    <cellStyle name="Normal 7 2 2 4 6" xfId="29094" xr:uid="{6A05682D-BC1F-4485-8819-813C236D3FFF}"/>
    <cellStyle name="Normal 7 2 2 4 7" xfId="40077" xr:uid="{FCE55662-CEC3-472A-BCE5-F0D9803A8E6E}"/>
    <cellStyle name="Normal 7 2 2 4 8" xfId="42024" xr:uid="{2A8210FC-9C2C-473D-A906-67703B99C1B4}"/>
    <cellStyle name="Normal 7 2 2 4 9" xfId="43984" xr:uid="{1C11652C-B9AE-4023-A87E-4119377B2C19}"/>
    <cellStyle name="Normal 7 2 2 5" xfId="6922" xr:uid="{9A92790E-A433-42CB-B34C-7E11C6246EF8}"/>
    <cellStyle name="Normal 7 2 2 5 10" xfId="18466" xr:uid="{3124F9CB-413D-4D96-9CB8-A24D639F8C4F}"/>
    <cellStyle name="Normal 7 2 2 5 2" xfId="8911" xr:uid="{0E60D74A-4D3E-4BD8-A579-5DAFE190CCF9}"/>
    <cellStyle name="Normal 7 2 2 5 2 2" xfId="31398" xr:uid="{FC777EC7-4117-4ED4-BD1F-D02C0594567A}"/>
    <cellStyle name="Normal 7 2 2 5 2 3" xfId="20415" xr:uid="{19AE5652-CF87-425C-B61A-0566525A07A2}"/>
    <cellStyle name="Normal 7 2 2 5 3" xfId="11159" xr:uid="{28E8A3DA-44A2-4449-A5D9-883D7DFFD3EA}"/>
    <cellStyle name="Normal 7 2 2 5 3 2" xfId="33222" xr:uid="{696C2CC8-486F-4032-BF34-EBF86C3FEDD1}"/>
    <cellStyle name="Normal 7 2 2 5 3 3" xfId="22239" xr:uid="{B74AFF4C-D22F-4472-A527-B974C3AABA84}"/>
    <cellStyle name="Normal 7 2 2 5 4" xfId="14752" xr:uid="{F676FC10-55EF-4B6E-A833-966A94D916DF}"/>
    <cellStyle name="Normal 7 2 2 5 4 2" xfId="36534" xr:uid="{EED375C4-9A5F-4E65-BC5F-1FC48BC7395C}"/>
    <cellStyle name="Normal 7 2 2 5 4 3" xfId="25551" xr:uid="{A8490A42-4524-4CDA-AEBD-297EED35595C}"/>
    <cellStyle name="Normal 7 2 2 5 5" xfId="27501" xr:uid="{92EC8A58-E45B-48C4-804E-FC8FB18C8A0F}"/>
    <cellStyle name="Normal 7 2 2 5 5 2" xfId="38484" xr:uid="{DB5A6F70-2D59-4DBD-9696-01DB5E39A717}"/>
    <cellStyle name="Normal 7 2 2 5 6" xfId="29449" xr:uid="{9C511274-5ABE-4E06-BEA6-ADF681328568}"/>
    <cellStyle name="Normal 7 2 2 5 7" xfId="40432" xr:uid="{E7878493-CBCF-4211-90A6-EBB386470759}"/>
    <cellStyle name="Normal 7 2 2 5 8" xfId="42379" xr:uid="{5E9E8582-6018-43E5-AF5B-87E7F39ACCD1}"/>
    <cellStyle name="Normal 7 2 2 5 9" xfId="44339" xr:uid="{CC5069D4-5FED-491C-B67E-6FB98A53F786}"/>
    <cellStyle name="Normal 7 2 2 6" xfId="7726" xr:uid="{75FDFEA0-EAF8-4C47-8817-874959247E7A}"/>
    <cellStyle name="Normal 7 2 2 6 2" xfId="30213" xr:uid="{581FAE2C-88E4-4482-9A0A-74618A424528}"/>
    <cellStyle name="Normal 7 2 2 6 3" xfId="19230" xr:uid="{2B80EDAF-6363-4634-B9F6-B5DA0300C7C4}"/>
    <cellStyle name="Normal 7 2 2 7" xfId="10177" xr:uid="{19579A7D-2919-44DF-A44B-7DAFDD25F6A1}"/>
    <cellStyle name="Normal 7 2 2 7 2" xfId="32304" xr:uid="{845FA5A5-6C98-46C1-8F3B-4D719CB88B93}"/>
    <cellStyle name="Normal 7 2 2 7 3" xfId="21321" xr:uid="{3027EB89-92F0-4B23-9F24-E57618262901}"/>
    <cellStyle name="Normal 7 2 2 8" xfId="13421" xr:uid="{28419614-9EB1-4F83-BEC6-E898F9F70407}"/>
    <cellStyle name="Normal 7 2 2 8 2" xfId="35350" xr:uid="{C913EC5D-9D9A-42A0-A9C5-E45FC795FA77}"/>
    <cellStyle name="Normal 7 2 2 8 3" xfId="24367" xr:uid="{05CC67F7-152A-4CCB-A990-D21DA2CED155}"/>
    <cellStyle name="Normal 7 2 2 9" xfId="4709" xr:uid="{AB67213C-FB1D-4346-AB16-092B158527D0}"/>
    <cellStyle name="Normal 7 2 2 9 2" xfId="37300" xr:uid="{5DC128D1-45DC-4EC8-9943-D3F12F905D29}"/>
    <cellStyle name="Normal 7 2 2 9 3" xfId="26317" xr:uid="{CE092E46-540D-41E0-A6B3-2A7C0F5D286D}"/>
    <cellStyle name="Normal 7 2 3" xfId="2715" xr:uid="{00000000-0005-0000-0000-0000F10B0000}"/>
    <cellStyle name="Normal 7 2 3 10" xfId="43987" xr:uid="{094CE72E-7445-4DD9-95CA-B5E55E04DA02}"/>
    <cellStyle name="Normal 7 2 3 11" xfId="18113" xr:uid="{500D098A-8AD3-444B-AAAE-7D68BB518720}"/>
    <cellStyle name="Normal 7 2 3 2" xfId="7037" xr:uid="{190B785B-253A-493F-B497-0EBBAFC79E81}"/>
    <cellStyle name="Normal 7 2 3 2 10" xfId="18579" xr:uid="{7AC1AFBD-4AA6-4FB3-B09B-CBDE11657874}"/>
    <cellStyle name="Normal 7 2 3 2 2" xfId="9024" xr:uid="{1B1C8943-E6AF-462E-9EEA-6B4EEBE15786}"/>
    <cellStyle name="Normal 7 2 3 2 2 2" xfId="31511" xr:uid="{4246C7D4-4E52-47F3-8758-987B3B9E2530}"/>
    <cellStyle name="Normal 7 2 3 2 2 3" xfId="20528" xr:uid="{326BEC10-4C40-4795-B1B4-886DB1CAA3BA}"/>
    <cellStyle name="Normal 7 2 3 2 3" xfId="12419" xr:uid="{E78942CD-11C7-4770-85CF-CE5D9B1C69A0}"/>
    <cellStyle name="Normal 7 2 3 2 3 2" xfId="34480" xr:uid="{8BC9FB18-1DA8-4858-9ED8-28095664C3AC}"/>
    <cellStyle name="Normal 7 2 3 2 3 3" xfId="23497" xr:uid="{C66760D0-1A24-4F8E-A4CC-D5EE1B0BC309}"/>
    <cellStyle name="Normal 7 2 3 2 4" xfId="14865" xr:uid="{12DA1D5A-6BCA-407C-8369-4A80A3AA8859}"/>
    <cellStyle name="Normal 7 2 3 2 4 2" xfId="36647" xr:uid="{987A1FD7-9F7F-456A-AC3D-3C40EBABACBC}"/>
    <cellStyle name="Normal 7 2 3 2 4 3" xfId="25664" xr:uid="{7E775A3B-9BFF-424F-AD62-89C86AF39CDF}"/>
    <cellStyle name="Normal 7 2 3 2 5" xfId="27614" xr:uid="{BA928BE6-5DE0-4F9E-B52A-B2BD8CBBCF02}"/>
    <cellStyle name="Normal 7 2 3 2 5 2" xfId="38597" xr:uid="{0D575370-66AB-42BE-8D9B-1E2C2E5CAAFE}"/>
    <cellStyle name="Normal 7 2 3 2 6" xfId="29562" xr:uid="{88784271-2517-480B-BE68-0B1C18618CE7}"/>
    <cellStyle name="Normal 7 2 3 2 7" xfId="40545" xr:uid="{C47856EB-C5E2-46CB-8E30-08C53346C20C}"/>
    <cellStyle name="Normal 7 2 3 2 8" xfId="42492" xr:uid="{ADF44F2B-4833-43D9-B027-C2A9ABBB3883}"/>
    <cellStyle name="Normal 7 2 3 2 9" xfId="44452" xr:uid="{8524980E-C312-4C33-B4DE-A8A699C59EAB}"/>
    <cellStyle name="Normal 7 2 3 3" xfId="8558" xr:uid="{7DF428D7-1781-4246-934D-DF383AE5B53B}"/>
    <cellStyle name="Normal 7 2 3 3 2" xfId="11282" xr:uid="{1F2E0A09-08F3-4B5C-B9F3-3129AB7785D0}"/>
    <cellStyle name="Normal 7 2 3 3 2 2" xfId="33345" xr:uid="{3D122466-986E-42FE-948A-916D53C7213C}"/>
    <cellStyle name="Normal 7 2 3 3 2 3" xfId="22362" xr:uid="{CBE721F7-3A94-404C-938F-6D0AFD5D934C}"/>
    <cellStyle name="Normal 7 2 3 3 3" xfId="31045" xr:uid="{FDBE77ED-3276-493C-AD36-F4C88594C14F}"/>
    <cellStyle name="Normal 7 2 3 3 4" xfId="20062" xr:uid="{8A3B9F2E-0FAA-4D27-B235-05D8E8B47BAE}"/>
    <cellStyle name="Normal 7 2 3 4" xfId="10290" xr:uid="{03F25A30-BDD1-4615-AE8E-418B31A7E4C7}"/>
    <cellStyle name="Normal 7 2 3 4 2" xfId="32417" xr:uid="{DCD16846-7F2D-4751-A2EC-F11888163A10}"/>
    <cellStyle name="Normal 7 2 3 4 3" xfId="21434" xr:uid="{4BD3D21C-0E24-4C79-B463-FC107161BB78}"/>
    <cellStyle name="Normal 7 2 3 5" xfId="14324" xr:uid="{9CA1F048-ED81-42DA-A5B4-B327951D2FD9}"/>
    <cellStyle name="Normal 7 2 3 5 2" xfId="36182" xr:uid="{26B0B327-D792-41C8-83BA-4D5DA2A3A70B}"/>
    <cellStyle name="Normal 7 2 3 5 3" xfId="25199" xr:uid="{2441D586-6881-4339-A3C0-9FDE40E9EADE}"/>
    <cellStyle name="Normal 7 2 3 6" xfId="5861" xr:uid="{63650879-2418-45B7-BE06-7389DD6731E6}"/>
    <cellStyle name="Normal 7 2 3 6 2" xfId="38132" xr:uid="{43B34D05-607B-4EF1-BF86-23E817F99A68}"/>
    <cellStyle name="Normal 7 2 3 6 3" xfId="27149" xr:uid="{8F5D83F0-EB64-46DC-9764-22B0F8C93548}"/>
    <cellStyle name="Normal 7 2 3 7" xfId="29097" xr:uid="{E08F6A01-EB30-4CCF-9D6F-FAD2BE9FE767}"/>
    <cellStyle name="Normal 7 2 3 8" xfId="40080" xr:uid="{A6635058-0389-406C-80CD-48000C50BBA3}"/>
    <cellStyle name="Normal 7 2 3 9" xfId="42027" xr:uid="{2788AE00-4F8C-4DD5-BCE8-214DA3C661E8}"/>
    <cellStyle name="Normal 7 2 4" xfId="5862" xr:uid="{84292164-E882-451F-87FA-A52955A89FDD}"/>
    <cellStyle name="Normal 7 2 4 10" xfId="43988" xr:uid="{C54775E5-7DF0-4702-9089-6AA6EFD4C91C}"/>
    <cellStyle name="Normal 7 2 4 11" xfId="18114" xr:uid="{F52F3826-84C3-4AC0-849D-1F35D2D24B7F}"/>
    <cellStyle name="Normal 7 2 4 2" xfId="7319" xr:uid="{41D9F3CD-96CA-4A0A-8CBA-59B89849491B}"/>
    <cellStyle name="Normal 7 2 4 2 10" xfId="18861" xr:uid="{EFE487E3-03C8-45C2-8693-9F7206B2E8D5}"/>
    <cellStyle name="Normal 7 2 4 2 2" xfId="9306" xr:uid="{0B2F34F3-D712-403A-B9AA-260588A2C566}"/>
    <cellStyle name="Normal 7 2 4 2 2 2" xfId="31793" xr:uid="{D8DE2117-6E78-4B77-8643-5105CC5F9611}"/>
    <cellStyle name="Normal 7 2 4 2 2 3" xfId="20810" xr:uid="{8997F428-4FB5-4A16-8CA0-1B39E685CFF7}"/>
    <cellStyle name="Normal 7 2 4 2 3" xfId="12705" xr:uid="{2C5EDBF4-6E9C-4048-80D6-F116FFE4BBB3}"/>
    <cellStyle name="Normal 7 2 4 2 3 2" xfId="34766" xr:uid="{505E7443-4ECE-4D4E-932F-D814CDADFCAA}"/>
    <cellStyle name="Normal 7 2 4 2 3 3" xfId="23783" xr:uid="{056EF9B4-A3E5-4A2C-9898-96EDD11C7B7B}"/>
    <cellStyle name="Normal 7 2 4 2 4" xfId="15147" xr:uid="{C39A0493-D32F-4933-98EB-0BCC53D78F9F}"/>
    <cellStyle name="Normal 7 2 4 2 4 2" xfId="36929" xr:uid="{C5BE54A1-F302-4EA0-A99D-9EB59691F1A6}"/>
    <cellStyle name="Normal 7 2 4 2 4 3" xfId="25946" xr:uid="{EF6C2B30-05D2-49E4-BFFF-746ACA3F0A7B}"/>
    <cellStyle name="Normal 7 2 4 2 5" xfId="27896" xr:uid="{EE0B0847-2543-494F-B129-B4981099610B}"/>
    <cellStyle name="Normal 7 2 4 2 5 2" xfId="38879" xr:uid="{E4AF55CE-6AF9-4C33-A81B-00F86749A3D5}"/>
    <cellStyle name="Normal 7 2 4 2 6" xfId="29844" xr:uid="{51E4B257-8232-4E15-87EE-1875CF027804}"/>
    <cellStyle name="Normal 7 2 4 2 7" xfId="40827" xr:uid="{68A0D3E7-4B84-4498-943E-AF14EC0A8122}"/>
    <cellStyle name="Normal 7 2 4 2 8" xfId="42774" xr:uid="{11622643-CADE-4C20-B2B3-543D5E527DC5}"/>
    <cellStyle name="Normal 7 2 4 2 9" xfId="44734" xr:uid="{07C05C3F-CC44-40A9-9D3A-D2C1F5777214}"/>
    <cellStyle name="Normal 7 2 4 3" xfId="8559" xr:uid="{079A7845-138B-42FB-842E-6043663056E8}"/>
    <cellStyle name="Normal 7 2 4 3 2" xfId="11568" xr:uid="{50155127-0B5B-44B9-B1AE-919E1B22FE4C}"/>
    <cellStyle name="Normal 7 2 4 3 2 2" xfId="33631" xr:uid="{E3209131-B37A-45D5-B656-4F055865EDA8}"/>
    <cellStyle name="Normal 7 2 4 3 2 3" xfId="22648" xr:uid="{DF62D1A8-2636-40A6-B180-FB101198E396}"/>
    <cellStyle name="Normal 7 2 4 3 3" xfId="31046" xr:uid="{547F0286-09B5-4AEB-B772-0E1B7A0F72F8}"/>
    <cellStyle name="Normal 7 2 4 3 4" xfId="20063" xr:uid="{FF939540-30F8-4934-9D4D-01AD31D8998B}"/>
    <cellStyle name="Normal 7 2 4 4" xfId="10572" xr:uid="{FF78CA00-E49E-49C4-8676-72E5146B8FFD}"/>
    <cellStyle name="Normal 7 2 4 4 2" xfId="32699" xr:uid="{CFEC4388-C0B1-4BDB-B824-C6DF63717822}"/>
    <cellStyle name="Normal 7 2 4 4 3" xfId="21716" xr:uid="{DE74A752-6FB1-4564-985F-5A45ECCEA7A5}"/>
    <cellStyle name="Normal 7 2 4 5" xfId="14325" xr:uid="{F6E4CD57-35DA-40A1-9235-1B080FE250F6}"/>
    <cellStyle name="Normal 7 2 4 5 2" xfId="36183" xr:uid="{3EFBFE5D-E14A-4180-9D14-3E27432D3A55}"/>
    <cellStyle name="Normal 7 2 4 5 3" xfId="25200" xr:uid="{F8614DEB-0921-41D1-9FCD-DD27E489BBC0}"/>
    <cellStyle name="Normal 7 2 4 6" xfId="27150" xr:uid="{FA8A19F9-C4B3-4C6F-A566-3755C8F977AD}"/>
    <cellStyle name="Normal 7 2 4 6 2" xfId="38133" xr:uid="{149D440B-F87E-410F-9607-C6BB661DFA6C}"/>
    <cellStyle name="Normal 7 2 4 7" xfId="29098" xr:uid="{3B6975BF-1DDE-4629-8362-BCAEF04B860A}"/>
    <cellStyle name="Normal 7 2 4 8" xfId="40081" xr:uid="{69083E39-BE42-4316-8702-B61BBC5681B3}"/>
    <cellStyle name="Normal 7 2 4 9" xfId="42028" xr:uid="{A8214719-E0C9-48E7-96B0-6B6625D18040}"/>
    <cellStyle name="Normal 7 2 5" xfId="5863" xr:uid="{1EA1FE53-E1F4-4AF6-B1FF-3E5FC1457D12}"/>
    <cellStyle name="Normal 7 2 5 10" xfId="43989" xr:uid="{F04B0B93-8AE5-4DC1-92B9-F99059A806C9}"/>
    <cellStyle name="Normal 7 2 5 11" xfId="18115" xr:uid="{8890FB80-F988-4611-B3C4-3419F4290A52}"/>
    <cellStyle name="Normal 7 2 5 2" xfId="7601" xr:uid="{D519A70D-CFC9-447B-9D14-3611C42C11C6}"/>
    <cellStyle name="Normal 7 2 5 2 10" xfId="19143" xr:uid="{AEF276FB-26D3-4578-8C8A-D0A368DE8F5C}"/>
    <cellStyle name="Normal 7 2 5 2 2" xfId="9588" xr:uid="{9DA3C29B-47B7-4A4A-9C2B-6345D993131F}"/>
    <cellStyle name="Normal 7 2 5 2 2 2" xfId="32075" xr:uid="{DE5D419E-922D-41D7-9C16-563A2DB316D3}"/>
    <cellStyle name="Normal 7 2 5 2 2 3" xfId="21092" xr:uid="{1FF53F64-AC36-4A50-898D-0DFE62665032}"/>
    <cellStyle name="Normal 7 2 5 2 3" xfId="12987" xr:uid="{0CC81454-BF41-47B0-B138-7B087DD44151}"/>
    <cellStyle name="Normal 7 2 5 2 3 2" xfId="35048" xr:uid="{40D2F3BC-3952-4E8A-A1DE-A31196B54B4F}"/>
    <cellStyle name="Normal 7 2 5 2 3 3" xfId="24065" xr:uid="{0DC44432-2A03-4463-B28D-0D2D5A9A499D}"/>
    <cellStyle name="Normal 7 2 5 2 4" xfId="15429" xr:uid="{F3206DCF-F97F-4A11-B8A5-D6736E816422}"/>
    <cellStyle name="Normal 7 2 5 2 4 2" xfId="37211" xr:uid="{E7FFF3B0-B6A3-4EE8-AB22-A96F62930667}"/>
    <cellStyle name="Normal 7 2 5 2 4 3" xfId="26228" xr:uid="{5F869D12-EFDA-431C-9295-186903D008B6}"/>
    <cellStyle name="Normal 7 2 5 2 5" xfId="28178" xr:uid="{65E9979F-9A0F-4955-AAA5-55B882E73312}"/>
    <cellStyle name="Normal 7 2 5 2 5 2" xfId="39161" xr:uid="{AD474B7D-FE26-4203-852E-B735A385C98B}"/>
    <cellStyle name="Normal 7 2 5 2 6" xfId="30126" xr:uid="{7A0703F1-1ABD-46CD-91AF-F9651F30D290}"/>
    <cellStyle name="Normal 7 2 5 2 7" xfId="41109" xr:uid="{04F9A2F2-C54E-447A-810A-A2DD642A2E62}"/>
    <cellStyle name="Normal 7 2 5 2 8" xfId="43056" xr:uid="{18A475BE-8DF9-46D0-9722-A8D17D90B8D0}"/>
    <cellStyle name="Normal 7 2 5 2 9" xfId="45016" xr:uid="{EA1223D2-94D9-4F1D-B476-9A4398CB7939}"/>
    <cellStyle name="Normal 7 2 5 3" xfId="8560" xr:uid="{6FE3D0BE-3A2D-49C0-9E63-05760CAACDF2}"/>
    <cellStyle name="Normal 7 2 5 3 2" xfId="11850" xr:uid="{655373D8-E0B7-4E18-978E-8B7D8784B09A}"/>
    <cellStyle name="Normal 7 2 5 3 2 2" xfId="33913" xr:uid="{14C80F34-534B-4860-BDB8-A41FC2649827}"/>
    <cellStyle name="Normal 7 2 5 3 2 3" xfId="22930" xr:uid="{87362974-384C-4A96-8E41-71B717D6FD36}"/>
    <cellStyle name="Normal 7 2 5 3 3" xfId="31047" xr:uid="{5B9A782A-783A-41B0-AC00-1B617D7AF11A}"/>
    <cellStyle name="Normal 7 2 5 3 4" xfId="20064" xr:uid="{4592A8DC-2AC9-4537-BAA9-C357EBC1BC3E}"/>
    <cellStyle name="Normal 7 2 5 4" xfId="10854" xr:uid="{F8495FFF-5639-464D-80E0-A7120A851E16}"/>
    <cellStyle name="Normal 7 2 5 4 2" xfId="32981" xr:uid="{DDD446B7-B597-48A6-B8D5-44DFEDC90DE3}"/>
    <cellStyle name="Normal 7 2 5 4 3" xfId="21998" xr:uid="{2CF4B316-0A17-4DC4-AF5F-F41495F2D0DA}"/>
    <cellStyle name="Normal 7 2 5 5" xfId="14326" xr:uid="{55A10A77-85A3-45E8-9265-6F9E829F3274}"/>
    <cellStyle name="Normal 7 2 5 5 2" xfId="36184" xr:uid="{28AAF91F-1984-4F43-8271-5CEBE83B2683}"/>
    <cellStyle name="Normal 7 2 5 5 3" xfId="25201" xr:uid="{1C5EB8F5-7C02-4DEA-8040-9CCD0025F558}"/>
    <cellStyle name="Normal 7 2 5 6" xfId="27151" xr:uid="{1E722637-F9C8-4F83-8814-47697AA76B5A}"/>
    <cellStyle name="Normal 7 2 5 6 2" xfId="38134" xr:uid="{847444A9-2978-4A97-96C2-FC1AA37E656B}"/>
    <cellStyle name="Normal 7 2 5 7" xfId="29099" xr:uid="{F22223E2-B807-4842-A7D0-FDEEAA0343A9}"/>
    <cellStyle name="Normal 7 2 5 8" xfId="40082" xr:uid="{3AF75DDD-0AA5-44CB-979B-53D17305DCEE}"/>
    <cellStyle name="Normal 7 2 5 9" xfId="42029" xr:uid="{38CBECBE-234A-4475-99C9-E3C44626BA6E}"/>
    <cellStyle name="Normal 7 2 6" xfId="5857" xr:uid="{4F0EBE6F-68D9-4614-9210-940BD619CAC8}"/>
    <cellStyle name="Normal 7 2 6 10" xfId="18109" xr:uid="{FA8198C0-A3CA-4AEF-8350-3F99F5975B1E}"/>
    <cellStyle name="Normal 7 2 6 2" xfId="8554" xr:uid="{1DFFB3F5-33C4-4C84-B976-9FD89E2A8743}"/>
    <cellStyle name="Normal 7 2 6 2 2" xfId="13186" xr:uid="{27F758A2-3F53-4A89-ABF5-892BB6795058}"/>
    <cellStyle name="Normal 7 2 6 2 2 2" xfId="35195" xr:uid="{51CEB0F3-09B3-4350-A331-E448979AD4DB}"/>
    <cellStyle name="Normal 7 2 6 2 2 3" xfId="24212" xr:uid="{BAC51725-237C-4E9E-8B75-680FEAE4F238}"/>
    <cellStyle name="Normal 7 2 6 2 3" xfId="31041" xr:uid="{F9818161-A715-421D-AA85-3A5D74CBB600}"/>
    <cellStyle name="Normal 7 2 6 2 4" xfId="20058" xr:uid="{8B171932-761D-49A7-9816-7E9FB229E212}"/>
    <cellStyle name="Normal 7 2 6 3" xfId="11999" xr:uid="{5466FAAC-5152-41F0-BDF4-AAB2FDE87829}"/>
    <cellStyle name="Normal 7 2 6 3 2" xfId="34060" xr:uid="{0F033037-1082-421E-BAB0-032ABA974CD3}"/>
    <cellStyle name="Normal 7 2 6 3 3" xfId="23077" xr:uid="{86E313C2-810E-4A2C-9A56-F4837FDFDF5D}"/>
    <cellStyle name="Normal 7 2 6 4" xfId="14320" xr:uid="{E3AD7F36-2124-48F2-8D48-4CC9879B9607}"/>
    <cellStyle name="Normal 7 2 6 4 2" xfId="36178" xr:uid="{142E557B-7D16-4B3D-BE5A-902749336896}"/>
    <cellStyle name="Normal 7 2 6 4 3" xfId="25195" xr:uid="{E0C7EB30-B990-400F-A80C-86BB783E3231}"/>
    <cellStyle name="Normal 7 2 6 5" xfId="27145" xr:uid="{C8D36706-4783-4298-B650-F21D3F7BD31B}"/>
    <cellStyle name="Normal 7 2 6 5 2" xfId="38128" xr:uid="{CD76E317-2719-4933-AA31-098BCB7A7154}"/>
    <cellStyle name="Normal 7 2 6 6" xfId="29093" xr:uid="{A81D04C7-7305-4BD7-B4BC-501C2BAED2CC}"/>
    <cellStyle name="Normal 7 2 6 7" xfId="40076" xr:uid="{00DEAB59-C1AD-4152-A64B-4548F3F5ED6E}"/>
    <cellStyle name="Normal 7 2 6 8" xfId="42023" xr:uid="{E4CE87DD-D1CD-4862-A32E-07A93570B950}"/>
    <cellStyle name="Normal 7 2 6 9" xfId="43983" xr:uid="{3A143D59-5B6F-4BBE-B9C7-6A98DBE30F2C}"/>
    <cellStyle name="Normal 7 2 7" xfId="6752" xr:uid="{0C261696-A8CF-49F8-BCD2-6ACDD62483DF}"/>
    <cellStyle name="Normal 7 2 7 10" xfId="18297" xr:uid="{DCC91CA7-5239-4C3C-9127-9C5ECB7677E0}"/>
    <cellStyle name="Normal 7 2 7 2" xfId="8742" xr:uid="{3B5FEDA6-4948-49A4-9B1D-2409C87DDAF7}"/>
    <cellStyle name="Normal 7 2 7 2 2" xfId="31229" xr:uid="{1C052968-A398-4B8C-BE76-8A8C73999148}"/>
    <cellStyle name="Normal 7 2 7 2 3" xfId="20246" xr:uid="{F884A604-8B76-43A5-BEAB-36F575D371D2}"/>
    <cellStyle name="Normal 7 2 7 3" xfId="12123" xr:uid="{1AA2F3D5-E538-47ED-9C8A-87D63D39ECE2}"/>
    <cellStyle name="Normal 7 2 7 3 2" xfId="34184" xr:uid="{EC94F8A8-E5B3-44C0-B42C-7B6EC579D222}"/>
    <cellStyle name="Normal 7 2 7 3 3" xfId="23201" xr:uid="{0DA4CB4A-CE50-44EC-98D7-D560A4B86D51}"/>
    <cellStyle name="Normal 7 2 7 4" xfId="14583" xr:uid="{5C38C954-85CF-491F-A546-5D956D487DA5}"/>
    <cellStyle name="Normal 7 2 7 4 2" xfId="36365" xr:uid="{3E599E9A-9FD3-42BB-9E2C-CFF9FA84D003}"/>
    <cellStyle name="Normal 7 2 7 4 3" xfId="25382" xr:uid="{B5BE0348-B170-40AC-8EF5-357B6EAB991A}"/>
    <cellStyle name="Normal 7 2 7 5" xfId="27332" xr:uid="{503299C6-1DD1-42B1-AF87-9B1F0D82B39E}"/>
    <cellStyle name="Normal 7 2 7 5 2" xfId="38315" xr:uid="{193BC23B-5CEA-42CC-BAC5-D94E25BF5CBE}"/>
    <cellStyle name="Normal 7 2 7 6" xfId="29280" xr:uid="{4649D83F-67C8-4CE1-BA36-C3CB31D99850}"/>
    <cellStyle name="Normal 7 2 7 7" xfId="40263" xr:uid="{CEBB462F-39B0-4F7B-BEAD-B21C8D955622}"/>
    <cellStyle name="Normal 7 2 7 8" xfId="42210" xr:uid="{520E965D-D8FD-44D2-8FC6-AE90793EB0A7}"/>
    <cellStyle name="Normal 7 2 7 9" xfId="44170" xr:uid="{C1E41EB8-2FA8-4DB9-9144-BB462036D737}"/>
    <cellStyle name="Normal 7 2 8" xfId="7696" xr:uid="{A972197C-79CC-401B-AE3A-99E177568D11}"/>
    <cellStyle name="Normal 7 2 8 2" xfId="10985" xr:uid="{2952F7B3-81E3-4BE3-BC45-99DBDF925BD8}"/>
    <cellStyle name="Normal 7 2 8 2 2" xfId="33049" xr:uid="{DA4AF7FB-C261-47C5-893B-B838E04AFC1D}"/>
    <cellStyle name="Normal 7 2 8 2 3" xfId="22066" xr:uid="{AF3727CC-7080-4FBB-90F2-0963ACDA894F}"/>
    <cellStyle name="Normal 7 2 8 3" xfId="30183" xr:uid="{232FEFFA-D18B-4565-8446-AF7B8A4501E1}"/>
    <cellStyle name="Normal 7 2 8 4" xfId="19200" xr:uid="{47BE0A5F-571A-4530-A681-3A9E9082DF99}"/>
    <cellStyle name="Normal 7 2 9" xfId="9948" xr:uid="{2B441F0C-E5DA-44CE-A532-A63302C0A7EF}"/>
    <cellStyle name="Normal 7 2 9 2" xfId="32135" xr:uid="{005CA509-22B4-4852-A24F-3DBDD0CAC9E0}"/>
    <cellStyle name="Normal 7 2 9 3" xfId="21152" xr:uid="{56993773-64A9-49BE-8C8D-AE8EC2994BB3}"/>
    <cellStyle name="Normal 7 3" xfId="2716" xr:uid="{00000000-0005-0000-0000-0000F20B0000}"/>
    <cellStyle name="Normal 7 3 10" xfId="4695" xr:uid="{1A3EB128-5BD4-48F1-9F41-7241321B692A}"/>
    <cellStyle name="Normal 7 3 10 2" xfId="37286" xr:uid="{4414D1E5-A36C-48A5-84A3-8A13D6B50137}"/>
    <cellStyle name="Normal 7 3 10 3" xfId="26303" xr:uid="{B1A790EB-D96E-4961-920A-B78F1B5879A5}"/>
    <cellStyle name="Normal 7 3 11" xfId="28251" xr:uid="{2AC9940E-AF2A-4081-8613-2853EB639852}"/>
    <cellStyle name="Normal 7 3 12" xfId="39234" xr:uid="{B9884F4F-1542-4178-83A3-0D0B78491218}"/>
    <cellStyle name="Normal 7 3 13" xfId="41181" xr:uid="{ADA9004F-5A9F-4781-A75E-91957178607E}"/>
    <cellStyle name="Normal 7 3 14" xfId="43141" xr:uid="{FDB6B3EA-3AA4-4B89-A1D3-4F8E03CC9D10}"/>
    <cellStyle name="Normal 7 3 15" xfId="17267" xr:uid="{51CE425D-B1BA-489D-8D70-86D4F587D117}"/>
    <cellStyle name="Normal 7 3 2" xfId="5865" xr:uid="{E6E6CB8C-3EB3-4143-8242-E9AD3E5BFB31}"/>
    <cellStyle name="Normal 7 3 2 10" xfId="40084" xr:uid="{EF70BB88-A705-46D4-B17E-10EAD340D923}"/>
    <cellStyle name="Normal 7 3 2 11" xfId="42031" xr:uid="{079D5708-7E5F-42E0-B0FA-A600D26D3075}"/>
    <cellStyle name="Normal 7 3 2 12" xfId="43991" xr:uid="{1FB9BF72-511F-4A10-A0BA-5B39E1D914FE}"/>
    <cellStyle name="Normal 7 3 2 13" xfId="18117" xr:uid="{93B90409-1726-4A98-A6AC-13E9A265F7E4}"/>
    <cellStyle name="Normal 7 3 2 2" xfId="5866" xr:uid="{CAA74DC7-C46D-4F23-8253-972585EDD93D}"/>
    <cellStyle name="Normal 7 3 2 2 10" xfId="43992" xr:uid="{C591F712-9144-4B22-8F09-69914E9C8AF5}"/>
    <cellStyle name="Normal 7 3 2 2 11" xfId="18118" xr:uid="{F31C9E62-2347-414F-AED7-627B17A97C3F}"/>
    <cellStyle name="Normal 7 3 2 2 2" xfId="7262" xr:uid="{9E69858C-B761-47BF-B339-6FCC0F36C96C}"/>
    <cellStyle name="Normal 7 3 2 2 2 10" xfId="18804" xr:uid="{622B22D6-E199-46C7-9D4F-983C648D49F8}"/>
    <cellStyle name="Normal 7 3 2 2 2 2" xfId="9249" xr:uid="{E192A061-5F15-4AED-AFF5-81EEA5782995}"/>
    <cellStyle name="Normal 7 3 2 2 2 2 2" xfId="31736" xr:uid="{EABA81DB-B074-48BE-B187-63D77AEB227D}"/>
    <cellStyle name="Normal 7 3 2 2 2 2 3" xfId="20753" xr:uid="{6CA826A0-AAE0-4D66-A7CD-799310F5B88B}"/>
    <cellStyle name="Normal 7 3 2 2 2 3" xfId="12648" xr:uid="{85EBE76D-3352-4073-A7D5-4617C70A6546}"/>
    <cellStyle name="Normal 7 3 2 2 2 3 2" xfId="34709" xr:uid="{4AF8B840-1F3A-4FA9-AC93-C8981AC54D5A}"/>
    <cellStyle name="Normal 7 3 2 2 2 3 3" xfId="23726" xr:uid="{A36305E2-ACCF-493D-B648-D87ABE9B344E}"/>
    <cellStyle name="Normal 7 3 2 2 2 4" xfId="15090" xr:uid="{DAB079E9-3D5D-48BF-A27C-1C7A3A2658F3}"/>
    <cellStyle name="Normal 7 3 2 2 2 4 2" xfId="36872" xr:uid="{5E2A9B1B-CD28-41DF-B57F-7E4103DB5848}"/>
    <cellStyle name="Normal 7 3 2 2 2 4 3" xfId="25889" xr:uid="{D619068C-2EED-4D00-83C9-85B9CC536357}"/>
    <cellStyle name="Normal 7 3 2 2 2 5" xfId="27839" xr:uid="{EDEA92B2-F9B0-4E44-898C-E2F8F412149B}"/>
    <cellStyle name="Normal 7 3 2 2 2 5 2" xfId="38822" xr:uid="{8EE77771-8114-43EB-B44D-4D39C47D8B9D}"/>
    <cellStyle name="Normal 7 3 2 2 2 6" xfId="29787" xr:uid="{976BCACF-E384-4514-B2C5-1D6B7F20039C}"/>
    <cellStyle name="Normal 7 3 2 2 2 7" xfId="40770" xr:uid="{C0501894-A6CC-4757-A14B-A52E79137E89}"/>
    <cellStyle name="Normal 7 3 2 2 2 8" xfId="42717" xr:uid="{F151674E-8F9F-4996-BA04-1BB57C775EA0}"/>
    <cellStyle name="Normal 7 3 2 2 2 9" xfId="44677" xr:uid="{51F0CE22-F8DD-4E3E-B232-A797E76834B7}"/>
    <cellStyle name="Normal 7 3 2 2 3" xfId="8563" xr:uid="{B5B8CCF1-75AD-47AD-940B-1C2480F7A925}"/>
    <cellStyle name="Normal 7 3 2 2 3 2" xfId="11511" xr:uid="{4D0EEA97-4F46-4A72-B4C9-D05C44B40BCA}"/>
    <cellStyle name="Normal 7 3 2 2 3 2 2" xfId="33574" xr:uid="{910003B8-1161-494F-A5F0-4D59D90B6723}"/>
    <cellStyle name="Normal 7 3 2 2 3 2 3" xfId="22591" xr:uid="{4EA0AAF2-EC10-4B99-BEB2-31B0570F098F}"/>
    <cellStyle name="Normal 7 3 2 2 3 3" xfId="31050" xr:uid="{A64828AF-BB66-40B6-9AFB-9A019F219A13}"/>
    <cellStyle name="Normal 7 3 2 2 3 4" xfId="20067" xr:uid="{102E2354-C246-460E-BE2D-8BD59C774AE9}"/>
    <cellStyle name="Normal 7 3 2 2 4" xfId="10515" xr:uid="{C4BFF248-77EB-4BF9-8A8A-DDE3BA1F1407}"/>
    <cellStyle name="Normal 7 3 2 2 4 2" xfId="32642" xr:uid="{4F5F8843-74C6-445C-BD46-43D80D128AAF}"/>
    <cellStyle name="Normal 7 3 2 2 4 3" xfId="21659" xr:uid="{5F281830-497B-40D6-9DD1-0E48FBCC3889}"/>
    <cellStyle name="Normal 7 3 2 2 5" xfId="14329" xr:uid="{5C8C29EA-51E3-4517-8927-1CCC15E60A28}"/>
    <cellStyle name="Normal 7 3 2 2 5 2" xfId="36187" xr:uid="{8C5B58AB-707D-4482-A40D-7677E81B982C}"/>
    <cellStyle name="Normal 7 3 2 2 5 3" xfId="25204" xr:uid="{14B61114-888A-45A7-BCB3-6BF179B3D9FD}"/>
    <cellStyle name="Normal 7 3 2 2 6" xfId="27154" xr:uid="{6D463C1E-E54E-4C98-A426-4423BE26F1C8}"/>
    <cellStyle name="Normal 7 3 2 2 6 2" xfId="38137" xr:uid="{17D74985-FEDC-4C62-8B4A-232541EBC556}"/>
    <cellStyle name="Normal 7 3 2 2 7" xfId="29102" xr:uid="{D1195080-4351-4E7F-BE33-1B696C704F6C}"/>
    <cellStyle name="Normal 7 3 2 2 8" xfId="40085" xr:uid="{504D1268-A7EF-4373-A76D-FEEF329D6AE8}"/>
    <cellStyle name="Normal 7 3 2 2 9" xfId="42032" xr:uid="{5E3DF74F-1399-484D-965B-5E349E145FFB}"/>
    <cellStyle name="Normal 7 3 2 3" xfId="5867" xr:uid="{695938CF-0FD7-4996-9A61-48478FE6B323}"/>
    <cellStyle name="Normal 7 3 2 3 10" xfId="43993" xr:uid="{1FB43525-0206-4BFE-BC52-D1E97A2207F4}"/>
    <cellStyle name="Normal 7 3 2 3 11" xfId="18119" xr:uid="{53270103-4C05-46D1-A5E7-1C42FE173659}"/>
    <cellStyle name="Normal 7 3 2 3 2" xfId="7544" xr:uid="{DF14CBFF-2DFB-4A7B-A51C-1A2921AB801A}"/>
    <cellStyle name="Normal 7 3 2 3 2 10" xfId="19086" xr:uid="{EE61D591-013B-4811-9F5C-736F94AE078E}"/>
    <cellStyle name="Normal 7 3 2 3 2 2" xfId="9531" xr:uid="{15F31E9A-AEE7-4496-9498-F5280866BCB0}"/>
    <cellStyle name="Normal 7 3 2 3 2 2 2" xfId="32018" xr:uid="{07C8C027-D443-489A-9C14-F0660886C19C}"/>
    <cellStyle name="Normal 7 3 2 3 2 2 3" xfId="21035" xr:uid="{563225A4-7908-471E-8C92-4E423AE0F721}"/>
    <cellStyle name="Normal 7 3 2 3 2 3" xfId="12930" xr:uid="{84F3AFEF-F9C3-479A-828F-7B781B084BC3}"/>
    <cellStyle name="Normal 7 3 2 3 2 3 2" xfId="34991" xr:uid="{978A8DF6-1951-4591-AAEC-FFB31DD9965D}"/>
    <cellStyle name="Normal 7 3 2 3 2 3 3" xfId="24008" xr:uid="{399B2C54-639A-449E-9F95-5E4C1A9DFD9C}"/>
    <cellStyle name="Normal 7 3 2 3 2 4" xfId="15372" xr:uid="{AAD345AC-4C50-428C-AB61-F02636799B60}"/>
    <cellStyle name="Normal 7 3 2 3 2 4 2" xfId="37154" xr:uid="{2CF38DC1-67C5-4578-85B7-21890600A516}"/>
    <cellStyle name="Normal 7 3 2 3 2 4 3" xfId="26171" xr:uid="{18599625-BE5F-49DD-A261-989270B5A414}"/>
    <cellStyle name="Normal 7 3 2 3 2 5" xfId="28121" xr:uid="{3FD2AE52-6B32-41A3-B94C-2F129ED4B6C5}"/>
    <cellStyle name="Normal 7 3 2 3 2 5 2" xfId="39104" xr:uid="{A0D23388-20BC-4CA8-A4CA-AAC68798B335}"/>
    <cellStyle name="Normal 7 3 2 3 2 6" xfId="30069" xr:uid="{5C0A6EBE-B3C1-4910-87D9-A62C114E1EC6}"/>
    <cellStyle name="Normal 7 3 2 3 2 7" xfId="41052" xr:uid="{5D80DDD8-FFEF-4915-AE46-046090870BDD}"/>
    <cellStyle name="Normal 7 3 2 3 2 8" xfId="42999" xr:uid="{263768EE-41F4-4370-99BF-BB22D1A9CEA0}"/>
    <cellStyle name="Normal 7 3 2 3 2 9" xfId="44959" xr:uid="{E2401C53-B530-4FA7-B2F9-D1AD43E6EAAA}"/>
    <cellStyle name="Normal 7 3 2 3 3" xfId="8564" xr:uid="{5855DB06-0DC2-4936-A611-43A89CC40053}"/>
    <cellStyle name="Normal 7 3 2 3 3 2" xfId="11793" xr:uid="{2EA4D100-DFA1-4639-8293-A85306A2DBE8}"/>
    <cellStyle name="Normal 7 3 2 3 3 2 2" xfId="33856" xr:uid="{691C246D-A0AE-466F-BB83-1AA7A3A407FA}"/>
    <cellStyle name="Normal 7 3 2 3 3 2 3" xfId="22873" xr:uid="{B2EC0D8C-4EB7-4CE1-AA60-9D373855C275}"/>
    <cellStyle name="Normal 7 3 2 3 3 3" xfId="31051" xr:uid="{D755B2B0-A2AA-4CF8-B158-D2DCD32F7A87}"/>
    <cellStyle name="Normal 7 3 2 3 3 4" xfId="20068" xr:uid="{383FF93B-6554-437D-ABB1-84757E13EFFA}"/>
    <cellStyle name="Normal 7 3 2 3 4" xfId="10797" xr:uid="{CE10E719-391D-4350-908D-1EC69AD84E5B}"/>
    <cellStyle name="Normal 7 3 2 3 4 2" xfId="32924" xr:uid="{604968D6-C2C8-4834-B378-B9EF7D695A29}"/>
    <cellStyle name="Normal 7 3 2 3 4 3" xfId="21941" xr:uid="{5423696E-0C69-4675-8200-CBA813462074}"/>
    <cellStyle name="Normal 7 3 2 3 5" xfId="14330" xr:uid="{E594C933-A995-4AEA-A6C6-76B32A60DC3A}"/>
    <cellStyle name="Normal 7 3 2 3 5 2" xfId="36188" xr:uid="{8D11F024-9B7C-4654-A901-B9DDDB87DC77}"/>
    <cellStyle name="Normal 7 3 2 3 5 3" xfId="25205" xr:uid="{89B932C1-35AC-4207-8CCB-EDA6478CF501}"/>
    <cellStyle name="Normal 7 3 2 3 6" xfId="27155" xr:uid="{F1A17870-1EAD-4ACA-8129-3AD96D3A62DD}"/>
    <cellStyle name="Normal 7 3 2 3 6 2" xfId="38138" xr:uid="{15A6574D-0DF6-44FD-B7EC-16E10A25CFBF}"/>
    <cellStyle name="Normal 7 3 2 3 7" xfId="29103" xr:uid="{FB20AF4E-FDC7-41AB-96A7-7649174B7C1B}"/>
    <cellStyle name="Normal 7 3 2 3 8" xfId="40086" xr:uid="{1FBB37FB-597C-408A-8115-EE1A0F386F0B}"/>
    <cellStyle name="Normal 7 3 2 3 9" xfId="42033" xr:uid="{65F7F9E4-E5F9-46B2-9993-9536DD8331E0}"/>
    <cellStyle name="Normal 7 3 2 4" xfId="6978" xr:uid="{F20CAE0E-C441-4CDF-BDDB-8B16AF0E90B4}"/>
    <cellStyle name="Normal 7 3 2 4 10" xfId="18522" xr:uid="{CACB33C8-3777-4C0D-A90A-F41C9561D22B}"/>
    <cellStyle name="Normal 7 3 2 4 2" xfId="8967" xr:uid="{29844727-715E-416B-B703-EC771543B9FE}"/>
    <cellStyle name="Normal 7 3 2 4 2 2" xfId="31454" xr:uid="{4EC68B6B-6100-4D30-9479-299ADC387D4C}"/>
    <cellStyle name="Normal 7 3 2 4 2 3" xfId="20471" xr:uid="{FF4FCDFE-A9F7-4A47-BD36-F618E62E1F8D}"/>
    <cellStyle name="Normal 7 3 2 4 3" xfId="12352" xr:uid="{4C5423B6-3732-49FD-9720-DDB440F0353C}"/>
    <cellStyle name="Normal 7 3 2 4 3 2" xfId="34413" xr:uid="{323E1A1E-1955-44F1-B026-39892D30CF19}"/>
    <cellStyle name="Normal 7 3 2 4 3 3" xfId="23430" xr:uid="{E0893387-89D7-451C-953D-4F897C48D06E}"/>
    <cellStyle name="Normal 7 3 2 4 4" xfId="14808" xr:uid="{9D06C123-0C23-42E8-B80E-CFD9122C31BB}"/>
    <cellStyle name="Normal 7 3 2 4 4 2" xfId="36590" xr:uid="{5D29507A-45FE-4045-988F-4A2593C00A08}"/>
    <cellStyle name="Normal 7 3 2 4 4 3" xfId="25607" xr:uid="{AFBD7D70-6409-4E67-8CDE-810FB573F739}"/>
    <cellStyle name="Normal 7 3 2 4 5" xfId="27557" xr:uid="{A73CAA32-1DBF-45AF-B936-0C0A0E5063A5}"/>
    <cellStyle name="Normal 7 3 2 4 5 2" xfId="38540" xr:uid="{E5458665-8A5C-4DA8-A9AC-1596C3B06BD7}"/>
    <cellStyle name="Normal 7 3 2 4 6" xfId="29505" xr:uid="{36BD3B88-6F0C-4454-B12D-6A1BDD5F4B15}"/>
    <cellStyle name="Normal 7 3 2 4 7" xfId="40488" xr:uid="{DD50A2F2-5D7A-434E-BB01-121111D7C261}"/>
    <cellStyle name="Normal 7 3 2 4 8" xfId="42435" xr:uid="{75FAF7D5-6C2D-483C-8B5A-33C43D2E0FF3}"/>
    <cellStyle name="Normal 7 3 2 4 9" xfId="44395" xr:uid="{41DA9F36-6364-4231-91CE-300DBDD00D9B}"/>
    <cellStyle name="Normal 7 3 2 5" xfId="8562" xr:uid="{B717E53E-9A40-43BA-9FBF-4F80FB7159B7}"/>
    <cellStyle name="Normal 7 3 2 5 2" xfId="11215" xr:uid="{FE8D33FB-921D-4D5A-8DA8-B78ED1E64992}"/>
    <cellStyle name="Normal 7 3 2 5 2 2" xfId="33278" xr:uid="{AA3714C7-7F08-4156-8720-B4D063E32C47}"/>
    <cellStyle name="Normal 7 3 2 5 2 3" xfId="22295" xr:uid="{60BEFD6B-D350-466C-8BC7-0DF3E73F1AEE}"/>
    <cellStyle name="Normal 7 3 2 5 3" xfId="31049" xr:uid="{98F96BF4-29C6-458A-BA53-BF314583E39E}"/>
    <cellStyle name="Normal 7 3 2 5 4" xfId="20066" xr:uid="{DEC5CC51-8BFE-48FC-9CEB-C533AC77ACB5}"/>
    <cellStyle name="Normal 7 3 2 6" xfId="10233" xr:uid="{F17683D1-0788-4705-A377-5C560ED735E5}"/>
    <cellStyle name="Normal 7 3 2 6 2" xfId="32360" xr:uid="{D558C939-9F90-4E3D-B023-28E250F240E1}"/>
    <cellStyle name="Normal 7 3 2 6 3" xfId="21377" xr:uid="{5101A741-C285-4879-A480-C2A65815EC91}"/>
    <cellStyle name="Normal 7 3 2 7" xfId="14328" xr:uid="{1A3A6EE0-DF5A-4BD2-9022-C91773A7E6EB}"/>
    <cellStyle name="Normal 7 3 2 7 2" xfId="36186" xr:uid="{0E3BF68C-37AE-42C3-9D61-88C75C73B120}"/>
    <cellStyle name="Normal 7 3 2 7 3" xfId="25203" xr:uid="{A91A2273-94A1-4EBD-BC80-54CBBF1CAC22}"/>
    <cellStyle name="Normal 7 3 2 8" xfId="27153" xr:uid="{50207597-C2BC-4EBD-AE2D-F79AC1964338}"/>
    <cellStyle name="Normal 7 3 2 8 2" xfId="38136" xr:uid="{1DB28530-D5D6-477A-BC6A-E22C4BD52092}"/>
    <cellStyle name="Normal 7 3 2 9" xfId="29101" xr:uid="{B91F22F0-4C4B-4711-9676-87778DA9A0E5}"/>
    <cellStyle name="Normal 7 3 3" xfId="5868" xr:uid="{32F83160-8006-45AE-834F-E2729808011D}"/>
    <cellStyle name="Normal 7 3 3 10" xfId="43994" xr:uid="{31DC2FFB-14D9-4151-85ED-021B31E54833}"/>
    <cellStyle name="Normal 7 3 3 11" xfId="18120" xr:uid="{17812B83-BED1-4E9E-A8A1-C8CA1FEEEC1F}"/>
    <cellStyle name="Normal 7 3 3 2" xfId="7093" xr:uid="{DA4E7CF4-7AF9-4A66-A166-EB78C4726D68}"/>
    <cellStyle name="Normal 7 3 3 2 10" xfId="18635" xr:uid="{A1554A31-EF90-46DC-B2CD-8568CD472214}"/>
    <cellStyle name="Normal 7 3 3 2 2" xfId="9080" xr:uid="{E5A621A2-A38E-45B3-80F3-E9FC6BABAC6E}"/>
    <cellStyle name="Normal 7 3 3 2 2 2" xfId="31567" xr:uid="{54ADC83D-1292-4C1B-91FD-DD730D07EA3F}"/>
    <cellStyle name="Normal 7 3 3 2 2 3" xfId="20584" xr:uid="{ABC6B324-270A-4ED2-9F9E-EF78F7EF2EC5}"/>
    <cellStyle name="Normal 7 3 3 2 3" xfId="12475" xr:uid="{D5AFC66A-EEC8-4816-B2B4-34CACE59198E}"/>
    <cellStyle name="Normal 7 3 3 2 3 2" xfId="34536" xr:uid="{089D19B2-F6AD-4BEE-B513-90832E862AA8}"/>
    <cellStyle name="Normal 7 3 3 2 3 3" xfId="23553" xr:uid="{AFEC637F-FA4F-4A7E-9AA2-EDC576C4F4BA}"/>
    <cellStyle name="Normal 7 3 3 2 4" xfId="14921" xr:uid="{6AE82E9B-311A-45DD-AA18-7805A29EC7E3}"/>
    <cellStyle name="Normal 7 3 3 2 4 2" xfId="36703" xr:uid="{3B4273DE-4008-4F5D-8CB1-38C7ABE274B9}"/>
    <cellStyle name="Normal 7 3 3 2 4 3" xfId="25720" xr:uid="{E1F5386A-3970-4E18-ACCA-8B8AD2D24517}"/>
    <cellStyle name="Normal 7 3 3 2 5" xfId="27670" xr:uid="{F0974C15-AF10-4B34-9BB5-D93107C2E2CE}"/>
    <cellStyle name="Normal 7 3 3 2 5 2" xfId="38653" xr:uid="{A66D65D8-4964-49C3-9B2E-6007A78AFA69}"/>
    <cellStyle name="Normal 7 3 3 2 6" xfId="29618" xr:uid="{D85E14F4-C9B9-4F6E-ACF6-F5011C2EE4F5}"/>
    <cellStyle name="Normal 7 3 3 2 7" xfId="40601" xr:uid="{E35EE731-F17D-408B-9F4B-2D5A0E4F5C6F}"/>
    <cellStyle name="Normal 7 3 3 2 8" xfId="42548" xr:uid="{24C1CE76-77A7-4C8D-BC4E-094B685EF5EE}"/>
    <cellStyle name="Normal 7 3 3 2 9" xfId="44508" xr:uid="{74A8A69D-5CB1-4B17-A55D-6FFD4C6D3DF6}"/>
    <cellStyle name="Normal 7 3 3 3" xfId="8565" xr:uid="{0A89CDED-B453-4FC0-992E-64E199D02708}"/>
    <cellStyle name="Normal 7 3 3 3 2" xfId="11338" xr:uid="{7C33553F-95AA-4911-8510-365F36297BEE}"/>
    <cellStyle name="Normal 7 3 3 3 2 2" xfId="33401" xr:uid="{F38FCF8E-0BF5-4CBA-AC28-604D3DE2458F}"/>
    <cellStyle name="Normal 7 3 3 3 2 3" xfId="22418" xr:uid="{9E641474-1BFE-41E5-9F61-132D9971D040}"/>
    <cellStyle name="Normal 7 3 3 3 3" xfId="31052" xr:uid="{24CC8452-BDEE-4241-AD02-DAAB8CE85070}"/>
    <cellStyle name="Normal 7 3 3 3 4" xfId="20069" xr:uid="{A07CB072-B64E-4053-AC5E-257E9561300D}"/>
    <cellStyle name="Normal 7 3 3 4" xfId="10346" xr:uid="{289CC7D4-EBB9-43D4-A3DB-8EA698A8A009}"/>
    <cellStyle name="Normal 7 3 3 4 2" xfId="32473" xr:uid="{EF0DAFE1-23A3-419E-A387-C0E652538566}"/>
    <cellStyle name="Normal 7 3 3 4 3" xfId="21490" xr:uid="{A7B18CBE-C6AF-4720-A9F6-67775945275A}"/>
    <cellStyle name="Normal 7 3 3 5" xfId="14331" xr:uid="{6E2CF4E6-7F31-47CF-B238-C7F0356683CC}"/>
    <cellStyle name="Normal 7 3 3 5 2" xfId="36189" xr:uid="{4E149E58-947A-4FDD-977A-6405E0ECCC38}"/>
    <cellStyle name="Normal 7 3 3 5 3" xfId="25206" xr:uid="{61A0F780-EEC7-4077-8F83-3AE266066ACF}"/>
    <cellStyle name="Normal 7 3 3 6" xfId="27156" xr:uid="{AF89D2FA-C5FC-4266-8BFC-775F0E958CEA}"/>
    <cellStyle name="Normal 7 3 3 6 2" xfId="38139" xr:uid="{95A297C3-E3DA-4440-94E6-5CE70F510DA3}"/>
    <cellStyle name="Normal 7 3 3 7" xfId="29104" xr:uid="{D61694E4-A0FC-46FA-B80E-A5ADBA9F69FF}"/>
    <cellStyle name="Normal 7 3 3 8" xfId="40087" xr:uid="{AF866D29-1C98-4269-A69D-6F4670FB386B}"/>
    <cellStyle name="Normal 7 3 3 9" xfId="42034" xr:uid="{618CC096-56E9-4E91-A955-391AB05A2CBD}"/>
    <cellStyle name="Normal 7 3 4" xfId="5869" xr:uid="{FDB7A2C7-A525-475D-87A8-79C3AEE2DF83}"/>
    <cellStyle name="Normal 7 3 4 10" xfId="43995" xr:uid="{7C934009-ABFB-4C22-863B-F11AAC376C3F}"/>
    <cellStyle name="Normal 7 3 4 11" xfId="18121" xr:uid="{82BE753C-7FB9-4368-A65C-2F45E8DF6263}"/>
    <cellStyle name="Normal 7 3 4 2" xfId="7375" xr:uid="{270F8DE5-9A3B-4A8A-80E9-55C5D2779110}"/>
    <cellStyle name="Normal 7 3 4 2 10" xfId="18917" xr:uid="{91A06B71-C41A-461C-910F-2B26F115DC68}"/>
    <cellStyle name="Normal 7 3 4 2 2" xfId="9362" xr:uid="{F01E0499-312C-439F-92A3-06D928392BC8}"/>
    <cellStyle name="Normal 7 3 4 2 2 2" xfId="31849" xr:uid="{2FDBA7D8-DCB6-4B0B-A53E-D7787279EDDE}"/>
    <cellStyle name="Normal 7 3 4 2 2 3" xfId="20866" xr:uid="{B1983806-AEBE-4CC7-88B8-DA0FF8EDAE9F}"/>
    <cellStyle name="Normal 7 3 4 2 3" xfId="12761" xr:uid="{9D094A8D-D148-44BE-BB71-5A23BB1209E9}"/>
    <cellStyle name="Normal 7 3 4 2 3 2" xfId="34822" xr:uid="{CAFE60F6-800A-4880-973F-00DE192E087A}"/>
    <cellStyle name="Normal 7 3 4 2 3 3" xfId="23839" xr:uid="{6BB97956-7326-4341-83F4-D1B700407FE8}"/>
    <cellStyle name="Normal 7 3 4 2 4" xfId="15203" xr:uid="{23870E3E-EEC5-42F8-80A7-708727511443}"/>
    <cellStyle name="Normal 7 3 4 2 4 2" xfId="36985" xr:uid="{04BCD25D-0907-4FC2-8F5E-02AF43572E70}"/>
    <cellStyle name="Normal 7 3 4 2 4 3" xfId="26002" xr:uid="{156B123B-26F9-4C7F-8204-CF2D788B5994}"/>
    <cellStyle name="Normal 7 3 4 2 5" xfId="27952" xr:uid="{4E58215F-E815-4814-A6BF-2710EB98D3BD}"/>
    <cellStyle name="Normal 7 3 4 2 5 2" xfId="38935" xr:uid="{B0411385-8909-46AC-B9C5-7C481A4AC13B}"/>
    <cellStyle name="Normal 7 3 4 2 6" xfId="29900" xr:uid="{98D7AACF-D6B6-40BB-A7AA-F445C32F42B4}"/>
    <cellStyle name="Normal 7 3 4 2 7" xfId="40883" xr:uid="{D9816586-7516-4F1B-971D-6799F10FFAB2}"/>
    <cellStyle name="Normal 7 3 4 2 8" xfId="42830" xr:uid="{48F5F685-AB28-4964-AB99-E6FAEA59F521}"/>
    <cellStyle name="Normal 7 3 4 2 9" xfId="44790" xr:uid="{429E90F5-FD3A-40A0-B7C6-ECEBC0C7FB67}"/>
    <cellStyle name="Normal 7 3 4 3" xfId="8566" xr:uid="{5E46A126-5786-458C-9BD6-DEB297D5CE44}"/>
    <cellStyle name="Normal 7 3 4 3 2" xfId="11624" xr:uid="{8C4D4A9D-34A7-4AC7-B38D-F4A72ECE4570}"/>
    <cellStyle name="Normal 7 3 4 3 2 2" xfId="33687" xr:uid="{7E89D9C1-CAB2-4C96-A55C-F040C6A34F08}"/>
    <cellStyle name="Normal 7 3 4 3 2 3" xfId="22704" xr:uid="{4E20E672-9080-4CED-AF3D-3A0AFE6C7855}"/>
    <cellStyle name="Normal 7 3 4 3 3" xfId="31053" xr:uid="{AE6E8864-4312-4062-B418-B6A2FF8920C2}"/>
    <cellStyle name="Normal 7 3 4 3 4" xfId="20070" xr:uid="{06C8A679-2A63-41C1-952F-E7DA11EBE9B1}"/>
    <cellStyle name="Normal 7 3 4 4" xfId="10628" xr:uid="{C25CA223-F7D5-4F72-9950-991ECF6B9EC6}"/>
    <cellStyle name="Normal 7 3 4 4 2" xfId="32755" xr:uid="{CF879B54-0EFC-4894-B9F8-FAF56FD3CC00}"/>
    <cellStyle name="Normal 7 3 4 4 3" xfId="21772" xr:uid="{7D891520-7C43-4775-A595-5E450C30BA20}"/>
    <cellStyle name="Normal 7 3 4 5" xfId="14332" xr:uid="{3A926D9C-B8C3-4B17-8CFF-4C3EB39B6B62}"/>
    <cellStyle name="Normal 7 3 4 5 2" xfId="36190" xr:uid="{09091E7C-7B01-422C-8928-55A71C558386}"/>
    <cellStyle name="Normal 7 3 4 5 3" xfId="25207" xr:uid="{5CE9161B-CD6C-4D15-AF2A-A27799A6A4E6}"/>
    <cellStyle name="Normal 7 3 4 6" xfId="27157" xr:uid="{2FB40E60-73A5-40A4-BFCE-92CBA82A2F2E}"/>
    <cellStyle name="Normal 7 3 4 6 2" xfId="38140" xr:uid="{0DBA9E5F-6907-458A-8519-6A410B2235DE}"/>
    <cellStyle name="Normal 7 3 4 7" xfId="29105" xr:uid="{31D5A5FD-26CC-49AD-9900-2CD8B7233D8C}"/>
    <cellStyle name="Normal 7 3 4 8" xfId="40088" xr:uid="{F378AFC1-F2C7-4F52-808D-5CA38FDEB067}"/>
    <cellStyle name="Normal 7 3 4 9" xfId="42035" xr:uid="{60895118-3575-49BC-B620-FF577454D203}"/>
    <cellStyle name="Normal 7 3 5" xfId="5864" xr:uid="{D2B7CB6B-F2F1-418F-A86D-E36CD956B1BC}"/>
    <cellStyle name="Normal 7 3 5 10" xfId="18116" xr:uid="{9A1EB253-45EB-4D1A-BF04-D5397D821622}"/>
    <cellStyle name="Normal 7 3 5 2" xfId="8561" xr:uid="{78A55BC7-F8DC-46A3-B8DA-06208C5B3DF4}"/>
    <cellStyle name="Normal 7 3 5 2 2" xfId="13242" xr:uid="{7168F0FE-422C-4BDB-B4F8-6240DE6D79F1}"/>
    <cellStyle name="Normal 7 3 5 2 2 2" xfId="35251" xr:uid="{98CB922A-1E34-4A57-A390-6B195837E6C2}"/>
    <cellStyle name="Normal 7 3 5 2 2 3" xfId="24268" xr:uid="{BB163C89-02E8-4E90-8A2A-DC905CA6B369}"/>
    <cellStyle name="Normal 7 3 5 2 3" xfId="31048" xr:uid="{02224269-6A15-4558-BBEB-CCBBB7C74540}"/>
    <cellStyle name="Normal 7 3 5 2 4" xfId="20065" xr:uid="{CCE21058-99A7-4CA2-86BD-EE64033EE82F}"/>
    <cellStyle name="Normal 7 3 5 3" xfId="12055" xr:uid="{2B9BE9B9-4377-42B7-8D37-F744209B0E41}"/>
    <cellStyle name="Normal 7 3 5 3 2" xfId="34116" xr:uid="{D8EC4B9D-1408-4DC9-81A5-FFE1A03CA371}"/>
    <cellStyle name="Normal 7 3 5 3 3" xfId="23133" xr:uid="{AF3BFC90-1300-418B-8A44-9B91BB9251FC}"/>
    <cellStyle name="Normal 7 3 5 4" xfId="14327" xr:uid="{76451E6A-6DBA-49E3-BE8F-5428165DCECE}"/>
    <cellStyle name="Normal 7 3 5 4 2" xfId="36185" xr:uid="{6AEA0EA3-A87F-4151-AE1C-67696AB8767C}"/>
    <cellStyle name="Normal 7 3 5 4 3" xfId="25202" xr:uid="{CBA1433D-A245-43FC-8CCE-3950A70729CB}"/>
    <cellStyle name="Normal 7 3 5 5" xfId="27152" xr:uid="{05E6D644-229B-4BC6-B037-AD8A16A10A82}"/>
    <cellStyle name="Normal 7 3 5 5 2" xfId="38135" xr:uid="{E2A74805-099C-448F-BAB3-96D992A757A2}"/>
    <cellStyle name="Normal 7 3 5 6" xfId="29100" xr:uid="{3CE58737-07A6-46FF-AC18-FFDA87F14EA3}"/>
    <cellStyle name="Normal 7 3 5 7" xfId="40083" xr:uid="{6AB34D32-3044-4711-AE7E-88A2C570C732}"/>
    <cellStyle name="Normal 7 3 5 8" xfId="42030" xr:uid="{547D9FCA-E025-4F6D-8880-133E2EC5A481}"/>
    <cellStyle name="Normal 7 3 5 9" xfId="43990" xr:uid="{A8B3D79E-34C4-4C40-9C2E-FCF10572BBEA}"/>
    <cellStyle name="Normal 7 3 6" xfId="6808" xr:uid="{CAEC60BD-1B32-4CF5-A774-2EEB3B5ACF59}"/>
    <cellStyle name="Normal 7 3 6 10" xfId="18353" xr:uid="{98DAE1BE-706B-4BDD-AF4D-04B8333BD1A1}"/>
    <cellStyle name="Normal 7 3 6 2" xfId="8798" xr:uid="{8F5C66BE-857D-4A5A-86CB-F8B54B7917C8}"/>
    <cellStyle name="Normal 7 3 6 2 2" xfId="31285" xr:uid="{22B9A471-8F0C-4E76-B040-2B70B87CA859}"/>
    <cellStyle name="Normal 7 3 6 2 3" xfId="20302" xr:uid="{E335F918-BCD7-458A-BFE7-85E2C3CAC4A0}"/>
    <cellStyle name="Normal 7 3 6 3" xfId="12179" xr:uid="{68149D88-747E-47B6-9C07-20ED73810449}"/>
    <cellStyle name="Normal 7 3 6 3 2" xfId="34240" xr:uid="{2B06C9C0-6F96-4660-97EB-C6F7E1A71868}"/>
    <cellStyle name="Normal 7 3 6 3 3" xfId="23257" xr:uid="{87A3A792-4B9D-44CD-9463-E40F35D15875}"/>
    <cellStyle name="Normal 7 3 6 4" xfId="14639" xr:uid="{045FAA9E-F4CE-4E69-97D9-87F65677A8CA}"/>
    <cellStyle name="Normal 7 3 6 4 2" xfId="36421" xr:uid="{9B944D66-7DDB-414B-A802-BD86B4E54499}"/>
    <cellStyle name="Normal 7 3 6 4 3" xfId="25438" xr:uid="{E72F9FFF-28EC-4CDC-ACC1-2AB3B94CAFF6}"/>
    <cellStyle name="Normal 7 3 6 5" xfId="27388" xr:uid="{B439FAAA-3A39-4D0E-A0C1-082180C7DA83}"/>
    <cellStyle name="Normal 7 3 6 5 2" xfId="38371" xr:uid="{5885A362-0A80-44F6-B66A-4A3E483AB035}"/>
    <cellStyle name="Normal 7 3 6 6" xfId="29336" xr:uid="{2A690010-8690-4D31-8D7C-18A1D438E1E2}"/>
    <cellStyle name="Normal 7 3 6 7" xfId="40319" xr:uid="{75AC0942-D626-4CB2-A86E-8CBFCF85E91E}"/>
    <cellStyle name="Normal 7 3 6 8" xfId="42266" xr:uid="{71754431-2C04-4B66-B9C0-312BD5BE800A}"/>
    <cellStyle name="Normal 7 3 6 9" xfId="44226" xr:uid="{C9671568-A5B5-4F9B-9A5B-C6D05C367082}"/>
    <cellStyle name="Normal 7 3 7" xfId="7712" xr:uid="{8FB28227-CE52-4238-93EF-B7C749D93514}"/>
    <cellStyle name="Normal 7 3 7 2" xfId="11041" xr:uid="{9EF6D20F-47A7-40F3-8119-B386A654476A}"/>
    <cellStyle name="Normal 7 3 7 2 2" xfId="33105" xr:uid="{8427C6BE-83BB-41AF-A11A-BE6DB5590620}"/>
    <cellStyle name="Normal 7 3 7 2 3" xfId="22122" xr:uid="{B98169B6-9CE6-4637-8AAB-FF360092BE2E}"/>
    <cellStyle name="Normal 7 3 7 3" xfId="30199" xr:uid="{B616FF67-3DD5-4DF3-B28D-FE896CD850D3}"/>
    <cellStyle name="Normal 7 3 7 4" xfId="19216" xr:uid="{ADB8AF4C-ED0C-4C7B-92AF-1AF49FAB4318}"/>
    <cellStyle name="Normal 7 3 8" xfId="10004" xr:uid="{B7AB6BC6-7AF1-440A-AA59-D435F701E8A8}"/>
    <cellStyle name="Normal 7 3 8 2" xfId="32191" xr:uid="{C871F928-DBFA-45BC-952C-DFEB389025BA}"/>
    <cellStyle name="Normal 7 3 8 3" xfId="21208" xr:uid="{AAAB05DA-7B72-4902-A08C-11ECADD8F51D}"/>
    <cellStyle name="Normal 7 3 9" xfId="13407" xr:uid="{2424149C-E01B-4193-A2E0-C16E54B1C066}"/>
    <cellStyle name="Normal 7 3 9 2" xfId="35336" xr:uid="{9DADB819-9B8F-4E34-BAEE-18D0BDEE4AB2}"/>
    <cellStyle name="Normal 7 3 9 3" xfId="24353" xr:uid="{EE754515-3C66-4CF0-BBCB-C2799E6847BB}"/>
    <cellStyle name="Normal 7 4" xfId="2717" xr:uid="{00000000-0005-0000-0000-0000F30B0000}"/>
    <cellStyle name="Normal 7 4 2" xfId="5870" xr:uid="{BF2CD89B-647D-4565-81F4-72D39FA0DCC8}"/>
    <cellStyle name="Normal 7 5" xfId="5871" xr:uid="{75D97CDE-788C-4649-9FDA-AEB864C658EC}"/>
    <cellStyle name="Normal 7 5 10" xfId="40089" xr:uid="{A26C1787-9987-4DF7-81CB-A3DB953A4EBC}"/>
    <cellStyle name="Normal 7 5 11" xfId="42036" xr:uid="{4C1B005E-78AE-45DD-8561-8D0500FFC365}"/>
    <cellStyle name="Normal 7 5 12" xfId="43996" xr:uid="{8E6A734A-3950-47BA-AFB2-0C918928678C}"/>
    <cellStyle name="Normal 7 5 13" xfId="18122" xr:uid="{95A2B880-1B5B-4C8F-990A-125B84AD19F4}"/>
    <cellStyle name="Normal 7 5 2" xfId="5872" xr:uid="{48F0F0A7-F638-42AB-B2D4-BEDE11072FB3}"/>
    <cellStyle name="Normal 7 5 2 10" xfId="43997" xr:uid="{A89B1A92-088F-4923-ADF2-1AD3DE3FF2A9}"/>
    <cellStyle name="Normal 7 5 2 11" xfId="18123" xr:uid="{788566C5-5AC3-4B02-93DA-959410A0BD39}"/>
    <cellStyle name="Normal 7 5 2 2" xfId="7149" xr:uid="{F5D19D36-32F8-42C0-A5E9-BD4D1C6737A2}"/>
    <cellStyle name="Normal 7 5 2 2 10" xfId="18691" xr:uid="{B7B33906-E79E-4DA3-AAFC-D05AEAECDCC9}"/>
    <cellStyle name="Normal 7 5 2 2 2" xfId="9136" xr:uid="{24554446-75A9-42A7-94AF-0EB0213F7CB2}"/>
    <cellStyle name="Normal 7 5 2 2 2 2" xfId="31623" xr:uid="{E3076F78-85D4-4BEC-8729-0FEEB74051BC}"/>
    <cellStyle name="Normal 7 5 2 2 2 3" xfId="20640" xr:uid="{D2419904-BEF3-4107-98A6-3575770C9DBB}"/>
    <cellStyle name="Normal 7 5 2 2 3" xfId="12531" xr:uid="{C115EF5E-CC9F-4BEB-9621-24B028533899}"/>
    <cellStyle name="Normal 7 5 2 2 3 2" xfId="34592" xr:uid="{534D40AB-3397-49D3-AD0F-0F343B0481C0}"/>
    <cellStyle name="Normal 7 5 2 2 3 3" xfId="23609" xr:uid="{77C60E18-DADE-47CC-AE44-8F9675BCD6A7}"/>
    <cellStyle name="Normal 7 5 2 2 4" xfId="14977" xr:uid="{015999D1-2B73-402F-A4A2-9003F267450C}"/>
    <cellStyle name="Normal 7 5 2 2 4 2" xfId="36759" xr:uid="{A0C331D2-BC2F-47F5-AFE4-F34D2B4A1A0A}"/>
    <cellStyle name="Normal 7 5 2 2 4 3" xfId="25776" xr:uid="{E5BC440A-61DC-45DE-B4F3-5899AEA1CA41}"/>
    <cellStyle name="Normal 7 5 2 2 5" xfId="27726" xr:uid="{E4D6E88C-C552-4498-92ED-8F7F48A36B8E}"/>
    <cellStyle name="Normal 7 5 2 2 5 2" xfId="38709" xr:uid="{3EF2C78B-43F3-4153-ABA2-DD17DCBEF0C6}"/>
    <cellStyle name="Normal 7 5 2 2 6" xfId="29674" xr:uid="{5C7899F2-1983-47EC-B3E4-8E2F8FCD0D9F}"/>
    <cellStyle name="Normal 7 5 2 2 7" xfId="40657" xr:uid="{955CCC58-1AC7-497D-BAE1-08624C4CCC18}"/>
    <cellStyle name="Normal 7 5 2 2 8" xfId="42604" xr:uid="{3F6C644D-E680-48B4-839B-822A5983C5EA}"/>
    <cellStyle name="Normal 7 5 2 2 9" xfId="44564" xr:uid="{0F08377A-67B2-438D-9983-E88D3A85C48E}"/>
    <cellStyle name="Normal 7 5 2 3" xfId="8568" xr:uid="{A895C87F-3F0C-498D-8AF2-6382371AA637}"/>
    <cellStyle name="Normal 7 5 2 3 2" xfId="11394" xr:uid="{06F3A74A-E193-4822-A2E5-8707235A9076}"/>
    <cellStyle name="Normal 7 5 2 3 2 2" xfId="33457" xr:uid="{3D2D6F9D-3E72-4D9F-880D-12A8AC169652}"/>
    <cellStyle name="Normal 7 5 2 3 2 3" xfId="22474" xr:uid="{6870F03E-CC33-4FE3-9750-5BB5ED9244AD}"/>
    <cellStyle name="Normal 7 5 2 3 3" xfId="31055" xr:uid="{D5033B7A-7087-49FF-9930-6DEE1E8F8E2A}"/>
    <cellStyle name="Normal 7 5 2 3 4" xfId="20072" xr:uid="{AD149525-F06F-4630-884E-C503D5AB3748}"/>
    <cellStyle name="Normal 7 5 2 4" xfId="10402" xr:uid="{E56F7D31-69EF-43FE-9221-C08E43378CA9}"/>
    <cellStyle name="Normal 7 5 2 4 2" xfId="32529" xr:uid="{AAA842F2-1562-49FF-BC14-3A996FBBF49B}"/>
    <cellStyle name="Normal 7 5 2 4 3" xfId="21546" xr:uid="{53AA2BED-99F4-4521-B24A-D59B94DC7F0C}"/>
    <cellStyle name="Normal 7 5 2 5" xfId="14334" xr:uid="{FB15ACF4-F39A-4701-92C8-E90C4178BC1A}"/>
    <cellStyle name="Normal 7 5 2 5 2" xfId="36192" xr:uid="{8346C4E3-83F0-40A6-93E9-768ED2E670B8}"/>
    <cellStyle name="Normal 7 5 2 5 3" xfId="25209" xr:uid="{AE645B09-7E27-4E08-8402-923664C8D795}"/>
    <cellStyle name="Normal 7 5 2 6" xfId="27159" xr:uid="{6BE51057-A96F-417F-9E6E-6B393A3D25CF}"/>
    <cellStyle name="Normal 7 5 2 6 2" xfId="38142" xr:uid="{2E5FAE60-FCFA-416A-8A9B-CD33DBDE958A}"/>
    <cellStyle name="Normal 7 5 2 7" xfId="29107" xr:uid="{88106F79-6F41-41E9-906D-6D91DB2BAB2A}"/>
    <cellStyle name="Normal 7 5 2 8" xfId="40090" xr:uid="{FBFE7EB9-C6B4-4B18-9CB0-11F9A24812D9}"/>
    <cellStyle name="Normal 7 5 2 9" xfId="42037" xr:uid="{F4DCA405-F1BC-4813-BF1E-8BCBBDAB5B0C}"/>
    <cellStyle name="Normal 7 5 3" xfId="5873" xr:uid="{D49D621F-798C-479B-825B-09B84B843104}"/>
    <cellStyle name="Normal 7 5 3 10" xfId="43998" xr:uid="{B939507B-3A7B-41ED-9CDD-E5EFF07B71C9}"/>
    <cellStyle name="Normal 7 5 3 11" xfId="18124" xr:uid="{C5D0CFEF-7DDD-41C0-9BEF-84F52578F030}"/>
    <cellStyle name="Normal 7 5 3 2" xfId="7431" xr:uid="{F23C1946-6F32-4CE5-BE36-BF0906113449}"/>
    <cellStyle name="Normal 7 5 3 2 10" xfId="18973" xr:uid="{92D93993-348E-41BF-8153-F478646793F0}"/>
    <cellStyle name="Normal 7 5 3 2 2" xfId="9418" xr:uid="{E220494C-5CAC-4956-B261-9B2DB826CF03}"/>
    <cellStyle name="Normal 7 5 3 2 2 2" xfId="31905" xr:uid="{FCD63DF7-BEF0-4AAE-8915-87BF912A988E}"/>
    <cellStyle name="Normal 7 5 3 2 2 3" xfId="20922" xr:uid="{07DDC19A-545F-4CE4-B6D1-BF4EA2A5184D}"/>
    <cellStyle name="Normal 7 5 3 2 3" xfId="12817" xr:uid="{F664CF75-0A65-46F4-BFBF-3239724BE55F}"/>
    <cellStyle name="Normal 7 5 3 2 3 2" xfId="34878" xr:uid="{D64FE219-8124-4F54-ACB6-36A4C40592AA}"/>
    <cellStyle name="Normal 7 5 3 2 3 3" xfId="23895" xr:uid="{31358F0B-94F5-4E3A-AAB8-44C5991C1E12}"/>
    <cellStyle name="Normal 7 5 3 2 4" xfId="15259" xr:uid="{3BF7C4D7-AF74-437A-B4E0-06E239F4D56D}"/>
    <cellStyle name="Normal 7 5 3 2 4 2" xfId="37041" xr:uid="{D471C5FD-F2C8-4121-B195-0AFAF73D9FE1}"/>
    <cellStyle name="Normal 7 5 3 2 4 3" xfId="26058" xr:uid="{2F101AAB-0FD3-4991-BF35-6CD6C43BE11F}"/>
    <cellStyle name="Normal 7 5 3 2 5" xfId="28008" xr:uid="{89C97AB3-F7FD-4E3A-AED5-0CCFA6C9CF30}"/>
    <cellStyle name="Normal 7 5 3 2 5 2" xfId="38991" xr:uid="{BD12DA76-4817-44BB-AB1C-0C0525400AD3}"/>
    <cellStyle name="Normal 7 5 3 2 6" xfId="29956" xr:uid="{FC6155E6-3264-4777-888D-1F9854CC78D9}"/>
    <cellStyle name="Normal 7 5 3 2 7" xfId="40939" xr:uid="{06414A72-4C8D-46C0-99A1-D18DBDDCC1AE}"/>
    <cellStyle name="Normal 7 5 3 2 8" xfId="42886" xr:uid="{A0AD408F-E1DA-4F8B-BA37-6B2F1595468F}"/>
    <cellStyle name="Normal 7 5 3 2 9" xfId="44846" xr:uid="{7C546E25-DBD2-4EF4-9D78-BBCC17600896}"/>
    <cellStyle name="Normal 7 5 3 3" xfId="8569" xr:uid="{C2EED5C3-566B-44DF-A42F-8E6F812D150D}"/>
    <cellStyle name="Normal 7 5 3 3 2" xfId="11680" xr:uid="{22FF2CEE-236E-44DC-BD3D-E442045DF0D8}"/>
    <cellStyle name="Normal 7 5 3 3 2 2" xfId="33743" xr:uid="{7D90ACE9-07F8-4FB7-91E4-B43BD301E1C1}"/>
    <cellStyle name="Normal 7 5 3 3 2 3" xfId="22760" xr:uid="{5457A7BC-FD27-43DE-A7EF-69DCE7228E2D}"/>
    <cellStyle name="Normal 7 5 3 3 3" xfId="31056" xr:uid="{AB0C580C-DFA7-475B-8035-E6B40ED0B2E8}"/>
    <cellStyle name="Normal 7 5 3 3 4" xfId="20073" xr:uid="{532BCE1B-790C-4F9C-93D9-4377013BED7E}"/>
    <cellStyle name="Normal 7 5 3 4" xfId="10684" xr:uid="{B33468D3-6D53-44A2-8D70-F3F42C51580A}"/>
    <cellStyle name="Normal 7 5 3 4 2" xfId="32811" xr:uid="{47216E71-76A8-4FF4-A3D8-9870DEAABEF5}"/>
    <cellStyle name="Normal 7 5 3 4 3" xfId="21828" xr:uid="{39D95357-526E-4588-BA7B-E15D7CE3FA8B}"/>
    <cellStyle name="Normal 7 5 3 5" xfId="14335" xr:uid="{51461919-48C4-4855-BA7F-9C73D940EF5E}"/>
    <cellStyle name="Normal 7 5 3 5 2" xfId="36193" xr:uid="{7A46CC09-5F51-40AD-B00F-6903D0B209D3}"/>
    <cellStyle name="Normal 7 5 3 5 3" xfId="25210" xr:uid="{4548317C-69B0-45C7-9B82-923412ACAA37}"/>
    <cellStyle name="Normal 7 5 3 6" xfId="27160" xr:uid="{F5F98C45-9F9C-49FA-8A0C-BEAACD58C467}"/>
    <cellStyle name="Normal 7 5 3 6 2" xfId="38143" xr:uid="{30ED1E8F-2E5D-4A8E-9F2C-F6FEDCA8680D}"/>
    <cellStyle name="Normal 7 5 3 7" xfId="29108" xr:uid="{153C7B11-1460-4903-8587-AA4F0247B206}"/>
    <cellStyle name="Normal 7 5 3 8" xfId="40091" xr:uid="{C040239F-E350-46C7-80F0-F70DCEFCB5EA}"/>
    <cellStyle name="Normal 7 5 3 9" xfId="42038" xr:uid="{D2986676-629A-42C8-9B74-A7923C3DD426}"/>
    <cellStyle name="Normal 7 5 4" xfId="6864" xr:uid="{7DB0778B-2E92-4C21-990A-F50549DA21C0}"/>
    <cellStyle name="Normal 7 5 4 10" xfId="18409" xr:uid="{1EDC0DBE-8046-48D8-8372-F58AD5880496}"/>
    <cellStyle name="Normal 7 5 4 2" xfId="8854" xr:uid="{44DD6041-68D1-425E-A8E1-3AE47B631BBC}"/>
    <cellStyle name="Normal 7 5 4 2 2" xfId="31341" xr:uid="{5E9A76AC-2E62-44C0-B782-51BBD2E65773}"/>
    <cellStyle name="Normal 7 5 4 2 3" xfId="20358" xr:uid="{228F1498-9232-42DE-8CE9-CEABBC5DF9E2}"/>
    <cellStyle name="Normal 7 5 4 3" xfId="12235" xr:uid="{0F050B9F-9A2B-4BA6-BC6F-B681D0D3E952}"/>
    <cellStyle name="Normal 7 5 4 3 2" xfId="34296" xr:uid="{94799EAB-C5F7-4BC6-9B4C-7F861550634A}"/>
    <cellStyle name="Normal 7 5 4 3 3" xfId="23313" xr:uid="{3706F832-0FDD-4C61-8A5C-BF32C153A96B}"/>
    <cellStyle name="Normal 7 5 4 4" xfId="14695" xr:uid="{6F5C3BF8-4F5F-4FB2-8433-BADC23C58F45}"/>
    <cellStyle name="Normal 7 5 4 4 2" xfId="36477" xr:uid="{017E1A30-1B8F-4D8A-8935-B72F36506D41}"/>
    <cellStyle name="Normal 7 5 4 4 3" xfId="25494" xr:uid="{9FE7176C-5498-4202-BBE4-4F015610D416}"/>
    <cellStyle name="Normal 7 5 4 5" xfId="27444" xr:uid="{8BBCD38C-EF47-4C76-A444-76E9CB73AA37}"/>
    <cellStyle name="Normal 7 5 4 5 2" xfId="38427" xr:uid="{F3EBF303-9AD3-4F15-9A9D-A3CC49F879EF}"/>
    <cellStyle name="Normal 7 5 4 6" xfId="29392" xr:uid="{6FFBA171-777A-4146-B277-B769C2A4A8D9}"/>
    <cellStyle name="Normal 7 5 4 7" xfId="40375" xr:uid="{8EC7DA1E-825E-4FF0-A47A-C79EE4A18706}"/>
    <cellStyle name="Normal 7 5 4 8" xfId="42322" xr:uid="{B6FDEB67-EC1F-441F-9DBC-60429334C49C}"/>
    <cellStyle name="Normal 7 5 4 9" xfId="44282" xr:uid="{0F3FAB14-AE01-48A6-BB68-46B74FC1701F}"/>
    <cellStyle name="Normal 7 5 5" xfId="8567" xr:uid="{60E57FD7-58BE-4C9A-B670-D5430EFCCEC6}"/>
    <cellStyle name="Normal 7 5 5 2" xfId="11097" xr:uid="{2AAA2C31-BA31-4561-BC21-6A0B0A81B4F8}"/>
    <cellStyle name="Normal 7 5 5 2 2" xfId="33161" xr:uid="{1F70B59B-6599-4C28-9369-FC8F2E9601FC}"/>
    <cellStyle name="Normal 7 5 5 2 3" xfId="22178" xr:uid="{890DEC2F-304C-44DE-B344-AB79CAE79B52}"/>
    <cellStyle name="Normal 7 5 5 3" xfId="31054" xr:uid="{B3B1EDBB-72CC-481D-B434-B01AC95FBFE0}"/>
    <cellStyle name="Normal 7 5 5 4" xfId="20071" xr:uid="{CED52038-CD64-4AF4-BE54-F6B40C00C310}"/>
    <cellStyle name="Normal 7 5 6" xfId="10060" xr:uid="{96205608-E37F-42AD-B58F-A8413B9B32D5}"/>
    <cellStyle name="Normal 7 5 6 2" xfId="32247" xr:uid="{D00B03DF-6DD6-4A53-8301-84882347E99E}"/>
    <cellStyle name="Normal 7 5 6 3" xfId="21264" xr:uid="{D2DE4E12-685B-423F-A0C4-1E29F50F74BA}"/>
    <cellStyle name="Normal 7 5 7" xfId="14333" xr:uid="{C30B07C0-EBB2-4290-A1FB-5C9FC5DC1A77}"/>
    <cellStyle name="Normal 7 5 7 2" xfId="36191" xr:uid="{8D201197-5CA8-47BD-8A82-D3A925E91C5B}"/>
    <cellStyle name="Normal 7 5 7 3" xfId="25208" xr:uid="{376D5028-5726-4451-8A91-91FD7AF65A75}"/>
    <cellStyle name="Normal 7 5 8" xfId="27158" xr:uid="{1AFA009A-8E61-471C-AD79-2156D0FD1391}"/>
    <cellStyle name="Normal 7 5 8 2" xfId="38141" xr:uid="{3D6C188B-52A2-40BE-ADA2-3E824DB3D16B}"/>
    <cellStyle name="Normal 7 5 9" xfId="29106" xr:uid="{AD31E4DD-359C-451F-AB1D-406FF8014E26}"/>
    <cellStyle name="Normal 7 6" xfId="5874" xr:uid="{3F61C382-A070-4823-A04C-FCDB9233E537}"/>
    <cellStyle name="Normal 7 7" xfId="5856" xr:uid="{138209AB-297F-4A81-8307-5BB668548FB9}"/>
    <cellStyle name="Normal 7 7 2" xfId="13118" xr:uid="{0274A9D7-DE2A-418F-B929-B754418FA537}"/>
    <cellStyle name="Normal 7 7 2 2" xfId="35128" xr:uid="{EDA11495-3C30-49AF-BB06-ACA7A8DEAFEF}"/>
    <cellStyle name="Normal 7 7 2 3" xfId="24145" xr:uid="{7A0B11A1-1351-4A21-BE5B-27830F124095}"/>
    <cellStyle name="Normal 7 7 3" xfId="11932" xr:uid="{BA297B11-4F41-47C8-B55E-853585238C89}"/>
    <cellStyle name="Normal 7 7 3 2" xfId="33993" xr:uid="{363647D6-AA0D-484E-B76E-FCA51526592F}"/>
    <cellStyle name="Normal 7 7 3 3" xfId="23010" xr:uid="{F7C32C9B-B682-4F4E-9D59-15EACA4D0C32}"/>
    <cellStyle name="Normal 7 8" xfId="4739" xr:uid="{1EC804A1-E1FE-43E1-88AA-FE31427FC8FF}"/>
    <cellStyle name="Normal 7 8 2" xfId="7737" xr:uid="{98E905FD-D151-49DB-ABE4-B820887CEE10}"/>
    <cellStyle name="Normal 7 8 2 2" xfId="30224" xr:uid="{886505A1-B8E7-4C2A-809E-5B8D8EB9EC55}"/>
    <cellStyle name="Normal 7 8 2 3" xfId="19241" xr:uid="{0E3DEC59-2867-4ABB-8529-6BD297B0C50B}"/>
    <cellStyle name="Normal 7 8 3" xfId="13443" xr:uid="{117C3AC7-86CB-4BE5-BB1D-4CD887D33AB5}"/>
    <cellStyle name="Normal 7 8 3 2" xfId="35361" xr:uid="{8EDFDE87-CF5D-4765-8957-9A76E3A242ED}"/>
    <cellStyle name="Normal 7 8 3 3" xfId="24378" xr:uid="{6852E169-CD08-4B45-9F38-EDBEB4BB5EB8}"/>
    <cellStyle name="Normal 7 8 4" xfId="26328" xr:uid="{DB7C811A-C35F-4866-8C09-BBE72F47B060}"/>
    <cellStyle name="Normal 7 8 4 2" xfId="37311" xr:uid="{B04017EF-C8EC-4EF7-B6C3-EF2675904B6A}"/>
    <cellStyle name="Normal 7 8 5" xfId="28276" xr:uid="{4F2945C6-1CE1-4341-BBEB-CED26B3EA679}"/>
    <cellStyle name="Normal 7 8 6" xfId="39259" xr:uid="{221F7C2A-5CF8-465A-B76F-7D65D89A6FA2}"/>
    <cellStyle name="Normal 7 8 7" xfId="41206" xr:uid="{C96B5746-3838-49E8-A57C-A3AF3732B083}"/>
    <cellStyle name="Normal 7 8 8" xfId="43166" xr:uid="{D069C480-6CDA-4F23-B43E-BA4175F2AE4A}"/>
    <cellStyle name="Normal 7 8 9" xfId="17292" xr:uid="{31C9AEC7-E341-41BF-80E8-E633F093DE34}"/>
    <cellStyle name="Normal 7 9" xfId="7685" xr:uid="{2C7781EA-C1F3-43FA-B1D4-5E3426ACCB21}"/>
    <cellStyle name="Normal 7 9 2" xfId="30172" xr:uid="{887A3404-DD79-4808-9B60-BCAFA0D05299}"/>
    <cellStyle name="Normal 7 9 3" xfId="19189" xr:uid="{F2058750-4C10-4F3F-B77F-573E0F3DC783}"/>
    <cellStyle name="Normal 8" xfId="2718" xr:uid="{00000000-0005-0000-0000-0000F40B0000}"/>
    <cellStyle name="Normal 8 10" xfId="6654" xr:uid="{76481791-D090-445A-97E9-9B0D214F433B}"/>
    <cellStyle name="Normal 8 10 2" xfId="12137" xr:uid="{756DE74A-0FF0-4E6C-9635-D93BEABBC075}"/>
    <cellStyle name="Normal 8 10 2 2" xfId="34198" xr:uid="{8507AFDE-33C4-48B3-A7CE-7981D5200781}"/>
    <cellStyle name="Normal 8 10 2 3" xfId="23215" xr:uid="{8F6F780B-6C3E-4113-9573-213CA90AFF2E}"/>
    <cellStyle name="Normal 8 11" xfId="4713" xr:uid="{F88457A2-22B4-4F47-9093-A7C2AF211736}"/>
    <cellStyle name="Normal 8 11 2" xfId="10999" xr:uid="{38EAF691-3BE8-4AE1-ADE8-3BA3172C6B53}"/>
    <cellStyle name="Normal 8 11 2 2" xfId="33063" xr:uid="{7B3599E4-7081-4A95-B969-312FF676F3F4}"/>
    <cellStyle name="Normal 8 11 2 3" xfId="22080" xr:uid="{8172CB59-F214-40C3-B8B6-C52918701566}"/>
    <cellStyle name="Normal 8 12" xfId="6766" xr:uid="{5C07FB6E-D42E-4729-87B2-196A856098AD}"/>
    <cellStyle name="Normal 8 12 2" xfId="8756" xr:uid="{29B243A1-6D35-422C-A105-8D13132A55B8}"/>
    <cellStyle name="Normal 8 12 2 2" xfId="31243" xr:uid="{25BEB060-266F-4BA2-8A8C-607BACAE9986}"/>
    <cellStyle name="Normal 8 12 2 3" xfId="20260" xr:uid="{3247EC53-5BA6-4134-BE9C-00583F77BDC6}"/>
    <cellStyle name="Normal 8 12 3" xfId="14597" xr:uid="{DCE7B548-1315-42CD-87DD-C41014E23BA3}"/>
    <cellStyle name="Normal 8 12 3 2" xfId="36379" xr:uid="{8908FC64-BE77-45CE-A99B-210D6EB19748}"/>
    <cellStyle name="Normal 8 12 3 3" xfId="25396" xr:uid="{43C940C8-2BB8-44CF-A6DF-0FD533601388}"/>
    <cellStyle name="Normal 8 12 4" xfId="27346" xr:uid="{8C8E4E90-16D1-425D-BF75-51AE713ED952}"/>
    <cellStyle name="Normal 8 12 4 2" xfId="38329" xr:uid="{1492CE81-81A9-4263-A13A-D9ED223283C3}"/>
    <cellStyle name="Normal 8 12 5" xfId="29294" xr:uid="{E25DFA11-D359-4AEE-97A0-3A81FE869750}"/>
    <cellStyle name="Normal 8 12 6" xfId="40277" xr:uid="{E0B1715A-9D4B-4FAD-95FA-90D1FBFE65CB}"/>
    <cellStyle name="Normal 8 12 7" xfId="42224" xr:uid="{4A0C9280-DAF8-4981-BA4C-E5550931662F}"/>
    <cellStyle name="Normal 8 12 8" xfId="44184" xr:uid="{10208A83-841F-4B8A-81B0-470F9F6C0FEF}"/>
    <cellStyle name="Normal 8 12 9" xfId="18311" xr:uid="{18C5EB44-B971-4DAD-A9EF-AAF5310E9937}"/>
    <cellStyle name="Normal 8 13" xfId="7686" xr:uid="{79D50FAE-9734-4F7E-BECD-7994F785B3DE}"/>
    <cellStyle name="Normal 8 13 2" xfId="30173" xr:uid="{7E8D718D-E80E-417B-8ACA-B8B51A093A97}"/>
    <cellStyle name="Normal 8 13 3" xfId="19190" xr:uid="{C25B9C36-EB0D-4533-A38C-B5838C2153D1}"/>
    <cellStyle name="Normal 8 14" xfId="9962" xr:uid="{FE27ABF2-0D05-4718-AAEB-936594766A78}"/>
    <cellStyle name="Normal 8 14 2" xfId="32149" xr:uid="{EC4CCCE2-FF63-4754-8FA0-1C84C3BEA1A9}"/>
    <cellStyle name="Normal 8 14 3" xfId="21166" xr:uid="{96C742F4-D7E4-4984-8C47-3A441ABF5349}"/>
    <cellStyle name="Normal 8 15" xfId="13365" xr:uid="{056CF2D9-7CFB-4C1A-A53B-DE38BB8361DB}"/>
    <cellStyle name="Normal 8 15 2" xfId="35310" xr:uid="{F60AB36A-1828-4552-A6C1-6C0F0253E7C6}"/>
    <cellStyle name="Normal 8 15 3" xfId="24327" xr:uid="{4296B384-2E9C-402E-8324-07EF9CB5DBA3}"/>
    <cellStyle name="Normal 8 16" xfId="4645" xr:uid="{0943A123-3054-4B9A-AE3E-0C6078F4460A}"/>
    <cellStyle name="Normal 8 16 2" xfId="37260" xr:uid="{F8D06CDA-B960-4211-BCBA-787A0AA2E3FE}"/>
    <cellStyle name="Normal 8 16 3" xfId="26277" xr:uid="{0E9B68E4-7204-463A-96F0-08D87D9E99CB}"/>
    <cellStyle name="Normal 8 17" xfId="28225" xr:uid="{3F4CC755-F56E-42C8-BB9E-DBF02361B356}"/>
    <cellStyle name="Normal 8 18" xfId="39208" xr:uid="{248EC3C6-2098-47D9-92C3-1E16002C67B9}"/>
    <cellStyle name="Normal 8 19" xfId="41155" xr:uid="{584DB9D4-AE4A-407D-9AD9-9F9F31F2480B}"/>
    <cellStyle name="Normal 8 2" xfId="2719" xr:uid="{00000000-0005-0000-0000-0000F50B0000}"/>
    <cellStyle name="Normal 8 2 10" xfId="4650" xr:uid="{3B03A896-A28C-41FD-8E19-033EBB44251E}"/>
    <cellStyle name="Normal 8 2 10 2" xfId="37265" xr:uid="{991DBB87-A55C-4884-B218-396BB531A9E3}"/>
    <cellStyle name="Normal 8 2 10 3" xfId="26282" xr:uid="{30FDC0AB-613D-4C00-9E27-B736A84D1BA4}"/>
    <cellStyle name="Normal 8 2 11" xfId="28230" xr:uid="{40F6091E-1819-4B6A-B950-039F168F25D8}"/>
    <cellStyle name="Normal 8 2 12" xfId="39213" xr:uid="{9C94BFDA-2F51-488A-A3F3-8D2A113F5C4C}"/>
    <cellStyle name="Normal 8 2 13" xfId="41160" xr:uid="{DAE1C50E-4114-466E-A6FE-D6F3D75392C9}"/>
    <cellStyle name="Normal 8 2 14" xfId="43120" xr:uid="{863E2F3A-699D-4458-9FED-35DBB929387A}"/>
    <cellStyle name="Normal 8 2 15" xfId="17246" xr:uid="{0105D57B-48DC-4C23-8C3F-C61FD88785EF}"/>
    <cellStyle name="Normal 8 2 2" xfId="2720" xr:uid="{00000000-0005-0000-0000-0000F60B0000}"/>
    <cellStyle name="Normal 8 2 2 10" xfId="28258" xr:uid="{19732B06-CAAD-421F-BAC7-7C746F552F1D}"/>
    <cellStyle name="Normal 8 2 2 11" xfId="39241" xr:uid="{7F400940-BA58-4FD4-9571-8B0D07B19861}"/>
    <cellStyle name="Normal 8 2 2 12" xfId="41188" xr:uid="{612F7A01-B052-4DA4-9C74-6520FEC06215}"/>
    <cellStyle name="Normal 8 2 2 13" xfId="43148" xr:uid="{5E17ECFE-A784-4626-BFAE-D8CAC29BD41B}"/>
    <cellStyle name="Normal 8 2 2 14" xfId="17274" xr:uid="{B569872B-77F4-4CF6-B94E-BB10BD72A1CD}"/>
    <cellStyle name="Normal 8 2 2 2" xfId="5878" xr:uid="{F1AE1071-1451-44E9-87B1-1237E6A9B34C}"/>
    <cellStyle name="Normal 8 2 2 2 10" xfId="44002" xr:uid="{9E1C4FB7-CF39-4C1C-B9D8-D1887921FBC9}"/>
    <cellStyle name="Normal 8 2 2 2 11" xfId="18128" xr:uid="{0BF17CA9-922F-40A7-88D6-024CEE5AF064}"/>
    <cellStyle name="Normal 8 2 2 2 2" xfId="7276" xr:uid="{C65427FB-47DD-46F8-B609-3E4E6122733B}"/>
    <cellStyle name="Normal 8 2 2 2 2 10" xfId="18818" xr:uid="{82009663-F5D4-452A-898A-A09CFF5AFDB3}"/>
    <cellStyle name="Normal 8 2 2 2 2 2" xfId="9263" xr:uid="{0AD61DBC-D51A-4DDC-B884-7B8572393EC6}"/>
    <cellStyle name="Normal 8 2 2 2 2 2 2" xfId="31750" xr:uid="{B610B3D2-DC9E-4B9F-A9FC-429296464CFC}"/>
    <cellStyle name="Normal 8 2 2 2 2 2 3" xfId="20767" xr:uid="{92E0B108-88A2-446E-B94C-6D348A9A003B}"/>
    <cellStyle name="Normal 8 2 2 2 2 3" xfId="12662" xr:uid="{F84F54EC-D64C-411F-836A-12606EEB0AC5}"/>
    <cellStyle name="Normal 8 2 2 2 2 3 2" xfId="34723" xr:uid="{F26AF0B0-47A0-4D1C-9EE6-839943407D42}"/>
    <cellStyle name="Normal 8 2 2 2 2 3 3" xfId="23740" xr:uid="{53D89E07-78D2-4DF1-88FB-1CB2E61E41F1}"/>
    <cellStyle name="Normal 8 2 2 2 2 4" xfId="15104" xr:uid="{62678861-E761-44E8-96A7-F57681ACAAB5}"/>
    <cellStyle name="Normal 8 2 2 2 2 4 2" xfId="36886" xr:uid="{E0DA6CFE-F367-4F65-9E5C-0D37140D6C4A}"/>
    <cellStyle name="Normal 8 2 2 2 2 4 3" xfId="25903" xr:uid="{D0510854-A1F8-4020-9099-ED8075C1641B}"/>
    <cellStyle name="Normal 8 2 2 2 2 5" xfId="27853" xr:uid="{FBD6E47F-61FB-4635-9778-07F0C265245D}"/>
    <cellStyle name="Normal 8 2 2 2 2 5 2" xfId="38836" xr:uid="{1388FC3C-E46F-4ED8-8E88-559EAD8148D8}"/>
    <cellStyle name="Normal 8 2 2 2 2 6" xfId="29801" xr:uid="{0E9B5C15-0491-4327-8078-F59BCC48D80B}"/>
    <cellStyle name="Normal 8 2 2 2 2 7" xfId="40784" xr:uid="{360CBC29-D3ED-4161-BB65-4BFAAF954F90}"/>
    <cellStyle name="Normal 8 2 2 2 2 8" xfId="42731" xr:uid="{C7F6C48F-8184-4811-BF12-37BD563E51B1}"/>
    <cellStyle name="Normal 8 2 2 2 2 9" xfId="44691" xr:uid="{BE3944FB-16F1-48DF-A8AF-9B329875E52A}"/>
    <cellStyle name="Normal 8 2 2 2 3" xfId="8573" xr:uid="{60C4C7D8-DCD0-468B-989F-950AC4ECAC06}"/>
    <cellStyle name="Normal 8 2 2 2 3 2" xfId="11525" xr:uid="{245998B7-74A2-4254-9010-863E760D87BC}"/>
    <cellStyle name="Normal 8 2 2 2 3 2 2" xfId="33588" xr:uid="{F5DB51B6-229D-4892-B2CE-AB177BE956D9}"/>
    <cellStyle name="Normal 8 2 2 2 3 2 3" xfId="22605" xr:uid="{BF0D85FB-CBC7-4659-BFCA-013FFD1EBEB0}"/>
    <cellStyle name="Normal 8 2 2 2 3 3" xfId="31060" xr:uid="{5611C7BC-593A-4E50-8B2E-472194A59EDC}"/>
    <cellStyle name="Normal 8 2 2 2 3 4" xfId="20077" xr:uid="{493C651C-09EA-4989-A8FC-5D7437D9F087}"/>
    <cellStyle name="Normal 8 2 2 2 4" xfId="10529" xr:uid="{73515AFB-B56E-4B1C-9762-C6FF0133B24E}"/>
    <cellStyle name="Normal 8 2 2 2 4 2" xfId="32656" xr:uid="{7206C69D-7446-483A-8FEB-DAB3C5E36450}"/>
    <cellStyle name="Normal 8 2 2 2 4 3" xfId="21673" xr:uid="{B06F42C9-DBD7-4676-AECE-CD17A63E29BF}"/>
    <cellStyle name="Normal 8 2 2 2 5" xfId="14339" xr:uid="{A8898F65-03D4-4FA9-930D-B475E66AB90F}"/>
    <cellStyle name="Normal 8 2 2 2 5 2" xfId="36197" xr:uid="{9E220C45-4AA0-4A60-8F06-BADE6469E0FE}"/>
    <cellStyle name="Normal 8 2 2 2 5 3" xfId="25214" xr:uid="{48BE35B2-88A2-47BE-8C62-C4B8784ED913}"/>
    <cellStyle name="Normal 8 2 2 2 6" xfId="27164" xr:uid="{39CF8130-E406-45A8-BA7A-430EA46FD999}"/>
    <cellStyle name="Normal 8 2 2 2 6 2" xfId="38147" xr:uid="{CB77D12B-F2EE-45F9-842E-65BC06015BBD}"/>
    <cellStyle name="Normal 8 2 2 2 7" xfId="29112" xr:uid="{E527F4FD-26BE-4576-9F36-8A900073B239}"/>
    <cellStyle name="Normal 8 2 2 2 8" xfId="40095" xr:uid="{4152A4F6-AD08-4240-8AAD-A283E6796146}"/>
    <cellStyle name="Normal 8 2 2 2 9" xfId="42042" xr:uid="{6A16802F-9002-4562-89B6-9E367DDA734A}"/>
    <cellStyle name="Normal 8 2 2 3" xfId="5879" xr:uid="{3B21BDDD-101C-4220-A99F-88645B416F93}"/>
    <cellStyle name="Normal 8 2 2 3 10" xfId="44003" xr:uid="{3E0D4AC4-2401-4BF9-8697-82B112C6368D}"/>
    <cellStyle name="Normal 8 2 2 3 11" xfId="18129" xr:uid="{F1D2A206-3755-49B7-80A6-7661B6E8A5BC}"/>
    <cellStyle name="Normal 8 2 2 3 2" xfId="7558" xr:uid="{270E1536-83BA-4AE8-A201-B3E018DA9974}"/>
    <cellStyle name="Normal 8 2 2 3 2 10" xfId="19100" xr:uid="{68F49CB8-585D-4B1D-9193-F3B8C9991D11}"/>
    <cellStyle name="Normal 8 2 2 3 2 2" xfId="9545" xr:uid="{27BE9C12-9A64-42DE-B276-2A1EE6E02550}"/>
    <cellStyle name="Normal 8 2 2 3 2 2 2" xfId="32032" xr:uid="{F7A8AC82-E538-435A-B92F-1B5E0EA59474}"/>
    <cellStyle name="Normal 8 2 2 3 2 2 3" xfId="21049" xr:uid="{99587125-5D06-47DC-8515-CE9E024582EA}"/>
    <cellStyle name="Normal 8 2 2 3 2 3" xfId="12944" xr:uid="{91D63823-B623-4915-A69F-6A49A9DC5AA6}"/>
    <cellStyle name="Normal 8 2 2 3 2 3 2" xfId="35005" xr:uid="{49038275-07CE-43CE-9FE3-E0620CD0A23B}"/>
    <cellStyle name="Normal 8 2 2 3 2 3 3" xfId="24022" xr:uid="{FF48D65E-90CB-495B-B459-5FDE084CF958}"/>
    <cellStyle name="Normal 8 2 2 3 2 4" xfId="15386" xr:uid="{B5959320-5D11-4523-8DE2-89B4E169B907}"/>
    <cellStyle name="Normal 8 2 2 3 2 4 2" xfId="37168" xr:uid="{BB41D0BB-DBF9-4C81-B143-BFD213734E64}"/>
    <cellStyle name="Normal 8 2 2 3 2 4 3" xfId="26185" xr:uid="{34CE19E0-044F-4092-844C-C812487EAC90}"/>
    <cellStyle name="Normal 8 2 2 3 2 5" xfId="28135" xr:uid="{5C02D65B-612E-435F-BFE8-2036D0CCC22F}"/>
    <cellStyle name="Normal 8 2 2 3 2 5 2" xfId="39118" xr:uid="{C80AE63A-9F14-4D10-8801-57E297D61FF3}"/>
    <cellStyle name="Normal 8 2 2 3 2 6" xfId="30083" xr:uid="{F228FD2D-521A-49CD-8638-12EF47CF000E}"/>
    <cellStyle name="Normal 8 2 2 3 2 7" xfId="41066" xr:uid="{E9CAE90E-1A1D-4D5B-BAE8-E19E07E45B94}"/>
    <cellStyle name="Normal 8 2 2 3 2 8" xfId="43013" xr:uid="{4FCCBE9F-0848-447A-A367-BF82300A4D53}"/>
    <cellStyle name="Normal 8 2 2 3 2 9" xfId="44973" xr:uid="{DB85246E-265B-4EA4-915E-6E3EDF12C481}"/>
    <cellStyle name="Normal 8 2 2 3 3" xfId="8574" xr:uid="{3A41524E-734B-4D78-BD89-43978A5A2A18}"/>
    <cellStyle name="Normal 8 2 2 3 3 2" xfId="11807" xr:uid="{6C9F5629-5260-449D-BC51-A61287746783}"/>
    <cellStyle name="Normal 8 2 2 3 3 2 2" xfId="33870" xr:uid="{702FA6F7-21D9-488E-910B-DAC3E20DA451}"/>
    <cellStyle name="Normal 8 2 2 3 3 2 3" xfId="22887" xr:uid="{3D58A131-8BB8-4F35-807C-65EDAFD50C17}"/>
    <cellStyle name="Normal 8 2 2 3 3 3" xfId="31061" xr:uid="{A2038BDB-97FE-477A-BEF8-68A752E52CBB}"/>
    <cellStyle name="Normal 8 2 2 3 3 4" xfId="20078" xr:uid="{45DA954C-8964-456D-8218-7C384AEBF578}"/>
    <cellStyle name="Normal 8 2 2 3 4" xfId="10811" xr:uid="{DB084D5D-B226-446A-85E1-67AA00D21819}"/>
    <cellStyle name="Normal 8 2 2 3 4 2" xfId="32938" xr:uid="{200293E2-590E-44C3-8CAD-C70A1EF7F67D}"/>
    <cellStyle name="Normal 8 2 2 3 4 3" xfId="21955" xr:uid="{35317D97-B93D-4410-8BF5-1F2C0DC7F159}"/>
    <cellStyle name="Normal 8 2 2 3 5" xfId="14340" xr:uid="{6573A86F-74CC-4B40-97DF-0D40DB5D1587}"/>
    <cellStyle name="Normal 8 2 2 3 5 2" xfId="36198" xr:uid="{BD5E5503-02A7-4E4D-BF48-BDE8CEB48E80}"/>
    <cellStyle name="Normal 8 2 2 3 5 3" xfId="25215" xr:uid="{68AFBF54-EB4B-4A1A-9169-285513C8FF1D}"/>
    <cellStyle name="Normal 8 2 2 3 6" xfId="27165" xr:uid="{E71D9213-DA70-4BA3-A911-BC0520557C01}"/>
    <cellStyle name="Normal 8 2 2 3 6 2" xfId="38148" xr:uid="{235CE67D-B280-4E55-8E2A-E500AE3D389D}"/>
    <cellStyle name="Normal 8 2 2 3 7" xfId="29113" xr:uid="{DFD7036B-B5D5-41F5-A0D1-8D7F7B7F08DE}"/>
    <cellStyle name="Normal 8 2 2 3 8" xfId="40096" xr:uid="{EFD844A8-A44B-42FA-844D-5F5B30433595}"/>
    <cellStyle name="Normal 8 2 2 3 9" xfId="42043" xr:uid="{7697E247-295F-441F-90D3-24E3BC839B93}"/>
    <cellStyle name="Normal 8 2 2 4" xfId="5877" xr:uid="{7930B727-7E8B-4116-B239-D06CB3D3D9E1}"/>
    <cellStyle name="Normal 8 2 2 4 10" xfId="18127" xr:uid="{9EB47E2C-FC7B-475C-B011-9C72FF96191F}"/>
    <cellStyle name="Normal 8 2 2 4 2" xfId="8572" xr:uid="{3DDE44BC-2FE2-4323-B021-7B95D697424B}"/>
    <cellStyle name="Normal 8 2 2 4 2 2" xfId="31059" xr:uid="{FABF264C-AD96-401C-8BC0-C639D925D4D9}"/>
    <cellStyle name="Normal 8 2 2 4 2 3" xfId="20076" xr:uid="{1CFD8D1D-D8B7-420B-B82F-292CB90D11BF}"/>
    <cellStyle name="Normal 8 2 2 4 3" xfId="12366" xr:uid="{1C09B9EF-7077-4B57-BB65-2D23E574E25D}"/>
    <cellStyle name="Normal 8 2 2 4 3 2" xfId="34427" xr:uid="{E2407208-AA68-4CCB-8669-FF1548997FAE}"/>
    <cellStyle name="Normal 8 2 2 4 3 3" xfId="23444" xr:uid="{8B115061-3EC4-46EE-890D-4D8B60784B41}"/>
    <cellStyle name="Normal 8 2 2 4 4" xfId="14338" xr:uid="{DBFB3EA4-3CB1-434C-A372-239E86AF132D}"/>
    <cellStyle name="Normal 8 2 2 4 4 2" xfId="36196" xr:uid="{1E802F5A-8EBB-4110-9980-F66615F9E2D2}"/>
    <cellStyle name="Normal 8 2 2 4 4 3" xfId="25213" xr:uid="{4D60D723-8849-4C80-BC50-B4EC3048CD8A}"/>
    <cellStyle name="Normal 8 2 2 4 5" xfId="27163" xr:uid="{33F16982-FDEA-4F3D-AE36-1B807AD2AAED}"/>
    <cellStyle name="Normal 8 2 2 4 5 2" xfId="38146" xr:uid="{A806E504-AA37-4E4F-80F8-74D94410FC10}"/>
    <cellStyle name="Normal 8 2 2 4 6" xfId="29111" xr:uid="{DE513002-8B3F-4DE2-B546-02386A7621A8}"/>
    <cellStyle name="Normal 8 2 2 4 7" xfId="40094" xr:uid="{4FEA5ED5-E412-46DE-AF8E-51918A17BB43}"/>
    <cellStyle name="Normal 8 2 2 4 8" xfId="42041" xr:uid="{CED99321-F4EA-47D1-9DA4-526CC475D9E6}"/>
    <cellStyle name="Normal 8 2 2 4 9" xfId="44001" xr:uid="{041C24CA-1D4D-414E-9569-41E7230E6DD7}"/>
    <cellStyle name="Normal 8 2 2 5" xfId="6992" xr:uid="{A5E4B721-19AB-4BE7-924D-8F64973E128B}"/>
    <cellStyle name="Normal 8 2 2 5 10" xfId="18536" xr:uid="{8A64669D-5730-4271-B777-5AD4C6E7599D}"/>
    <cellStyle name="Normal 8 2 2 5 2" xfId="8981" xr:uid="{072AB5D2-4142-4D86-9729-6A4BC53AB19D}"/>
    <cellStyle name="Normal 8 2 2 5 2 2" xfId="31468" xr:uid="{900A744E-6EDB-4E5D-9C5D-79658C174940}"/>
    <cellStyle name="Normal 8 2 2 5 2 3" xfId="20485" xr:uid="{D1EC0629-D493-495B-85C4-8B473E46C0C5}"/>
    <cellStyle name="Normal 8 2 2 5 3" xfId="11229" xr:uid="{952D2518-D0CF-4C96-BE07-6E86F8521E83}"/>
    <cellStyle name="Normal 8 2 2 5 3 2" xfId="33292" xr:uid="{0D9C25FF-7F57-4DE2-911E-7EBF347ABC90}"/>
    <cellStyle name="Normal 8 2 2 5 3 3" xfId="22309" xr:uid="{37D2EA1E-C8E9-40AF-9C29-21EEFAA6F828}"/>
    <cellStyle name="Normal 8 2 2 5 4" xfId="14822" xr:uid="{5B9EB98C-97B7-4AD0-9A3F-9EB99E89587E}"/>
    <cellStyle name="Normal 8 2 2 5 4 2" xfId="36604" xr:uid="{BA0B2C3A-3AF0-495F-9171-1B9180FA3F07}"/>
    <cellStyle name="Normal 8 2 2 5 4 3" xfId="25621" xr:uid="{09917DA7-8FAB-464B-9E81-7ED48F775095}"/>
    <cellStyle name="Normal 8 2 2 5 5" xfId="27571" xr:uid="{3A21E5B6-A86A-48C3-A79D-E6E5F6C4F051}"/>
    <cellStyle name="Normal 8 2 2 5 5 2" xfId="38554" xr:uid="{B4E71C14-2762-4E88-9161-6C801AEEA9DA}"/>
    <cellStyle name="Normal 8 2 2 5 6" xfId="29519" xr:uid="{FC41B64E-1670-4427-9608-C631BBC8B216}"/>
    <cellStyle name="Normal 8 2 2 5 7" xfId="40502" xr:uid="{8DC87210-A1AA-4FA7-8C00-AEFA4F7953F5}"/>
    <cellStyle name="Normal 8 2 2 5 8" xfId="42449" xr:uid="{452486D8-8336-4FFA-9779-1371F8721679}"/>
    <cellStyle name="Normal 8 2 2 5 9" xfId="44409" xr:uid="{8F402B3A-42C4-4388-951A-E90395743058}"/>
    <cellStyle name="Normal 8 2 2 6" xfId="7719" xr:uid="{338EC726-8285-4126-972C-4581F5FEB334}"/>
    <cellStyle name="Normal 8 2 2 6 2" xfId="30206" xr:uid="{8E100D67-1E96-4D08-AE01-3DD28DA81D04}"/>
    <cellStyle name="Normal 8 2 2 6 3" xfId="19223" xr:uid="{D69376A4-268D-444C-807E-9F63F0ACF4CE}"/>
    <cellStyle name="Normal 8 2 2 7" xfId="10247" xr:uid="{F79C777C-3DF8-41E2-BB90-AAC3A4866892}"/>
    <cellStyle name="Normal 8 2 2 7 2" xfId="32374" xr:uid="{FE5E33EB-1CB6-4CA4-AA2C-DEA14062F17F}"/>
    <cellStyle name="Normal 8 2 2 7 3" xfId="21391" xr:uid="{D69748F0-173C-40A5-BF82-19C2F37272FB}"/>
    <cellStyle name="Normal 8 2 2 8" xfId="13414" xr:uid="{E08C89D9-6DC1-4200-AA85-D1B200D32EFC}"/>
    <cellStyle name="Normal 8 2 2 8 2" xfId="35343" xr:uid="{A9CB7356-069B-4524-8D35-8BACD74C40B2}"/>
    <cellStyle name="Normal 8 2 2 8 3" xfId="24360" xr:uid="{B43CD132-CDCA-4EBA-8F0B-47009487C21E}"/>
    <cellStyle name="Normal 8 2 2 9" xfId="4702" xr:uid="{6B2AC612-A21C-4C9D-8C56-DC6338537773}"/>
    <cellStyle name="Normal 8 2 2 9 2" xfId="37293" xr:uid="{D57505C9-95F4-45A7-9512-F25066BA214E}"/>
    <cellStyle name="Normal 8 2 2 9 3" xfId="26310" xr:uid="{3FDBA81C-7292-4A3A-A253-C67EF7AFC8B4}"/>
    <cellStyle name="Normal 8 2 3" xfId="2721" xr:uid="{00000000-0005-0000-0000-0000F70B0000}"/>
    <cellStyle name="Normal 8 2 3 10" xfId="44004" xr:uid="{FBF3BF2A-39AA-4C6C-BF42-3057824E5569}"/>
    <cellStyle name="Normal 8 2 3 11" xfId="18130" xr:uid="{9CEB8185-DA9E-4916-AE92-CAC5A450E1E2}"/>
    <cellStyle name="Normal 8 2 3 2" xfId="7107" xr:uid="{C4335BFF-0526-4395-88E1-2A4C6D79FCAA}"/>
    <cellStyle name="Normal 8 2 3 2 10" xfId="18649" xr:uid="{EA1F9753-3827-4464-9651-7FBFD5105931}"/>
    <cellStyle name="Normal 8 2 3 2 2" xfId="9094" xr:uid="{835EC4DE-5447-41BE-AD16-85B250C57360}"/>
    <cellStyle name="Normal 8 2 3 2 2 2" xfId="31581" xr:uid="{5ACA116E-81FF-4A23-BC4F-0E95EB1AAA35}"/>
    <cellStyle name="Normal 8 2 3 2 2 3" xfId="20598" xr:uid="{E3E3E212-BC41-437B-86A5-79F6437E981D}"/>
    <cellStyle name="Normal 8 2 3 2 3" xfId="12489" xr:uid="{FB574218-DE42-4FB3-864C-6AD167E844F5}"/>
    <cellStyle name="Normal 8 2 3 2 3 2" xfId="34550" xr:uid="{F4196887-515B-4D02-874A-57A2554EA632}"/>
    <cellStyle name="Normal 8 2 3 2 3 3" xfId="23567" xr:uid="{A5F249A1-5A64-41AE-B3F5-AF417A6401D0}"/>
    <cellStyle name="Normal 8 2 3 2 4" xfId="14935" xr:uid="{A24E4A4B-3B14-4E0B-AA62-495087EE88DD}"/>
    <cellStyle name="Normal 8 2 3 2 4 2" xfId="36717" xr:uid="{67212CCD-6BC7-409E-BD5F-6159E37D5095}"/>
    <cellStyle name="Normal 8 2 3 2 4 3" xfId="25734" xr:uid="{64F7C699-0B65-48BF-B6FD-623F3D1C4F68}"/>
    <cellStyle name="Normal 8 2 3 2 5" xfId="27684" xr:uid="{FB020D61-7CA9-4861-BA55-B684FA2C7394}"/>
    <cellStyle name="Normal 8 2 3 2 5 2" xfId="38667" xr:uid="{4FDF24CF-0AB4-4F9E-939F-06F0817E1751}"/>
    <cellStyle name="Normal 8 2 3 2 6" xfId="29632" xr:uid="{3F36BB25-EBE1-4F0D-9415-3A490034D31F}"/>
    <cellStyle name="Normal 8 2 3 2 7" xfId="40615" xr:uid="{40527583-B265-4DF4-BC4D-5E6D3C944DE4}"/>
    <cellStyle name="Normal 8 2 3 2 8" xfId="42562" xr:uid="{E72614D1-69B3-4C8A-BFAA-DA2488690015}"/>
    <cellStyle name="Normal 8 2 3 2 9" xfId="44522" xr:uid="{5EE071EB-B6EC-4798-8BD8-6CD9ABDE0EF0}"/>
    <cellStyle name="Normal 8 2 3 3" xfId="8575" xr:uid="{4F1F5DB4-7E5E-4320-A97B-23803157323B}"/>
    <cellStyle name="Normal 8 2 3 3 2" xfId="11352" xr:uid="{4BE53B7E-9215-489F-AA0D-81752550C7C3}"/>
    <cellStyle name="Normal 8 2 3 3 2 2" xfId="33415" xr:uid="{8853D5C4-0B5B-4813-8E1A-3C007EE29BC2}"/>
    <cellStyle name="Normal 8 2 3 3 2 3" xfId="22432" xr:uid="{B3226594-AACA-4F84-8B36-B235D48AF672}"/>
    <cellStyle name="Normal 8 2 3 3 3" xfId="31062" xr:uid="{A4DA82D5-85C9-4956-AC56-050F84D67C44}"/>
    <cellStyle name="Normal 8 2 3 3 4" xfId="20079" xr:uid="{D2CF6B30-A8F9-461A-BFBF-24CD0F5D6C23}"/>
    <cellStyle name="Normal 8 2 3 4" xfId="10360" xr:uid="{2008DAF8-3E62-4652-9C83-22ACD9DEA2B4}"/>
    <cellStyle name="Normal 8 2 3 4 2" xfId="32487" xr:uid="{96309816-D3C1-4D48-87E7-1A0D6491725F}"/>
    <cellStyle name="Normal 8 2 3 4 3" xfId="21504" xr:uid="{DD823B9D-6287-4328-A60E-2D3FFF7ADD53}"/>
    <cellStyle name="Normal 8 2 3 5" xfId="14341" xr:uid="{043863C7-96BE-463E-B982-96655F6F3CBA}"/>
    <cellStyle name="Normal 8 2 3 5 2" xfId="36199" xr:uid="{BA9D022F-AE6A-44C5-AA3B-8CB348A329B0}"/>
    <cellStyle name="Normal 8 2 3 5 3" xfId="25216" xr:uid="{F6779CFF-AD9A-4CD1-B670-DDCB66AAE807}"/>
    <cellStyle name="Normal 8 2 3 6" xfId="5880" xr:uid="{76FF0B89-92B5-4CC6-8F6C-D296E1A42DF2}"/>
    <cellStyle name="Normal 8 2 3 6 2" xfId="38149" xr:uid="{5E6D94BA-2150-49A3-BFC6-8F63865EBADF}"/>
    <cellStyle name="Normal 8 2 3 6 3" xfId="27166" xr:uid="{87B24840-9B63-4771-AB51-413C0096B128}"/>
    <cellStyle name="Normal 8 2 3 7" xfId="29114" xr:uid="{BEB35BA6-E43F-4F9B-994C-BAD496115614}"/>
    <cellStyle name="Normal 8 2 3 8" xfId="40097" xr:uid="{27852FF4-25B0-430A-B271-151936535F45}"/>
    <cellStyle name="Normal 8 2 3 9" xfId="42044" xr:uid="{D6EE3D0E-EB85-4BFD-83F9-D5FE819B0D19}"/>
    <cellStyle name="Normal 8 2 4" xfId="5881" xr:uid="{951E48FC-1F0C-4A05-99A2-FEF29B5CBEA6}"/>
    <cellStyle name="Normal 8 2 4 10" xfId="44005" xr:uid="{571860C5-473E-40C8-9438-934B569D33E6}"/>
    <cellStyle name="Normal 8 2 4 11" xfId="18131" xr:uid="{786F4B40-A22E-40F5-B491-14DC53988800}"/>
    <cellStyle name="Normal 8 2 4 2" xfId="7389" xr:uid="{049A5655-BF6F-4BED-BA29-8955F2058192}"/>
    <cellStyle name="Normal 8 2 4 2 10" xfId="18931" xr:uid="{ABA71DC4-A984-462A-B3AB-E52B5B8B69B1}"/>
    <cellStyle name="Normal 8 2 4 2 2" xfId="9376" xr:uid="{88132E22-5169-4828-B3CA-B66D2626A4EE}"/>
    <cellStyle name="Normal 8 2 4 2 2 2" xfId="31863" xr:uid="{C3A57AA4-C3EB-46E7-9ECB-F69B062EA086}"/>
    <cellStyle name="Normal 8 2 4 2 2 3" xfId="20880" xr:uid="{2ADB521B-7ADF-47E9-8828-5890B6D98E5B}"/>
    <cellStyle name="Normal 8 2 4 2 3" xfId="12775" xr:uid="{10758B49-C449-4BCD-83AB-5CCA0FFE8643}"/>
    <cellStyle name="Normal 8 2 4 2 3 2" xfId="34836" xr:uid="{89AD35BB-649F-4BB7-9B80-1D88B4AE5222}"/>
    <cellStyle name="Normal 8 2 4 2 3 3" xfId="23853" xr:uid="{06D0FD7D-56FD-4701-B652-CF3B7CD9BF21}"/>
    <cellStyle name="Normal 8 2 4 2 4" xfId="15217" xr:uid="{59E332A1-AE7F-4622-8FFF-8D03FF040196}"/>
    <cellStyle name="Normal 8 2 4 2 4 2" xfId="36999" xr:uid="{E6F4088A-0A96-4BDA-AA11-AFDC6A12409E}"/>
    <cellStyle name="Normal 8 2 4 2 4 3" xfId="26016" xr:uid="{37CA080F-2226-45FF-A1F3-17E50D1C73C7}"/>
    <cellStyle name="Normal 8 2 4 2 5" xfId="27966" xr:uid="{26091D2B-6F64-4EA5-A42A-6FB8022B00B9}"/>
    <cellStyle name="Normal 8 2 4 2 5 2" xfId="38949" xr:uid="{37C36E78-5EF8-413D-BA8A-8DB780CE2259}"/>
    <cellStyle name="Normal 8 2 4 2 6" xfId="29914" xr:uid="{B378987C-FEB0-405D-A2B3-97C9B5C9D130}"/>
    <cellStyle name="Normal 8 2 4 2 7" xfId="40897" xr:uid="{E5EF454F-4AFD-4FBB-A814-08F9BC1BE15E}"/>
    <cellStyle name="Normal 8 2 4 2 8" xfId="42844" xr:uid="{EDC0D1B1-9D5B-438A-B76A-7B5A1E1144DB}"/>
    <cellStyle name="Normal 8 2 4 2 9" xfId="44804" xr:uid="{5A7768A5-572C-4193-A36C-7C4D3553116F}"/>
    <cellStyle name="Normal 8 2 4 3" xfId="8576" xr:uid="{4B8D23DC-4AC2-46DD-8CF4-356B0C7DA63E}"/>
    <cellStyle name="Normal 8 2 4 3 2" xfId="11638" xr:uid="{CEF4C81A-0147-4C96-8E92-B23D858187BB}"/>
    <cellStyle name="Normal 8 2 4 3 2 2" xfId="33701" xr:uid="{A08B5D46-8557-407F-AFAC-42AEC9084CFD}"/>
    <cellStyle name="Normal 8 2 4 3 2 3" xfId="22718" xr:uid="{CE6EDB7B-2A14-4FEC-A7E8-8B80377D4259}"/>
    <cellStyle name="Normal 8 2 4 3 3" xfId="31063" xr:uid="{170445AF-3069-4E69-BD04-B38619EB848F}"/>
    <cellStyle name="Normal 8 2 4 3 4" xfId="20080" xr:uid="{D33C6E4D-388F-43E1-9BF6-6D9B75C0BF7C}"/>
    <cellStyle name="Normal 8 2 4 4" xfId="10642" xr:uid="{12902233-FFBA-4E77-9AC6-D91D599972C1}"/>
    <cellStyle name="Normal 8 2 4 4 2" xfId="32769" xr:uid="{0597D1F7-D02B-462E-B7DA-2963F322D3FF}"/>
    <cellStyle name="Normal 8 2 4 4 3" xfId="21786" xr:uid="{B0D9C3B4-733B-4588-8744-3303E33DBF11}"/>
    <cellStyle name="Normal 8 2 4 5" xfId="14342" xr:uid="{AD0245D2-DAC6-4B34-8DBB-910327E75EE4}"/>
    <cellStyle name="Normal 8 2 4 5 2" xfId="36200" xr:uid="{E21C0294-E839-4E63-9F4B-18B9DB7769AF}"/>
    <cellStyle name="Normal 8 2 4 5 3" xfId="25217" xr:uid="{863F771A-2BD6-4280-ABE3-9D62244FBB9A}"/>
    <cellStyle name="Normal 8 2 4 6" xfId="27167" xr:uid="{91C1D160-0DD1-4F15-B4F6-4AF49F56FAEA}"/>
    <cellStyle name="Normal 8 2 4 6 2" xfId="38150" xr:uid="{E6E76EE2-4983-42DF-A98C-460DC59A52C5}"/>
    <cellStyle name="Normal 8 2 4 7" xfId="29115" xr:uid="{D7DD032F-1E7C-4D38-B5E7-04F0107B5421}"/>
    <cellStyle name="Normal 8 2 4 8" xfId="40098" xr:uid="{1973D3FE-D394-42E7-B2F5-5C614F919E3B}"/>
    <cellStyle name="Normal 8 2 4 9" xfId="42045" xr:uid="{D7CE2EE0-4BC7-4CCE-A860-F4F44585E194}"/>
    <cellStyle name="Normal 8 2 5" xfId="5876" xr:uid="{1F5E4766-3DDB-42B1-AA5B-CF0DF0081D4E}"/>
    <cellStyle name="Normal 8 2 5 10" xfId="18126" xr:uid="{DB320F88-2E95-4419-93D9-E22C2FAD4B04}"/>
    <cellStyle name="Normal 8 2 5 2" xfId="8571" xr:uid="{F0E01A1E-4C0A-41C9-A505-0C771340C6DD}"/>
    <cellStyle name="Normal 8 2 5 2 2" xfId="13256" xr:uid="{F9A26EE1-1E77-4394-9AD5-3F95E4E6F3C6}"/>
    <cellStyle name="Normal 8 2 5 2 2 2" xfId="35265" xr:uid="{FEC27A97-C34A-4578-989D-76B56C6E7CDF}"/>
    <cellStyle name="Normal 8 2 5 2 2 3" xfId="24282" xr:uid="{1A93342A-8BDE-47B0-B0D0-AAB6B39E74D8}"/>
    <cellStyle name="Normal 8 2 5 2 3" xfId="31058" xr:uid="{2779DBD2-A03E-495F-A697-9146ADDE2EEE}"/>
    <cellStyle name="Normal 8 2 5 2 4" xfId="20075" xr:uid="{3B93F01C-82AE-4BE4-B559-7BD6B5B86A57}"/>
    <cellStyle name="Normal 8 2 5 3" xfId="12069" xr:uid="{BA47F487-0AE8-4545-89DA-2E04189201BF}"/>
    <cellStyle name="Normal 8 2 5 3 2" xfId="34130" xr:uid="{BDBFA242-45D4-4E45-B758-33F08C52679D}"/>
    <cellStyle name="Normal 8 2 5 3 3" xfId="23147" xr:uid="{7D4E59B0-0B2D-46F9-B2E6-24EE79778F4E}"/>
    <cellStyle name="Normal 8 2 5 4" xfId="14337" xr:uid="{CA81AE33-DB74-41EA-BA65-2B62CC1725B8}"/>
    <cellStyle name="Normal 8 2 5 4 2" xfId="36195" xr:uid="{8B6907FC-BF95-4A0D-B7FD-2633E5D78AAC}"/>
    <cellStyle name="Normal 8 2 5 4 3" xfId="25212" xr:uid="{0434BBFB-AA08-44CB-B97C-662507DD4B2C}"/>
    <cellStyle name="Normal 8 2 5 5" xfId="27162" xr:uid="{00DEDDDE-40AE-4CBE-AB77-BCEEBFEF4C04}"/>
    <cellStyle name="Normal 8 2 5 5 2" xfId="38145" xr:uid="{CD6F3390-2C6E-49A9-98DF-CA2110471AA2}"/>
    <cellStyle name="Normal 8 2 5 6" xfId="29110" xr:uid="{36E5F784-0C45-453C-8C31-C8BAD4DD8B62}"/>
    <cellStyle name="Normal 8 2 5 7" xfId="40093" xr:uid="{3B2CDA8B-FF6E-46C8-A64F-9A2A44AF5DF9}"/>
    <cellStyle name="Normal 8 2 5 8" xfId="42040" xr:uid="{E050B97E-30CE-4D64-B15C-7A9887D9D9FE}"/>
    <cellStyle name="Normal 8 2 5 9" xfId="44000" xr:uid="{C26700FA-E0A7-4722-BC7A-F7CC788F7048}"/>
    <cellStyle name="Normal 8 2 6" xfId="6822" xr:uid="{DEBA4D72-4FEB-4BBE-BCA6-CC4CE9AB30A6}"/>
    <cellStyle name="Normal 8 2 6 10" xfId="18367" xr:uid="{DA1A4CA5-A438-4325-8B1E-1A46AFBA52BA}"/>
    <cellStyle name="Normal 8 2 6 2" xfId="8812" xr:uid="{94648455-998A-4E21-A721-8F140B6E96D0}"/>
    <cellStyle name="Normal 8 2 6 2 2" xfId="31299" xr:uid="{19E64C28-659D-4FBB-A370-6469B33C81B6}"/>
    <cellStyle name="Normal 8 2 6 2 3" xfId="20316" xr:uid="{2FAD5DC7-7ED3-45E2-84F4-75369F799FCE}"/>
    <cellStyle name="Normal 8 2 6 3" xfId="12193" xr:uid="{08ECAFA2-674A-44C0-A1BF-31C4F3A0655E}"/>
    <cellStyle name="Normal 8 2 6 3 2" xfId="34254" xr:uid="{34D948CF-3809-431D-A61C-DDEE20E40C7B}"/>
    <cellStyle name="Normal 8 2 6 3 3" xfId="23271" xr:uid="{2BA25EE0-1255-49C4-82C2-E4D9DAA65BD0}"/>
    <cellStyle name="Normal 8 2 6 4" xfId="14653" xr:uid="{7DA003EC-BF05-48CE-8622-941DBB6DB567}"/>
    <cellStyle name="Normal 8 2 6 4 2" xfId="36435" xr:uid="{D37EE136-632A-410D-BF3C-685F4C90F4EA}"/>
    <cellStyle name="Normal 8 2 6 4 3" xfId="25452" xr:uid="{87B492E3-0BB6-4AD6-84AB-A7C636E7B28F}"/>
    <cellStyle name="Normal 8 2 6 5" xfId="27402" xr:uid="{90E258DA-E87F-4D9F-95C6-FBDC9ABE6542}"/>
    <cellStyle name="Normal 8 2 6 5 2" xfId="38385" xr:uid="{AA6799ED-64B5-4BBD-8B5E-7556B687B256}"/>
    <cellStyle name="Normal 8 2 6 6" xfId="29350" xr:uid="{57DAC766-E9C6-410C-B08A-FABFF0B54F86}"/>
    <cellStyle name="Normal 8 2 6 7" xfId="40333" xr:uid="{C11FE7F1-A5FF-4D50-A47A-596EA31CB1F6}"/>
    <cellStyle name="Normal 8 2 6 8" xfId="42280" xr:uid="{B25C898D-1661-45A9-8A46-BA997FF9D48B}"/>
    <cellStyle name="Normal 8 2 6 9" xfId="44240" xr:uid="{08BD6881-C6BE-4CDE-ACFB-E36E95B88C87}"/>
    <cellStyle name="Normal 8 2 7" xfId="7691" xr:uid="{115909D6-4F64-44EE-9C5E-73F92CF34814}"/>
    <cellStyle name="Normal 8 2 7 2" xfId="11055" xr:uid="{C1E2F1EE-BF77-46B4-B8A5-19C0DF5F1390}"/>
    <cellStyle name="Normal 8 2 7 2 2" xfId="33119" xr:uid="{A63F5B4A-95E6-4AAC-8B59-2AD40DD3F66F}"/>
    <cellStyle name="Normal 8 2 7 2 3" xfId="22136" xr:uid="{49066CFC-9077-4C2F-9A2D-BB6860B1F0E9}"/>
    <cellStyle name="Normal 8 2 7 3" xfId="30178" xr:uid="{71DA7282-11CD-4382-8096-6463E64BD702}"/>
    <cellStyle name="Normal 8 2 7 4" xfId="19195" xr:uid="{FDD49768-EAD1-4C11-89C8-CDD32976503C}"/>
    <cellStyle name="Normal 8 2 8" xfId="10018" xr:uid="{F6129562-2B32-4295-AB99-ECD43FD62459}"/>
    <cellStyle name="Normal 8 2 8 2" xfId="32205" xr:uid="{9748C5FE-639F-489B-A258-B000F2EC86C1}"/>
    <cellStyle name="Normal 8 2 8 3" xfId="21222" xr:uid="{D565C583-769A-4D39-B371-8758A9CFC891}"/>
    <cellStyle name="Normal 8 2 9" xfId="13370" xr:uid="{EBEB5929-A7A2-4167-8826-8FFB46AA6BB6}"/>
    <cellStyle name="Normal 8 2 9 2" xfId="35315" xr:uid="{A99B070F-0DE4-4422-80BD-0FEA34D39326}"/>
    <cellStyle name="Normal 8 2 9 3" xfId="24332" xr:uid="{1C40D54D-CE72-44DD-888C-6E65D20F0B36}"/>
    <cellStyle name="Normal 8 20" xfId="43115" xr:uid="{5C761F93-A801-4536-986A-89F1C469926C}"/>
    <cellStyle name="Normal 8 21" xfId="17241" xr:uid="{6C79BCBF-F3EF-4CDC-BED9-EE653EEB0CE4}"/>
    <cellStyle name="Normal 8 3" xfId="2722" xr:uid="{00000000-0005-0000-0000-0000F80B0000}"/>
    <cellStyle name="Normal 8 3 10" xfId="28231" xr:uid="{32AB943D-A4BA-4219-8C5E-3B09FB6E6D49}"/>
    <cellStyle name="Normal 8 3 11" xfId="39214" xr:uid="{7688CB65-E73F-4F57-AF22-38C1A2F46702}"/>
    <cellStyle name="Normal 8 3 12" xfId="41161" xr:uid="{1E0CBFA5-91EF-4A2C-91D8-C79FCAB2306D}"/>
    <cellStyle name="Normal 8 3 13" xfId="43121" xr:uid="{027CE2CC-9127-4177-9797-CB992A79D907}"/>
    <cellStyle name="Normal 8 3 14" xfId="17247" xr:uid="{DABC2C58-AE52-4A59-8FA3-719A9AC4A981}"/>
    <cellStyle name="Normal 8 3 2" xfId="4705" xr:uid="{CB4CC3F3-D863-47B2-BB15-C0BDE8179651}"/>
    <cellStyle name="Normal 8 3 2 10" xfId="41191" xr:uid="{CE0098AA-4FFE-4ED1-B324-88BAA708913B}"/>
    <cellStyle name="Normal 8 3 2 11" xfId="43151" xr:uid="{118EB47F-9CA4-4766-AEAC-86CCB2567ECE}"/>
    <cellStyle name="Normal 8 3 2 12" xfId="17277" xr:uid="{BF6E2096-19F7-43CF-AF51-958A93C5254A}"/>
    <cellStyle name="Normal 8 3 2 2" xfId="5883" xr:uid="{5910B8CA-5058-4DE9-A556-F596F7BE2997}"/>
    <cellStyle name="Normal 8 3 2 2 10" xfId="18133" xr:uid="{AA4B8FDB-8038-4887-ABC4-E14A3F6EAFD4}"/>
    <cellStyle name="Normal 8 3 2 2 2" xfId="8578" xr:uid="{0FF7B405-76F6-4C86-8DB3-4B8783CAA4F0}"/>
    <cellStyle name="Normal 8 3 2 2 2 2" xfId="31065" xr:uid="{A1E29D88-C652-4CFB-BA43-2BC14266286F}"/>
    <cellStyle name="Normal 8 3 2 2 2 3" xfId="20082" xr:uid="{06086446-CD52-4FC4-850C-DC492E64C624}"/>
    <cellStyle name="Normal 8 3 2 2 3" xfId="12606" xr:uid="{5843C859-0BF5-4093-AC4F-448F7DEEF205}"/>
    <cellStyle name="Normal 8 3 2 2 3 2" xfId="34667" xr:uid="{CE7930A0-CDA7-48A7-BDD0-43B4722C810F}"/>
    <cellStyle name="Normal 8 3 2 2 3 3" xfId="23684" xr:uid="{8D171D09-396B-4E1B-B892-D918C2CE6C85}"/>
    <cellStyle name="Normal 8 3 2 2 4" xfId="14344" xr:uid="{DE2F678A-A550-4564-AFFA-439FAA953A96}"/>
    <cellStyle name="Normal 8 3 2 2 4 2" xfId="36202" xr:uid="{650B3864-72E1-4A98-86FA-B613632A3F98}"/>
    <cellStyle name="Normal 8 3 2 2 4 3" xfId="25219" xr:uid="{5EADBC44-E527-4C2B-B5B7-1BC9AFC6040A}"/>
    <cellStyle name="Normal 8 3 2 2 5" xfId="27169" xr:uid="{E922D2F8-213E-4C3C-A43B-4B3773C55A2D}"/>
    <cellStyle name="Normal 8 3 2 2 5 2" xfId="38152" xr:uid="{BCDF9DB6-3003-4137-AD61-6DAFF6AE129F}"/>
    <cellStyle name="Normal 8 3 2 2 6" xfId="29117" xr:uid="{9DD2F0FA-FCBB-4067-A7EA-C3235CC1AAB5}"/>
    <cellStyle name="Normal 8 3 2 2 7" xfId="40100" xr:uid="{0151A472-9725-4672-878E-B26AA0867C11}"/>
    <cellStyle name="Normal 8 3 2 2 8" xfId="42047" xr:uid="{E54E0E82-0B50-4B93-B665-9093285D9A94}"/>
    <cellStyle name="Normal 8 3 2 2 9" xfId="44007" xr:uid="{7E60447C-6389-46C6-B5FF-423662906599}"/>
    <cellStyle name="Normal 8 3 2 3" xfId="7220" xr:uid="{6079B638-1223-44B5-A798-08BEA27581D5}"/>
    <cellStyle name="Normal 8 3 2 3 10" xfId="18762" xr:uid="{5D5851AC-DD31-4038-B78A-22C04FECE406}"/>
    <cellStyle name="Normal 8 3 2 3 2" xfId="9207" xr:uid="{F88CEDC0-AA11-469D-AE37-920B435BF7E7}"/>
    <cellStyle name="Normal 8 3 2 3 2 2" xfId="31694" xr:uid="{45A06C3F-2861-43C1-9309-B29273CC28DA}"/>
    <cellStyle name="Normal 8 3 2 3 2 3" xfId="20711" xr:uid="{1DB61D2F-5BDD-4F39-81D0-B486ADC3577B}"/>
    <cellStyle name="Normal 8 3 2 3 3" xfId="11469" xr:uid="{124FB056-7398-496D-90CE-7878B3BA2E80}"/>
    <cellStyle name="Normal 8 3 2 3 3 2" xfId="33532" xr:uid="{3AFB72FC-1EFC-443B-8196-59AFB17650C6}"/>
    <cellStyle name="Normal 8 3 2 3 3 3" xfId="22549" xr:uid="{D6E57B7E-B5D3-4411-9A39-6EFD87A49B2B}"/>
    <cellStyle name="Normal 8 3 2 3 4" xfId="15048" xr:uid="{AC5E7985-3D5C-468D-8A2B-B4E4FFE31A71}"/>
    <cellStyle name="Normal 8 3 2 3 4 2" xfId="36830" xr:uid="{1DA6CDE4-EBAB-433C-85DF-FAE45CCD5A4A}"/>
    <cellStyle name="Normal 8 3 2 3 4 3" xfId="25847" xr:uid="{ACD571D2-C498-46D5-826B-2643F2CC2542}"/>
    <cellStyle name="Normal 8 3 2 3 5" xfId="27797" xr:uid="{054FBF93-4D73-4111-A363-C4C77A7357C6}"/>
    <cellStyle name="Normal 8 3 2 3 5 2" xfId="38780" xr:uid="{CD957346-22C5-4FDD-B2B0-C76C2268CA3E}"/>
    <cellStyle name="Normal 8 3 2 3 6" xfId="29745" xr:uid="{2F523C36-0E99-49D9-BAB1-2F568EE909E6}"/>
    <cellStyle name="Normal 8 3 2 3 7" xfId="40728" xr:uid="{4598438E-F607-4179-8E16-1A51D26A33BE}"/>
    <cellStyle name="Normal 8 3 2 3 8" xfId="42675" xr:uid="{3AF59502-12D9-451A-AB12-96BBFEA62DB1}"/>
    <cellStyle name="Normal 8 3 2 3 9" xfId="44635" xr:uid="{A1477FD8-870D-4EC1-965E-99AA73785EE2}"/>
    <cellStyle name="Normal 8 3 2 4" xfId="7722" xr:uid="{B1CFC356-B096-4B4E-8BE7-AECD68D1F221}"/>
    <cellStyle name="Normal 8 3 2 4 2" xfId="30209" xr:uid="{19746DEA-96BF-414A-BFDF-89ED9ADE81D7}"/>
    <cellStyle name="Normal 8 3 2 4 3" xfId="19226" xr:uid="{E16D13CA-2E22-4F59-B60F-6916946F6AD3}"/>
    <cellStyle name="Normal 8 3 2 5" xfId="10473" xr:uid="{0FF14B71-39D5-4F4E-9BE9-D9D710270ED7}"/>
    <cellStyle name="Normal 8 3 2 5 2" xfId="32600" xr:uid="{8BB3FAEE-80F1-41DB-AF1D-023D41D5F581}"/>
    <cellStyle name="Normal 8 3 2 5 3" xfId="21617" xr:uid="{E6B04834-BE09-4693-BF86-9BC54B04840D}"/>
    <cellStyle name="Normal 8 3 2 6" xfId="13417" xr:uid="{C786FEB3-CE07-45C3-B01E-536C6F03609E}"/>
    <cellStyle name="Normal 8 3 2 6 2" xfId="35346" xr:uid="{7BB51009-849F-4DA1-BA9A-433B7A478EF4}"/>
    <cellStyle name="Normal 8 3 2 6 3" xfId="24363" xr:uid="{DE7569CD-E345-404A-9649-D5FDE3AA4229}"/>
    <cellStyle name="Normal 8 3 2 7" xfId="26313" xr:uid="{0FF84274-503A-4D1E-AA57-2B829B6A2B43}"/>
    <cellStyle name="Normal 8 3 2 7 2" xfId="37296" xr:uid="{F64CAB03-C1A5-4EFC-A64C-3789E4598940}"/>
    <cellStyle name="Normal 8 3 2 8" xfId="28261" xr:uid="{216AC574-4438-44BC-B999-4A6244459CFB}"/>
    <cellStyle name="Normal 8 3 2 9" xfId="39244" xr:uid="{048116FF-081A-4F19-BE93-E38B204F55E9}"/>
    <cellStyle name="Normal 8 3 3" xfId="5884" xr:uid="{06A0557A-5215-42BB-A9F6-E16FB9851866}"/>
    <cellStyle name="Normal 8 3 3 10" xfId="44008" xr:uid="{01158CBA-A5AE-4420-8821-79F35E652C5C}"/>
    <cellStyle name="Normal 8 3 3 11" xfId="18134" xr:uid="{FE637EB4-0739-491E-A5D2-A51D41893188}"/>
    <cellStyle name="Normal 8 3 3 2" xfId="7502" xr:uid="{C9FCD909-535D-4124-A7AA-6AB602CBCC57}"/>
    <cellStyle name="Normal 8 3 3 2 10" xfId="19044" xr:uid="{6B779E52-6822-4EC7-87FC-19D3647F58AC}"/>
    <cellStyle name="Normal 8 3 3 2 2" xfId="9489" xr:uid="{02A007A3-6D39-401F-AB15-8A78BA298AA1}"/>
    <cellStyle name="Normal 8 3 3 2 2 2" xfId="31976" xr:uid="{CCF45CC4-27C4-40DA-A723-FE68287278B9}"/>
    <cellStyle name="Normal 8 3 3 2 2 3" xfId="20993" xr:uid="{8223EAA6-1523-4984-93B8-66B9677FAEBA}"/>
    <cellStyle name="Normal 8 3 3 2 3" xfId="12888" xr:uid="{87BAAC36-C8B3-447A-8424-15B4B388168C}"/>
    <cellStyle name="Normal 8 3 3 2 3 2" xfId="34949" xr:uid="{E278E23C-40DA-40E6-AD80-E4E9B807FEF6}"/>
    <cellStyle name="Normal 8 3 3 2 3 3" xfId="23966" xr:uid="{3DAE64F7-8CC0-4CFE-B86C-D7BC3450195B}"/>
    <cellStyle name="Normal 8 3 3 2 4" xfId="15330" xr:uid="{0E750A63-1D39-482A-88F6-333C2A77345E}"/>
    <cellStyle name="Normal 8 3 3 2 4 2" xfId="37112" xr:uid="{371124D8-0371-4FA3-9B9F-772E5A031900}"/>
    <cellStyle name="Normal 8 3 3 2 4 3" xfId="26129" xr:uid="{AC31960E-AA5D-460E-B0F4-E406C6B2D1D1}"/>
    <cellStyle name="Normal 8 3 3 2 5" xfId="28079" xr:uid="{F62A8CB0-BBC5-4747-AB0E-6C27077E3BE2}"/>
    <cellStyle name="Normal 8 3 3 2 5 2" xfId="39062" xr:uid="{FFC487A8-89D4-42DA-A9F2-7AADF5A053F0}"/>
    <cellStyle name="Normal 8 3 3 2 6" xfId="30027" xr:uid="{ED7F30A3-8789-410E-9778-C7564EBB7D13}"/>
    <cellStyle name="Normal 8 3 3 2 7" xfId="41010" xr:uid="{D7BC581A-EEE0-4482-9B31-41D420BE214B}"/>
    <cellStyle name="Normal 8 3 3 2 8" xfId="42957" xr:uid="{8FCD4EFB-A19E-4A6F-9447-4808752D6FD5}"/>
    <cellStyle name="Normal 8 3 3 2 9" xfId="44917" xr:uid="{BB305CE4-C858-4861-BD7E-BED6BE7BFFDA}"/>
    <cellStyle name="Normal 8 3 3 3" xfId="8579" xr:uid="{03902848-E429-4E07-AD5C-D81D58768413}"/>
    <cellStyle name="Normal 8 3 3 3 2" xfId="11751" xr:uid="{3ABE6D65-84D8-4B37-9732-6AE245A6DEA0}"/>
    <cellStyle name="Normal 8 3 3 3 2 2" xfId="33814" xr:uid="{FB5461C1-1071-4611-850A-B98BB84DF069}"/>
    <cellStyle name="Normal 8 3 3 3 2 3" xfId="22831" xr:uid="{31450430-D9B1-4C9B-BDBA-52D88004F7F1}"/>
    <cellStyle name="Normal 8 3 3 3 3" xfId="31066" xr:uid="{AFAE254B-881D-4A30-BB80-A1267DBE7A77}"/>
    <cellStyle name="Normal 8 3 3 3 4" xfId="20083" xr:uid="{D5ED7230-77A1-4103-9F86-B4D975C782BF}"/>
    <cellStyle name="Normal 8 3 3 4" xfId="10755" xr:uid="{0B97CF6C-3106-44D9-B5DE-23D6DB2C7BEA}"/>
    <cellStyle name="Normal 8 3 3 4 2" xfId="32882" xr:uid="{B4E42A41-49E8-4168-88D1-D1094D5C95D0}"/>
    <cellStyle name="Normal 8 3 3 4 3" xfId="21899" xr:uid="{613CFC24-A3ED-410B-8C1D-A0016DA8BA8F}"/>
    <cellStyle name="Normal 8 3 3 5" xfId="14345" xr:uid="{C21F4FF4-3BE4-4A2F-927B-665269A5FE7A}"/>
    <cellStyle name="Normal 8 3 3 5 2" xfId="36203" xr:uid="{BECA732F-0EB6-40F5-A341-3DC905F5D55D}"/>
    <cellStyle name="Normal 8 3 3 5 3" xfId="25220" xr:uid="{E47DCB49-AD0B-4B81-BC61-3A39DFD6FD44}"/>
    <cellStyle name="Normal 8 3 3 6" xfId="27170" xr:uid="{8F0B612E-63E8-4715-86A7-965492BAAF1D}"/>
    <cellStyle name="Normal 8 3 3 6 2" xfId="38153" xr:uid="{6FA4817A-662D-401E-80EE-D31A5E17634C}"/>
    <cellStyle name="Normal 8 3 3 7" xfId="29118" xr:uid="{85DB598A-4763-49BA-A946-230388D0F4BF}"/>
    <cellStyle name="Normal 8 3 3 8" xfId="40101" xr:uid="{086A7FF3-5709-4FFE-B220-C09C425B7861}"/>
    <cellStyle name="Normal 8 3 3 9" xfId="42048" xr:uid="{36FDF562-6B62-4850-81D8-9387D81CC349}"/>
    <cellStyle name="Normal 8 3 4" xfId="5882" xr:uid="{1AFCF3B5-03C9-4AA8-84A2-71D69959091E}"/>
    <cellStyle name="Normal 8 3 4 10" xfId="18132" xr:uid="{0C193369-9358-4077-986D-F6BC17939BF8}"/>
    <cellStyle name="Normal 8 3 4 2" xfId="8577" xr:uid="{20919BAC-2856-482D-A5EF-2F5C3879EA65}"/>
    <cellStyle name="Normal 8 3 4 2 2" xfId="13200" xr:uid="{6796EE9F-0C00-4862-A52D-712AD7647D91}"/>
    <cellStyle name="Normal 8 3 4 2 2 2" xfId="35209" xr:uid="{DFE2A25E-C618-4418-AAFD-DEEC34C3055A}"/>
    <cellStyle name="Normal 8 3 4 2 2 3" xfId="24226" xr:uid="{2749D888-D5DC-4A67-8570-4CAB1A18B4FC}"/>
    <cellStyle name="Normal 8 3 4 2 3" xfId="31064" xr:uid="{EA1B0359-8C0A-4F10-8FCF-524C84821B34}"/>
    <cellStyle name="Normal 8 3 4 2 4" xfId="20081" xr:uid="{77A50FB2-0637-42D9-BE99-4770C5E57594}"/>
    <cellStyle name="Normal 8 3 4 3" xfId="12013" xr:uid="{49160652-964D-49E4-A77B-B1391C738FC2}"/>
    <cellStyle name="Normal 8 3 4 3 2" xfId="34074" xr:uid="{5A1E7842-3395-4A68-802B-3D2D34F3191D}"/>
    <cellStyle name="Normal 8 3 4 3 3" xfId="23091" xr:uid="{D0B1814C-923B-4ED8-A7A9-C6F3FF07B4F7}"/>
    <cellStyle name="Normal 8 3 4 4" xfId="14343" xr:uid="{8EA6F0A8-78CF-46E5-AD45-CAFB9BAEC972}"/>
    <cellStyle name="Normal 8 3 4 4 2" xfId="36201" xr:uid="{8D2228B9-96E6-41FF-B5AF-BB25AB5369A1}"/>
    <cellStyle name="Normal 8 3 4 4 3" xfId="25218" xr:uid="{886F30D7-EA41-4731-B396-F95FCC3EB2BD}"/>
    <cellStyle name="Normal 8 3 4 5" xfId="27168" xr:uid="{D623B37D-5788-4AFA-9498-4F1D3B13DFA1}"/>
    <cellStyle name="Normal 8 3 4 5 2" xfId="38151" xr:uid="{02F4ACE4-4B67-4F2F-B127-1898418505B4}"/>
    <cellStyle name="Normal 8 3 4 6" xfId="29116" xr:uid="{55F89048-F75A-40A3-AC4F-9F633B0FF61D}"/>
    <cellStyle name="Normal 8 3 4 7" xfId="40099" xr:uid="{496F0A1B-2FF5-4633-8665-08B2DE16E19F}"/>
    <cellStyle name="Normal 8 3 4 8" xfId="42046" xr:uid="{E215193A-E46D-4D38-BA01-D2B0F6754CA1}"/>
    <cellStyle name="Normal 8 3 4 9" xfId="44006" xr:uid="{4CAFAE0C-2604-4E2A-8C94-7451064C30EB}"/>
    <cellStyle name="Normal 8 3 5" xfId="6936" xr:uid="{D37DD7E7-CBF6-4B63-94D5-D101D47C6F71}"/>
    <cellStyle name="Normal 8 3 5 10" xfId="18480" xr:uid="{0601BFEA-3605-4395-8D87-225D6508DF24}"/>
    <cellStyle name="Normal 8 3 5 2" xfId="8925" xr:uid="{569C51A0-A835-47EA-83C3-C2ACE04D1CC6}"/>
    <cellStyle name="Normal 8 3 5 2 2" xfId="31412" xr:uid="{B44CA0B2-5A0F-41D8-B5E2-243C0204AF1F}"/>
    <cellStyle name="Normal 8 3 5 2 3" xfId="20429" xr:uid="{16A94639-AD78-40EB-A2CA-AF275A5D57BB}"/>
    <cellStyle name="Normal 8 3 5 3" xfId="12310" xr:uid="{46E1EB8C-F50F-4C57-B037-73580D65ACA0}"/>
    <cellStyle name="Normal 8 3 5 3 2" xfId="34371" xr:uid="{3939E22E-80A9-4F56-95C4-DA29F086009C}"/>
    <cellStyle name="Normal 8 3 5 3 3" xfId="23388" xr:uid="{B5C579E6-FF83-4832-83EC-C90FF7A2E8FB}"/>
    <cellStyle name="Normal 8 3 5 4" xfId="14766" xr:uid="{D8F7A081-F9AC-4FC2-BDE8-EF36876E04BF}"/>
    <cellStyle name="Normal 8 3 5 4 2" xfId="36548" xr:uid="{8A78A8EF-E77B-4849-8AA5-CB61E98A9B5B}"/>
    <cellStyle name="Normal 8 3 5 4 3" xfId="25565" xr:uid="{23BBAC99-B565-46FF-B6D8-32E680A7DE0D}"/>
    <cellStyle name="Normal 8 3 5 5" xfId="27515" xr:uid="{FA8D0FED-A18F-497C-AEB4-20551CD2567A}"/>
    <cellStyle name="Normal 8 3 5 5 2" xfId="38498" xr:uid="{EE7D3ABB-4937-4057-B4C0-771A034F5C14}"/>
    <cellStyle name="Normal 8 3 5 6" xfId="29463" xr:uid="{5327350F-FED2-4285-89EB-3C59E2F4F0B9}"/>
    <cellStyle name="Normal 8 3 5 7" xfId="40446" xr:uid="{758E0093-670C-452F-9F49-EF2A290266D7}"/>
    <cellStyle name="Normal 8 3 5 8" xfId="42393" xr:uid="{54878E78-F536-4C6A-8E36-11E4ABBD3499}"/>
    <cellStyle name="Normal 8 3 5 9" xfId="44353" xr:uid="{53693305-FACD-45F3-91D0-51E98450B3CF}"/>
    <cellStyle name="Normal 8 3 6" xfId="7692" xr:uid="{EC1E0928-304C-4854-ADAE-5A19CDF966EF}"/>
    <cellStyle name="Normal 8 3 6 2" xfId="11173" xr:uid="{C2A6CFCB-2AC7-4AC0-9D2D-1A13413EA936}"/>
    <cellStyle name="Normal 8 3 6 2 2" xfId="33236" xr:uid="{2319E137-3789-49C3-B81B-DDA6BDE7B4EC}"/>
    <cellStyle name="Normal 8 3 6 2 3" xfId="22253" xr:uid="{E46AF2D7-6A62-4B1E-ABBF-0480C3ECF274}"/>
    <cellStyle name="Normal 8 3 6 3" xfId="30179" xr:uid="{F1EBD2AD-EB79-4458-ADC4-104B01DA6C0F}"/>
    <cellStyle name="Normal 8 3 6 4" xfId="19196" xr:uid="{21ABF26C-E930-4F86-8E90-F1429B93A8A0}"/>
    <cellStyle name="Normal 8 3 7" xfId="10191" xr:uid="{9E342C64-351B-439A-B76B-B8434FA15A0D}"/>
    <cellStyle name="Normal 8 3 7 2" xfId="32318" xr:uid="{20BE8068-CC8E-4A3C-8711-8625DB6A8424}"/>
    <cellStyle name="Normal 8 3 7 3" xfId="21335" xr:uid="{D5C92C27-5559-475B-BAA9-290812A66EA6}"/>
    <cellStyle name="Normal 8 3 8" xfId="13371" xr:uid="{9FC862C1-5954-42A6-BCBA-4F34E91EC109}"/>
    <cellStyle name="Normal 8 3 8 2" xfId="35316" xr:uid="{9F388F16-9C5B-4B23-A144-12DC90110DB9}"/>
    <cellStyle name="Normal 8 3 8 3" xfId="24333" xr:uid="{B9C88962-E028-404D-863F-90536EB3BE39}"/>
    <cellStyle name="Normal 8 3 9" xfId="4653" xr:uid="{3C1D7275-107C-4D50-8990-792CAAF78B7C}"/>
    <cellStyle name="Normal 8 3 9 2" xfId="37266" xr:uid="{B809D8EF-0995-4CA8-83D4-07C746DC53F1}"/>
    <cellStyle name="Normal 8 3 9 3" xfId="26283" xr:uid="{3FE0E402-B46C-499D-AE39-BB37EFC97A4B}"/>
    <cellStyle name="Normal 8 4" xfId="2723" xr:uid="{00000000-0005-0000-0000-0000F90B0000}"/>
    <cellStyle name="Normal 8 4 10" xfId="28232" xr:uid="{73667352-CA54-4564-A01B-05792D2DAB24}"/>
    <cellStyle name="Normal 8 4 11" xfId="39215" xr:uid="{B27767A2-9244-4020-BEAD-5D2F188DEC2D}"/>
    <cellStyle name="Normal 8 4 12" xfId="41162" xr:uid="{3B5ACA3A-6750-4DF1-A5ED-7823DBC2636C}"/>
    <cellStyle name="Normal 8 4 13" xfId="43122" xr:uid="{1B98B430-A314-49A3-8E17-AB8EAEA5DCD3}"/>
    <cellStyle name="Normal 8 4 14" xfId="17248" xr:uid="{C6BD7277-57B0-4B27-BE2E-18C104E422F7}"/>
    <cellStyle name="Normal 8 4 2" xfId="4706" xr:uid="{483FC0D3-73AE-41EC-AE75-A8E1B6BC2091}"/>
    <cellStyle name="Normal 8 4 2 10" xfId="41192" xr:uid="{AAF1F5C0-D7C2-4B56-9B84-9284993A0D3F}"/>
    <cellStyle name="Normal 8 4 2 11" xfId="43152" xr:uid="{717D763A-D7A2-4577-87AE-E0E3507E4A32}"/>
    <cellStyle name="Normal 8 4 2 12" xfId="17278" xr:uid="{A8C50643-B2FF-4DE1-AA5D-78C8BFE8038A}"/>
    <cellStyle name="Normal 8 4 2 2" xfId="5886" xr:uid="{D2262B30-E03A-4BF8-B4D9-6600C4A70B38}"/>
    <cellStyle name="Normal 8 4 2 2 10" xfId="18136" xr:uid="{ADB695E7-CAAD-4F9D-9EAE-66AF49AC7334}"/>
    <cellStyle name="Normal 8 4 2 2 2" xfId="8581" xr:uid="{50B8FF52-B410-44A9-A2F3-B45541A002DF}"/>
    <cellStyle name="Normal 8 4 2 2 2 2" xfId="31068" xr:uid="{CC69A315-F6E4-41D5-AC11-440037E763F3}"/>
    <cellStyle name="Normal 8 4 2 2 2 3" xfId="20085" xr:uid="{2B9360CB-8A92-4048-8318-36E859AF2FCE}"/>
    <cellStyle name="Normal 8 4 2 2 3" xfId="12545" xr:uid="{DFDDFFA0-6C70-4EFF-B6AF-5B1458329D56}"/>
    <cellStyle name="Normal 8 4 2 2 3 2" xfId="34606" xr:uid="{87FB8DF7-4084-41CC-833E-F35F6E354277}"/>
    <cellStyle name="Normal 8 4 2 2 3 3" xfId="23623" xr:uid="{40B4CF7C-FEEE-43AC-B318-1C84F70FECAD}"/>
    <cellStyle name="Normal 8 4 2 2 4" xfId="14347" xr:uid="{6D34FF4C-8346-4534-B8A9-D46ECFE55039}"/>
    <cellStyle name="Normal 8 4 2 2 4 2" xfId="36205" xr:uid="{FEEB766E-5DB0-4957-9C99-6A32AF5FAD6A}"/>
    <cellStyle name="Normal 8 4 2 2 4 3" xfId="25222" xr:uid="{C1E1C722-461A-4306-9C99-C82DBF64FF00}"/>
    <cellStyle name="Normal 8 4 2 2 5" xfId="27172" xr:uid="{5E6E14C3-0564-41E3-AA22-B672E15B84B7}"/>
    <cellStyle name="Normal 8 4 2 2 5 2" xfId="38155" xr:uid="{B850EA0B-B54D-47AC-87F3-18EC810A1441}"/>
    <cellStyle name="Normal 8 4 2 2 6" xfId="29120" xr:uid="{A8170C08-4963-41C3-A119-8DBF3209AC85}"/>
    <cellStyle name="Normal 8 4 2 2 7" xfId="40103" xr:uid="{846ECBD1-A141-4CC3-BB7C-07B74CFEEE05}"/>
    <cellStyle name="Normal 8 4 2 2 8" xfId="42050" xr:uid="{B25D7208-C213-4310-A5A7-1AE07778CBBA}"/>
    <cellStyle name="Normal 8 4 2 2 9" xfId="44010" xr:uid="{909C16E8-8248-42AB-8927-E4A6B4782294}"/>
    <cellStyle name="Normal 8 4 2 3" xfId="7163" xr:uid="{E78E1EEA-D586-4708-9E1C-F0B9F68D89AA}"/>
    <cellStyle name="Normal 8 4 2 3 10" xfId="18705" xr:uid="{57599824-5FA5-483E-93CA-E616B1BDE929}"/>
    <cellStyle name="Normal 8 4 2 3 2" xfId="9150" xr:uid="{406E0C5C-1C52-434C-ADB7-570D7A168914}"/>
    <cellStyle name="Normal 8 4 2 3 2 2" xfId="31637" xr:uid="{CD35A479-E443-493B-B49F-92C1BD5045C4}"/>
    <cellStyle name="Normal 8 4 2 3 2 3" xfId="20654" xr:uid="{BE2E0A72-935C-4C29-B82D-23E6D34D34CF}"/>
    <cellStyle name="Normal 8 4 2 3 3" xfId="11408" xr:uid="{D323AFC5-051E-40D8-BC99-8BD4D555B89F}"/>
    <cellStyle name="Normal 8 4 2 3 3 2" xfId="33471" xr:uid="{091984E5-D527-4F3E-BC50-2C072709116A}"/>
    <cellStyle name="Normal 8 4 2 3 3 3" xfId="22488" xr:uid="{F33860FB-8EB9-4FA8-B855-29440F350777}"/>
    <cellStyle name="Normal 8 4 2 3 4" xfId="14991" xr:uid="{93AE19A4-7440-4D76-8DDC-2E7FA23EF485}"/>
    <cellStyle name="Normal 8 4 2 3 4 2" xfId="36773" xr:uid="{ED5AFA4C-3F84-4C4C-8BF6-1D1151B19DE7}"/>
    <cellStyle name="Normal 8 4 2 3 4 3" xfId="25790" xr:uid="{9479634E-BB17-43B0-A699-BA5CFDABE185}"/>
    <cellStyle name="Normal 8 4 2 3 5" xfId="27740" xr:uid="{0E7CDE3C-4420-4A11-851C-AECBF9F71079}"/>
    <cellStyle name="Normal 8 4 2 3 5 2" xfId="38723" xr:uid="{47F11E85-FCC5-4EE1-A2A6-6D566009AF4C}"/>
    <cellStyle name="Normal 8 4 2 3 6" xfId="29688" xr:uid="{BE3EF6AD-C014-44AE-9830-DF87DD8B195A}"/>
    <cellStyle name="Normal 8 4 2 3 7" xfId="40671" xr:uid="{170D1A15-E7CE-439A-9212-9F46D999FCE9}"/>
    <cellStyle name="Normal 8 4 2 3 8" xfId="42618" xr:uid="{E52DA14D-3BD1-4B48-8D9C-BDBB757142BD}"/>
    <cellStyle name="Normal 8 4 2 3 9" xfId="44578" xr:uid="{C5900DFA-075F-4982-81A6-C065ABF559D7}"/>
    <cellStyle name="Normal 8 4 2 4" xfId="7723" xr:uid="{7BECAD68-C5E1-44C7-8F4C-7C243F0CAD86}"/>
    <cellStyle name="Normal 8 4 2 4 2" xfId="30210" xr:uid="{DF494A5C-DAAF-49F6-90B9-B3382987D891}"/>
    <cellStyle name="Normal 8 4 2 4 3" xfId="19227" xr:uid="{8BEA21A1-ACFA-4E92-8DBB-77F5035A47AA}"/>
    <cellStyle name="Normal 8 4 2 5" xfId="10416" xr:uid="{4DC80707-4A23-4A12-A66A-A3A4DDD4B4C2}"/>
    <cellStyle name="Normal 8 4 2 5 2" xfId="32543" xr:uid="{99C68903-A107-4F7D-AB0E-2E8F1E71E01C}"/>
    <cellStyle name="Normal 8 4 2 5 3" xfId="21560" xr:uid="{88C72066-57B8-445D-A93F-E51FA508746B}"/>
    <cellStyle name="Normal 8 4 2 6" xfId="13418" xr:uid="{3C1463D9-01AD-46BC-9919-10F5978AF869}"/>
    <cellStyle name="Normal 8 4 2 6 2" xfId="35347" xr:uid="{6F959386-E7EE-470D-9B15-8B937408AA27}"/>
    <cellStyle name="Normal 8 4 2 6 3" xfId="24364" xr:uid="{EAB43767-A653-463F-8F97-87690455F245}"/>
    <cellStyle name="Normal 8 4 2 7" xfId="26314" xr:uid="{1CC551E2-56A3-4555-A0B5-5FD7EB0D4B2B}"/>
    <cellStyle name="Normal 8 4 2 7 2" xfId="37297" xr:uid="{DF3E2299-C7BD-4AC5-B9F6-3C31686357B1}"/>
    <cellStyle name="Normal 8 4 2 8" xfId="28262" xr:uid="{14C94664-F21F-46F8-86DF-4AF96194EC40}"/>
    <cellStyle name="Normal 8 4 2 9" xfId="39245" xr:uid="{C9F2389B-ADB3-4ED3-92B7-864A41804A34}"/>
    <cellStyle name="Normal 8 4 3" xfId="5887" xr:uid="{5E2E5936-5AD6-4448-9275-1141BFD86F9E}"/>
    <cellStyle name="Normal 8 4 3 10" xfId="44011" xr:uid="{79869F3E-6970-4955-B066-8EC29A75DF63}"/>
    <cellStyle name="Normal 8 4 3 11" xfId="18137" xr:uid="{3CD78730-EC82-4A3C-BE58-0F9F84322970}"/>
    <cellStyle name="Normal 8 4 3 2" xfId="7445" xr:uid="{22944D29-3E6B-4F19-BF1F-DD30A953CCA5}"/>
    <cellStyle name="Normal 8 4 3 2 10" xfId="18987" xr:uid="{FF194F9E-E38D-4937-91A4-CCF952D9EA84}"/>
    <cellStyle name="Normal 8 4 3 2 2" xfId="9432" xr:uid="{83D5BAD6-39F0-4AD8-9BC2-AB5940AFAEAD}"/>
    <cellStyle name="Normal 8 4 3 2 2 2" xfId="31919" xr:uid="{6196DDE9-12E9-4C79-8A05-B37C0B56A03E}"/>
    <cellStyle name="Normal 8 4 3 2 2 3" xfId="20936" xr:uid="{5CDFF27F-6895-415D-92D5-AA1CC8DC08C2}"/>
    <cellStyle name="Normal 8 4 3 2 3" xfId="12831" xr:uid="{E8638CE9-1C7F-48F5-8CB4-AEB4E76622C2}"/>
    <cellStyle name="Normal 8 4 3 2 3 2" xfId="34892" xr:uid="{5D39877A-CF97-45E6-A46C-E956D8171E63}"/>
    <cellStyle name="Normal 8 4 3 2 3 3" xfId="23909" xr:uid="{80A6CF32-314F-4EFB-956D-62012BE12A28}"/>
    <cellStyle name="Normal 8 4 3 2 4" xfId="15273" xr:uid="{59A2E420-8EA0-4618-AD93-0D9541EFEAD7}"/>
    <cellStyle name="Normal 8 4 3 2 4 2" xfId="37055" xr:uid="{8AAC2AEC-F03B-4A06-B435-70CB5915A00A}"/>
    <cellStyle name="Normal 8 4 3 2 4 3" xfId="26072" xr:uid="{39EACA66-BB4B-4065-90AF-B0FB0CBD1DF8}"/>
    <cellStyle name="Normal 8 4 3 2 5" xfId="28022" xr:uid="{B002886D-7CA1-48E1-8C67-893DEA9435C7}"/>
    <cellStyle name="Normal 8 4 3 2 5 2" xfId="39005" xr:uid="{03A0F9A4-557F-47E5-95BE-48C53A1577BB}"/>
    <cellStyle name="Normal 8 4 3 2 6" xfId="29970" xr:uid="{5C50B668-8058-4C35-A887-51B0CA0B22D9}"/>
    <cellStyle name="Normal 8 4 3 2 7" xfId="40953" xr:uid="{81B53754-CE92-4097-AED1-8D2E34C75689}"/>
    <cellStyle name="Normal 8 4 3 2 8" xfId="42900" xr:uid="{E59B0ABF-0D3E-4A59-AF94-72E4505AAA99}"/>
    <cellStyle name="Normal 8 4 3 2 9" xfId="44860" xr:uid="{17C180D9-9426-47D6-893E-64741A47D917}"/>
    <cellStyle name="Normal 8 4 3 3" xfId="8582" xr:uid="{4A2205BA-0D79-40D9-A80B-EBB165E99D75}"/>
    <cellStyle name="Normal 8 4 3 3 2" xfId="11694" xr:uid="{BF1AD431-29BB-40E1-9FF4-D7DB29D70492}"/>
    <cellStyle name="Normal 8 4 3 3 2 2" xfId="33757" xr:uid="{398E4D94-8614-471B-8E54-030210A91026}"/>
    <cellStyle name="Normal 8 4 3 3 2 3" xfId="22774" xr:uid="{F75EA0C1-E0BC-4228-8FB5-5BC7B347F7A6}"/>
    <cellStyle name="Normal 8 4 3 3 3" xfId="31069" xr:uid="{B4002251-E822-4385-8B4D-BB2188681084}"/>
    <cellStyle name="Normal 8 4 3 3 4" xfId="20086" xr:uid="{C52CE15E-01A4-4D50-A351-9406D84B3A1B}"/>
    <cellStyle name="Normal 8 4 3 4" xfId="10698" xr:uid="{24328F17-D946-43D5-BED0-F91A703BAED5}"/>
    <cellStyle name="Normal 8 4 3 4 2" xfId="32825" xr:uid="{E9BF0E14-61E8-47A2-95A4-F549A46DEA7D}"/>
    <cellStyle name="Normal 8 4 3 4 3" xfId="21842" xr:uid="{1DFA6245-3BAE-458D-81DE-A618E7A01076}"/>
    <cellStyle name="Normal 8 4 3 5" xfId="14348" xr:uid="{BC406E87-8C53-417E-99B1-01AC515C33C5}"/>
    <cellStyle name="Normal 8 4 3 5 2" xfId="36206" xr:uid="{0527AAE1-DC00-43FD-9876-2D57495B2121}"/>
    <cellStyle name="Normal 8 4 3 5 3" xfId="25223" xr:uid="{7C56FC43-75AE-4740-A93A-8514662FA64F}"/>
    <cellStyle name="Normal 8 4 3 6" xfId="27173" xr:uid="{5E15FDD5-2D4A-4B7D-A288-0C127FD7C1D6}"/>
    <cellStyle name="Normal 8 4 3 6 2" xfId="38156" xr:uid="{02BDE7C2-363F-4CB4-85F0-95D5BB64E759}"/>
    <cellStyle name="Normal 8 4 3 7" xfId="29121" xr:uid="{6580C2A9-F69D-4199-9366-700522F59EDE}"/>
    <cellStyle name="Normal 8 4 3 8" xfId="40104" xr:uid="{3B4B56CE-55B1-4C6F-A008-7ED5ED8D9B92}"/>
    <cellStyle name="Normal 8 4 3 9" xfId="42051" xr:uid="{DA69E7B2-83E9-4D8A-9492-0F81C9B77FB6}"/>
    <cellStyle name="Normal 8 4 4" xfId="5885" xr:uid="{40727ED0-5D6A-495C-ACAE-42618E1D643F}"/>
    <cellStyle name="Normal 8 4 4 10" xfId="18135" xr:uid="{6E6C6F0F-F498-4124-B1F7-8408A1DD07D1}"/>
    <cellStyle name="Normal 8 4 4 2" xfId="8580" xr:uid="{12AA1B11-B972-47A1-AE6B-217B142271C4}"/>
    <cellStyle name="Normal 8 4 4 2 2" xfId="31067" xr:uid="{7514CA63-E550-453D-A824-FE4218F89ED5}"/>
    <cellStyle name="Normal 8 4 4 2 3" xfId="20084" xr:uid="{A25F6B01-9B79-41C4-90DD-6B48184AAE4E}"/>
    <cellStyle name="Normal 8 4 4 3" xfId="12249" xr:uid="{0AE34CA1-7C35-4EC3-93AD-ECD4571AAD44}"/>
    <cellStyle name="Normal 8 4 4 3 2" xfId="34310" xr:uid="{B314ED3D-2979-4C1D-ADFA-70324BB56CC4}"/>
    <cellStyle name="Normal 8 4 4 3 3" xfId="23327" xr:uid="{705EE0C2-1AA1-4094-94F2-F17F70DFFD53}"/>
    <cellStyle name="Normal 8 4 4 4" xfId="14346" xr:uid="{D467A3F8-BB74-45CE-8592-F30C1EEB4064}"/>
    <cellStyle name="Normal 8 4 4 4 2" xfId="36204" xr:uid="{C113B7AA-160C-4F1B-8914-3F412621B19F}"/>
    <cellStyle name="Normal 8 4 4 4 3" xfId="25221" xr:uid="{4CDCBBCE-22F1-4ECC-A36A-9610C52C6C40}"/>
    <cellStyle name="Normal 8 4 4 5" xfId="27171" xr:uid="{3A3969B8-8C6F-44AF-8BDD-643BB9215B63}"/>
    <cellStyle name="Normal 8 4 4 5 2" xfId="38154" xr:uid="{D37C1933-1B86-4F07-BA96-F47D3BE2DE0D}"/>
    <cellStyle name="Normal 8 4 4 6" xfId="29119" xr:uid="{93362EAF-30BE-4AEC-BD61-02233CBA4841}"/>
    <cellStyle name="Normal 8 4 4 7" xfId="40102" xr:uid="{F0A85D40-1597-453A-AD01-65CBB7C41F5C}"/>
    <cellStyle name="Normal 8 4 4 8" xfId="42049" xr:uid="{5B34F275-83E0-4259-BBA1-DCBDFD87C503}"/>
    <cellStyle name="Normal 8 4 4 9" xfId="44009" xr:uid="{40D3B552-D699-4E47-8468-2BA360A3A7F6}"/>
    <cellStyle name="Normal 8 4 5" xfId="6878" xr:uid="{A03CB31F-1473-4B1A-8649-58CAD9329CBB}"/>
    <cellStyle name="Normal 8 4 5 10" xfId="18423" xr:uid="{8C9E5FDB-D758-4304-A5AE-5448004C0859}"/>
    <cellStyle name="Normal 8 4 5 2" xfId="8868" xr:uid="{5D5F68D3-1AA3-4B8B-B940-55B1D01CC84F}"/>
    <cellStyle name="Normal 8 4 5 2 2" xfId="31355" xr:uid="{BEA7CBDB-5B1A-4793-93F2-354AC4C67C94}"/>
    <cellStyle name="Normal 8 4 5 2 3" xfId="20372" xr:uid="{9E033EF8-21D2-4316-8CAE-DD8A264596B9}"/>
    <cellStyle name="Normal 8 4 5 3" xfId="11111" xr:uid="{8FBBEE7E-5B15-4B65-AE2D-BE4062465138}"/>
    <cellStyle name="Normal 8 4 5 3 2" xfId="33175" xr:uid="{2458133C-D16C-484B-A80E-1BABED71D2D3}"/>
    <cellStyle name="Normal 8 4 5 3 3" xfId="22192" xr:uid="{534EBC94-390A-43CE-BDB2-68369599C006}"/>
    <cellStyle name="Normal 8 4 5 4" xfId="14709" xr:uid="{524BAC27-5391-48EF-94F2-B3216F508A10}"/>
    <cellStyle name="Normal 8 4 5 4 2" xfId="36491" xr:uid="{906F6101-16CF-4789-AEC3-2CF177095791}"/>
    <cellStyle name="Normal 8 4 5 4 3" xfId="25508" xr:uid="{3C86D63F-9C2C-4703-825D-F5000641CDF3}"/>
    <cellStyle name="Normal 8 4 5 5" xfId="27458" xr:uid="{5DE709C9-2742-491E-8CE0-949593E46F3F}"/>
    <cellStyle name="Normal 8 4 5 5 2" xfId="38441" xr:uid="{9D64CEEA-0983-4667-9EA7-DD4EB9839B04}"/>
    <cellStyle name="Normal 8 4 5 6" xfId="29406" xr:uid="{6AC774E1-14DB-4B30-8143-6A63B977918F}"/>
    <cellStyle name="Normal 8 4 5 7" xfId="40389" xr:uid="{89D925D5-F793-41F6-BE12-EA6E3ECC4207}"/>
    <cellStyle name="Normal 8 4 5 8" xfId="42336" xr:uid="{F3992A4B-A460-4683-BE72-AD894DA511CC}"/>
    <cellStyle name="Normal 8 4 5 9" xfId="44296" xr:uid="{7C5CE647-D674-419B-977B-84B8B7D2EE93}"/>
    <cellStyle name="Normal 8 4 6" xfId="7693" xr:uid="{F8CFE4C0-3C5A-4659-BA48-012EB77F47E5}"/>
    <cellStyle name="Normal 8 4 6 2" xfId="30180" xr:uid="{ABB1CA2C-6EC1-45BD-A9A0-A7DBD07789CB}"/>
    <cellStyle name="Normal 8 4 6 3" xfId="19197" xr:uid="{F9EB505D-E59E-41CD-B5CE-FBD7F7C6DBA8}"/>
    <cellStyle name="Normal 8 4 7" xfId="10074" xr:uid="{C2C0433D-1F97-493B-8B3C-3650EFBE2AB5}"/>
    <cellStyle name="Normal 8 4 7 2" xfId="32261" xr:uid="{989437C3-BA3E-4A3A-86ED-C1E093676A88}"/>
    <cellStyle name="Normal 8 4 7 3" xfId="21278" xr:uid="{4D319F8E-8E18-4541-9F86-78D21AEBFB1C}"/>
    <cellStyle name="Normal 8 4 8" xfId="13372" xr:uid="{1EAB7CE3-5F56-4249-893F-1FB026EFC2A1}"/>
    <cellStyle name="Normal 8 4 8 2" xfId="35317" xr:uid="{8D862395-D7D4-4EF3-A38B-3E6C8323B5B8}"/>
    <cellStyle name="Normal 8 4 8 3" xfId="24334" xr:uid="{CE58D255-470A-40F7-B617-95F38BB6A72C}"/>
    <cellStyle name="Normal 8 4 9" xfId="4654" xr:uid="{6C5A557E-0608-4C1A-A502-9F0170C31801}"/>
    <cellStyle name="Normal 8 4 9 2" xfId="37267" xr:uid="{A81765B0-47D1-42EA-AF82-BFEAA72E479B}"/>
    <cellStyle name="Normal 8 4 9 3" xfId="26284" xr:uid="{B129A793-F8F3-4676-87C0-FFAF991AE51D}"/>
    <cellStyle name="Normal 8 5" xfId="4655" xr:uid="{E895065D-149F-48B3-B65F-FC8000C5E9FD}"/>
    <cellStyle name="Normal 8 5 10" xfId="28233" xr:uid="{C0CABFCD-33B7-4109-8A95-B316B87A572D}"/>
    <cellStyle name="Normal 8 5 11" xfId="39216" xr:uid="{A2CDF6D6-53F3-45CF-A279-E0C095C7B09D}"/>
    <cellStyle name="Normal 8 5 12" xfId="41163" xr:uid="{A84327AD-67DF-4866-9698-02AA9F969D66}"/>
    <cellStyle name="Normal 8 5 13" xfId="43123" xr:uid="{3B8A2200-3193-4C03-AA1F-7AA3FE24C537}"/>
    <cellStyle name="Normal 8 5 14" xfId="17249" xr:uid="{16AC1C13-1AE1-4F65-A4FE-6A0ED17E4366}"/>
    <cellStyle name="Normal 8 5 2" xfId="4656" xr:uid="{8A1E2B6D-BD5F-4396-B16C-E4FD3A6B5CA9}"/>
    <cellStyle name="Normal 8 5 2 10" xfId="41164" xr:uid="{6C020DD1-60EB-4002-8025-932DCBFF1A7F}"/>
    <cellStyle name="Normal 8 5 2 11" xfId="43124" xr:uid="{6A4A93FF-3C1A-4604-82DA-FD38A240BB75}"/>
    <cellStyle name="Normal 8 5 2 12" xfId="17250" xr:uid="{346F7A81-7FCA-4EBE-8B0D-2EDB73331EB7}"/>
    <cellStyle name="Normal 8 5 2 2" xfId="4708" xr:uid="{9148CA79-75A9-4476-8842-9C63E411EB49}"/>
    <cellStyle name="Normal 8 5 2 2 2" xfId="7725" xr:uid="{779EA863-DFB2-4BFC-88F8-66E5829AA6C7}"/>
    <cellStyle name="Normal 8 5 2 2 2 2" xfId="30212" xr:uid="{9916D496-CA8A-4963-875C-5A2B02A60083}"/>
    <cellStyle name="Normal 8 5 2 2 2 3" xfId="19229" xr:uid="{771D3F7F-9931-41E1-BC88-4760EC168361}"/>
    <cellStyle name="Normal 8 5 2 2 3" xfId="13420" xr:uid="{5C462EE3-C468-42FC-A448-3232BC83FC94}"/>
    <cellStyle name="Normal 8 5 2 2 3 2" xfId="35349" xr:uid="{9D0E8291-8F20-4EFF-826B-FF3907F9A066}"/>
    <cellStyle name="Normal 8 5 2 2 3 3" xfId="24366" xr:uid="{23343850-810E-4931-ADF0-86E52D8B2F29}"/>
    <cellStyle name="Normal 8 5 2 2 4" xfId="26316" xr:uid="{08884DDB-76BA-4420-BB8F-D1FBA3771945}"/>
    <cellStyle name="Normal 8 5 2 2 4 2" xfId="37299" xr:uid="{0910A817-1B7D-45FB-B7CB-A9E8AA9D38C6}"/>
    <cellStyle name="Normal 8 5 2 2 5" xfId="28264" xr:uid="{3C12D233-4AA1-44A8-96A1-722FE6272CE1}"/>
    <cellStyle name="Normal 8 5 2 2 6" xfId="39247" xr:uid="{27EC96EB-FBBB-4532-AB5F-8D984407606F}"/>
    <cellStyle name="Normal 8 5 2 2 7" xfId="41194" xr:uid="{32EB2589-A1D1-423F-AEB3-90096D6CF567}"/>
    <cellStyle name="Normal 8 5 2 2 8" xfId="43154" xr:uid="{E5141A2E-6625-4432-AF6D-546EF32AB966}"/>
    <cellStyle name="Normal 8 5 2 2 9" xfId="17280" xr:uid="{CEC91789-993C-446D-A14E-CB00583FD052}"/>
    <cellStyle name="Normal 8 5 2 3" xfId="7669" xr:uid="{4F09AF45-A886-418C-A07F-B69D9AB0F921}"/>
    <cellStyle name="Normal 8 5 2 3 2" xfId="30156" xr:uid="{75202D13-11E5-4A30-98FF-F643109296D5}"/>
    <cellStyle name="Normal 8 5 2 3 3" xfId="19173" xr:uid="{0FA195BE-BE72-4C89-A313-B31499A35605}"/>
    <cellStyle name="Normal 8 5 2 4" xfId="7695" xr:uid="{03741705-F1C7-4274-86CC-D1DB00D3D608}"/>
    <cellStyle name="Normal 8 5 2 4 2" xfId="30182" xr:uid="{79085EE1-EAB3-4380-B055-AB92138A336F}"/>
    <cellStyle name="Normal 8 5 2 4 3" xfId="19199" xr:uid="{6D6ADA58-9E4B-4A6B-83F9-229722CB6721}"/>
    <cellStyle name="Normal 8 5 2 5" xfId="12433" xr:uid="{854CDF53-8B75-4B4A-AA8D-4447AD63BDCC}"/>
    <cellStyle name="Normal 8 5 2 5 2" xfId="34494" xr:uid="{96FED02C-018D-48E7-827B-3EF4CA0B97D1}"/>
    <cellStyle name="Normal 8 5 2 5 3" xfId="23511" xr:uid="{957A64C4-39E0-47B9-988D-A7D5EEA5F7D7}"/>
    <cellStyle name="Normal 8 5 2 6" xfId="13374" xr:uid="{27941957-36F0-4DFB-B366-95EFEF23E4F9}"/>
    <cellStyle name="Normal 8 5 2 6 2" xfId="35319" xr:uid="{7444C9AD-8DB1-4A7A-8CCF-87933C2F912C}"/>
    <cellStyle name="Normal 8 5 2 6 3" xfId="24336" xr:uid="{56985B93-E587-4980-BC49-CF4050A64FFB}"/>
    <cellStyle name="Normal 8 5 2 7" xfId="26286" xr:uid="{6EC757E1-8AA4-4F57-B536-AE7D30D11AD1}"/>
    <cellStyle name="Normal 8 5 2 7 2" xfId="37269" xr:uid="{52377FF8-D3CE-4F3C-84E7-E18EC356D400}"/>
    <cellStyle name="Normal 8 5 2 8" xfId="28234" xr:uid="{B8D11BB3-D8B4-4998-BC8F-7083C222C362}"/>
    <cellStyle name="Normal 8 5 2 9" xfId="39217" xr:uid="{5DC850F8-D1CE-4BAB-9DA3-EBABDA40B3A6}"/>
    <cellStyle name="Normal 8 5 3" xfId="4707" xr:uid="{51DA7559-E816-4CCB-9778-2E450FBF7B68}"/>
    <cellStyle name="Normal 8 5 3 10" xfId="17279" xr:uid="{13378EAF-BED3-4E2F-AD6D-74B0846C11C8}"/>
    <cellStyle name="Normal 8 5 3 2" xfId="7724" xr:uid="{EFFBD981-17E2-4D8D-A1E9-C691F5E4CCBD}"/>
    <cellStyle name="Normal 8 5 3 2 2" xfId="30211" xr:uid="{B27758E2-D837-4769-83CD-2B37CDF22D96}"/>
    <cellStyle name="Normal 8 5 3 2 3" xfId="19228" xr:uid="{DCDD6DC7-5082-4C59-B3F1-1FA573955B44}"/>
    <cellStyle name="Normal 8 5 3 3" xfId="11296" xr:uid="{35B79805-E79E-4892-A3FC-E82FBF15F292}"/>
    <cellStyle name="Normal 8 5 3 3 2" xfId="33359" xr:uid="{F7D123D1-C7F9-493A-BA89-72C882A5348A}"/>
    <cellStyle name="Normal 8 5 3 3 3" xfId="22376" xr:uid="{DD0BF737-4A49-4E3A-95D5-34A592C9FD3B}"/>
    <cellStyle name="Normal 8 5 3 4" xfId="13419" xr:uid="{7A2D12A9-E417-44A9-AB11-CACA61842199}"/>
    <cellStyle name="Normal 8 5 3 4 2" xfId="35348" xr:uid="{9D83E8FB-F4CC-4B63-A778-D72FA2246554}"/>
    <cellStyle name="Normal 8 5 3 4 3" xfId="24365" xr:uid="{C6FE85B6-6E72-4D94-A84B-417F5B2134DE}"/>
    <cellStyle name="Normal 8 5 3 5" xfId="26315" xr:uid="{72DE5F78-800E-4EE9-B141-D1B366F8E758}"/>
    <cellStyle name="Normal 8 5 3 5 2" xfId="37298" xr:uid="{7473B594-0A5C-45E0-8D69-1BCA61D29455}"/>
    <cellStyle name="Normal 8 5 3 6" xfId="28263" xr:uid="{9A90E6F9-ABBA-42F3-918A-8D1B7E9AD3FF}"/>
    <cellStyle name="Normal 8 5 3 7" xfId="39246" xr:uid="{8394564F-F1CF-4E04-A525-4BB2D874D4C1}"/>
    <cellStyle name="Normal 8 5 3 8" xfId="41193" xr:uid="{B768DECD-5C7D-433D-AFB2-2CE07DAFCDAE}"/>
    <cellStyle name="Normal 8 5 3 9" xfId="43153" xr:uid="{842809F8-5BC9-4EA9-8586-99E2DA3AE9E2}"/>
    <cellStyle name="Normal 8 5 4" xfId="5888" xr:uid="{70074991-C4EC-47C9-81B5-70F229762C69}"/>
    <cellStyle name="Normal 8 5 4 2" xfId="8583" xr:uid="{0322A107-AC95-470B-A7D3-8E77E97CB2A3}"/>
    <cellStyle name="Normal 8 5 4 2 2" xfId="31070" xr:uid="{4BB7F718-342C-474D-ADEB-628066A383D9}"/>
    <cellStyle name="Normal 8 5 4 2 3" xfId="20087" xr:uid="{E0F400F5-2DA5-4E4B-8DE3-1296B8D95AF7}"/>
    <cellStyle name="Normal 8 5 4 3" xfId="14349" xr:uid="{5285478C-012E-4E42-9FEA-A73D4C695AD3}"/>
    <cellStyle name="Normal 8 5 4 3 2" xfId="36207" xr:uid="{DBC8A763-6276-464F-875A-AA7006B95E14}"/>
    <cellStyle name="Normal 8 5 4 3 3" xfId="25224" xr:uid="{A0ADFE0E-2D71-4543-9AA0-306EB2336167}"/>
    <cellStyle name="Normal 8 5 4 4" xfId="27174" xr:uid="{3C064700-689B-4D7B-A98D-539AE87C002F}"/>
    <cellStyle name="Normal 8 5 4 4 2" xfId="38157" xr:uid="{99A6A88E-D066-452D-95F8-006127DE885D}"/>
    <cellStyle name="Normal 8 5 4 5" xfId="29122" xr:uid="{EB46B880-E5F4-484E-A6F4-5BE9DC673DC8}"/>
    <cellStyle name="Normal 8 5 4 6" xfId="40105" xr:uid="{BF7673F5-CF05-4202-8E50-ECA7BADBA144}"/>
    <cellStyle name="Normal 8 5 4 7" xfId="42052" xr:uid="{AABEB2DE-BE16-4E12-B6EA-CF523D4FBB62}"/>
    <cellStyle name="Normal 8 5 4 8" xfId="44012" xr:uid="{23EB0DEB-7BCC-4BB9-AD6C-FAA2F9EDFDE3}"/>
    <cellStyle name="Normal 8 5 4 9" xfId="18138" xr:uid="{75013376-04A2-48C8-A4B6-B74B12ECFDEF}"/>
    <cellStyle name="Normal 8 5 5" xfId="7051" xr:uid="{00E4B9D4-74E2-4640-9089-71E998BF1304}"/>
    <cellStyle name="Normal 8 5 5 2" xfId="9038" xr:uid="{9EFD0FDD-DB03-433C-9742-C9E5E70D08F5}"/>
    <cellStyle name="Normal 8 5 5 2 2" xfId="31525" xr:uid="{3BD8842B-C813-402A-9AC5-27B1B27DBBBD}"/>
    <cellStyle name="Normal 8 5 5 2 3" xfId="20542" xr:uid="{2CAD85D5-8FC8-4CEA-8EE3-157FD0F4DF18}"/>
    <cellStyle name="Normal 8 5 5 3" xfId="14879" xr:uid="{6B3EC397-8D7B-4E6C-BD89-59FB6D511F7B}"/>
    <cellStyle name="Normal 8 5 5 3 2" xfId="36661" xr:uid="{2501CC76-BCAA-4A60-A1A2-C02B5CBB2339}"/>
    <cellStyle name="Normal 8 5 5 3 3" xfId="25678" xr:uid="{3E6D9F46-99DB-4F54-B6A5-496CC16AFCE0}"/>
    <cellStyle name="Normal 8 5 5 4" xfId="27628" xr:uid="{3389D404-9430-4C70-AE29-CF1E7FE92E3E}"/>
    <cellStyle name="Normal 8 5 5 4 2" xfId="38611" xr:uid="{87B7D060-0140-4986-8CC0-25BD162B33D7}"/>
    <cellStyle name="Normal 8 5 5 5" xfId="29576" xr:uid="{60C3A232-8E6E-4D34-A3CD-F2D15AC907BB}"/>
    <cellStyle name="Normal 8 5 5 6" xfId="40559" xr:uid="{5FAA7532-D12D-462F-931B-5A5D35DA846B}"/>
    <cellStyle name="Normal 8 5 5 7" xfId="42506" xr:uid="{99797C20-7E55-41BE-BD10-794C921E20E0}"/>
    <cellStyle name="Normal 8 5 5 8" xfId="44466" xr:uid="{722CAF4E-9CCF-42DB-8747-5796C170B1F0}"/>
    <cellStyle name="Normal 8 5 5 9" xfId="18593" xr:uid="{DA19DEA0-56D2-49EE-86A4-7D4E68D9A511}"/>
    <cellStyle name="Normal 8 5 6" xfId="7694" xr:uid="{EC6720A7-E121-4756-87E8-ADD8CA062C3F}"/>
    <cellStyle name="Normal 8 5 6 2" xfId="30181" xr:uid="{86A2DDFD-7701-4DD2-9999-F4A6334E7695}"/>
    <cellStyle name="Normal 8 5 6 3" xfId="19198" xr:uid="{CE52840A-F3CE-4530-A4E2-ED3B322C8CA3}"/>
    <cellStyle name="Normal 8 5 7" xfId="10304" xr:uid="{C081D819-8664-467F-85B2-35F53B56F94D}"/>
    <cellStyle name="Normal 8 5 7 2" xfId="32431" xr:uid="{F261AF00-D3BE-47CC-B04D-C921A2A6B801}"/>
    <cellStyle name="Normal 8 5 7 3" xfId="21448" xr:uid="{2E71101A-B5E1-44A3-8542-EB7D6C0D43E0}"/>
    <cellStyle name="Normal 8 5 8" xfId="13373" xr:uid="{E1F248A1-52A6-426D-A154-D36F82418FC5}"/>
    <cellStyle name="Normal 8 5 8 2" xfId="35318" xr:uid="{0D45D209-DDA0-4C31-9764-A0B315C5A30E}"/>
    <cellStyle name="Normal 8 5 8 3" xfId="24335" xr:uid="{D9064BE1-EDA5-40B1-BF8B-E4EF2827B058}"/>
    <cellStyle name="Normal 8 5 9" xfId="26285" xr:uid="{52451B2A-F885-4562-8AAB-CA1331FA6F0A}"/>
    <cellStyle name="Normal 8 5 9 2" xfId="37268" xr:uid="{FDBB5F1C-19CF-47BC-92F9-E95014EEF458}"/>
    <cellStyle name="Normal 8 6" xfId="4697" xr:uid="{37D1C19E-0D41-4A61-84B5-67EDCAFEB2D3}"/>
    <cellStyle name="Normal 8 6 10" xfId="41183" xr:uid="{811273B4-B322-45BB-AE34-A3578C426889}"/>
    <cellStyle name="Normal 8 6 11" xfId="43143" xr:uid="{F5917CC5-DB6A-4875-A53B-AAE566BF45F7}"/>
    <cellStyle name="Normal 8 6 12" xfId="17269" xr:uid="{473489F7-841A-470E-B3BB-040DDD9A13C5}"/>
    <cellStyle name="Normal 8 6 2" xfId="5889" xr:uid="{4E6BDB82-6304-425B-9511-C763212A2B0A}"/>
    <cellStyle name="Normal 8 6 2 10" xfId="18139" xr:uid="{8D690040-1184-453C-85EE-759DC8685402}"/>
    <cellStyle name="Normal 8 6 2 2" xfId="8584" xr:uid="{30039889-B0EF-464F-A57F-DCD644E503F9}"/>
    <cellStyle name="Normal 8 6 2 2 2" xfId="31071" xr:uid="{2F536643-DF4A-4821-B325-505A6CBB0DEA}"/>
    <cellStyle name="Normal 8 6 2 2 3" xfId="20088" xr:uid="{7A6BDFCE-CA55-432F-A558-A2A99B852077}"/>
    <cellStyle name="Normal 8 6 2 3" xfId="12719" xr:uid="{2B0A9461-F901-4B42-8E11-AD0B9E444329}"/>
    <cellStyle name="Normal 8 6 2 3 2" xfId="34780" xr:uid="{2AC9D73A-E163-4229-ACD6-BA9A703C2E42}"/>
    <cellStyle name="Normal 8 6 2 3 3" xfId="23797" xr:uid="{59BE83AB-0FF4-4F3E-BCEB-EDC7C4439B5C}"/>
    <cellStyle name="Normal 8 6 2 4" xfId="14350" xr:uid="{0B214325-0070-4E5B-A22E-0E140D43B06C}"/>
    <cellStyle name="Normal 8 6 2 4 2" xfId="36208" xr:uid="{5201FFDD-F831-4B7A-80E5-A76F00A9BC39}"/>
    <cellStyle name="Normal 8 6 2 4 3" xfId="25225" xr:uid="{AC16662F-F60A-4AAE-B3B1-27FAB58C93B7}"/>
    <cellStyle name="Normal 8 6 2 5" xfId="27175" xr:uid="{E7267B78-0994-4EA4-A770-684CB0B3816A}"/>
    <cellStyle name="Normal 8 6 2 5 2" xfId="38158" xr:uid="{02A27BA8-D4D7-42A3-9EC0-F04C666EE1DA}"/>
    <cellStyle name="Normal 8 6 2 6" xfId="29123" xr:uid="{797B2AAC-A3FA-4170-85A4-81FDAA8F83AD}"/>
    <cellStyle name="Normal 8 6 2 7" xfId="40106" xr:uid="{540A1BA9-926C-4BA5-8944-8633C1D693D4}"/>
    <cellStyle name="Normal 8 6 2 8" xfId="42053" xr:uid="{2E8FDEDD-B466-41A2-B413-83785B61AF19}"/>
    <cellStyle name="Normal 8 6 2 9" xfId="44013" xr:uid="{5010FA2A-644A-44D5-891D-9E92F1A81885}"/>
    <cellStyle name="Normal 8 6 3" xfId="7333" xr:uid="{F0E99DB5-E8C3-462C-8DE6-2FA4A3B21533}"/>
    <cellStyle name="Normal 8 6 3 10" xfId="18875" xr:uid="{CAEBDA0B-024A-47E0-BF9A-2980550D36B8}"/>
    <cellStyle name="Normal 8 6 3 2" xfId="9320" xr:uid="{64FB45FC-7E91-4223-A74C-2AB336FFFB06}"/>
    <cellStyle name="Normal 8 6 3 2 2" xfId="31807" xr:uid="{C92F170E-4F6E-44CB-8ED2-D90EF594E197}"/>
    <cellStyle name="Normal 8 6 3 2 3" xfId="20824" xr:uid="{F1798DD5-32B6-415D-9A20-261994DC95B2}"/>
    <cellStyle name="Normal 8 6 3 3" xfId="11582" xr:uid="{5115DFCA-FB9A-409D-A913-386365A0A1C7}"/>
    <cellStyle name="Normal 8 6 3 3 2" xfId="33645" xr:uid="{7CCCFE93-2CD5-437E-85CB-25EEE354081C}"/>
    <cellStyle name="Normal 8 6 3 3 3" xfId="22662" xr:uid="{12AA6336-2C78-4DE2-B782-2786BCFF1A39}"/>
    <cellStyle name="Normal 8 6 3 4" xfId="15161" xr:uid="{E64A1C7F-057C-4BDF-8C04-3C0C0F411E0C}"/>
    <cellStyle name="Normal 8 6 3 4 2" xfId="36943" xr:uid="{EC6BB976-C2AA-4F62-8D91-CE330D21438E}"/>
    <cellStyle name="Normal 8 6 3 4 3" xfId="25960" xr:uid="{668BDD9F-18B5-49F5-AAC7-3E6AA7B99670}"/>
    <cellStyle name="Normal 8 6 3 5" xfId="27910" xr:uid="{02F8467F-5645-4A11-82AC-78A7544AF625}"/>
    <cellStyle name="Normal 8 6 3 5 2" xfId="38893" xr:uid="{C57A19CB-509E-4E64-A9E3-9941002936A5}"/>
    <cellStyle name="Normal 8 6 3 6" xfId="29858" xr:uid="{CBC5B398-8C46-4FD5-A0FA-A9477340D91E}"/>
    <cellStyle name="Normal 8 6 3 7" xfId="40841" xr:uid="{D52E6C0A-622F-4D8D-9165-569F9D5856B1}"/>
    <cellStyle name="Normal 8 6 3 8" xfId="42788" xr:uid="{932EB5E6-85AE-43C4-AF74-A63A7E421AA7}"/>
    <cellStyle name="Normal 8 6 3 9" xfId="44748" xr:uid="{166E6DE1-A084-4E8F-AD9F-A048A9362C10}"/>
    <cellStyle name="Normal 8 6 4" xfId="7714" xr:uid="{3A3F2F3F-2A19-4172-AF72-910546A4D249}"/>
    <cellStyle name="Normal 8 6 4 2" xfId="30201" xr:uid="{FEE87951-F5D1-40D8-B37A-C52D64C3729D}"/>
    <cellStyle name="Normal 8 6 4 3" xfId="19218" xr:uid="{EC7A1A6F-7955-49DE-B5A5-591D8075429F}"/>
    <cellStyle name="Normal 8 6 5" xfId="10586" xr:uid="{1247D309-A0E8-4D90-961D-8C44BACF0995}"/>
    <cellStyle name="Normal 8 6 5 2" xfId="32713" xr:uid="{D8593775-DC87-4F43-8F1D-0F683B9B9F82}"/>
    <cellStyle name="Normal 8 6 5 3" xfId="21730" xr:uid="{108FA949-9809-4443-ADA5-A7B122765206}"/>
    <cellStyle name="Normal 8 6 6" xfId="13409" xr:uid="{6EF0EC1B-C67B-4E70-B3A2-759F6F1A7AF9}"/>
    <cellStyle name="Normal 8 6 6 2" xfId="35338" xr:uid="{0F7BD720-3C85-440B-9833-695C9AA3C41D}"/>
    <cellStyle name="Normal 8 6 6 3" xfId="24355" xr:uid="{3DF9FC16-CF08-472F-B88F-8E5E922417F5}"/>
    <cellStyle name="Normal 8 6 7" xfId="26305" xr:uid="{1C8C8E2A-9212-4E6A-8A93-7C981F1D6C3E}"/>
    <cellStyle name="Normal 8 6 7 2" xfId="37288" xr:uid="{F05572C6-5DDF-4DC6-9B85-558F5A56CFCA}"/>
    <cellStyle name="Normal 8 6 8" xfId="28253" xr:uid="{7B6A1802-7E09-41B8-B2B8-89FB62266CA4}"/>
    <cellStyle name="Normal 8 6 9" xfId="39236" xr:uid="{A1879C10-D884-462D-B633-F5BBC3B5343A}"/>
    <cellStyle name="Normal 8 7" xfId="5890" xr:uid="{475E675C-BCC0-4040-B1B5-8892813F0D22}"/>
    <cellStyle name="Normal 8 7 10" xfId="44014" xr:uid="{E4EDC3E5-E3A6-4454-87C6-D40EAC0BE7B6}"/>
    <cellStyle name="Normal 8 7 11" xfId="18140" xr:uid="{3F5F899E-3DC9-4D60-8213-5BB59AA46E8A}"/>
    <cellStyle name="Normal 8 7 2" xfId="7615" xr:uid="{286B8D2F-BBED-4978-BE0C-43ECB0533560}"/>
    <cellStyle name="Normal 8 7 2 10" xfId="19157" xr:uid="{A900A955-CD77-4FA1-A823-11004C1E80C1}"/>
    <cellStyle name="Normal 8 7 2 2" xfId="9602" xr:uid="{6B3D4EB6-3DDA-4439-AB3B-1231466776CB}"/>
    <cellStyle name="Normal 8 7 2 2 2" xfId="32089" xr:uid="{FCB62497-EEC0-44A1-B3DE-747DA681C239}"/>
    <cellStyle name="Normal 8 7 2 2 3" xfId="21106" xr:uid="{2FA0FEF5-A358-4DCC-AAD5-391ED789747B}"/>
    <cellStyle name="Normal 8 7 2 3" xfId="13001" xr:uid="{3BB67718-4884-401E-B419-E832B40042A4}"/>
    <cellStyle name="Normal 8 7 2 3 2" xfId="35062" xr:uid="{3FA42F48-4704-4D3D-B088-D96579DC7DB5}"/>
    <cellStyle name="Normal 8 7 2 3 3" xfId="24079" xr:uid="{14EEA6BA-5D23-498B-8E1E-F0E306E0E1A1}"/>
    <cellStyle name="Normal 8 7 2 4" xfId="15443" xr:uid="{5508F187-4DD3-4086-96F5-951A29532B7D}"/>
    <cellStyle name="Normal 8 7 2 4 2" xfId="37225" xr:uid="{518EE7BC-51A0-4EA1-82AE-16756285559D}"/>
    <cellStyle name="Normal 8 7 2 4 3" xfId="26242" xr:uid="{DB2EFCA1-BA51-4B94-B91F-7AB9F6D5130B}"/>
    <cellStyle name="Normal 8 7 2 5" xfId="28192" xr:uid="{59FDFDFD-65B9-4F95-9998-6B11708537A9}"/>
    <cellStyle name="Normal 8 7 2 5 2" xfId="39175" xr:uid="{079D59B2-4102-4253-878E-A800ABD70BF5}"/>
    <cellStyle name="Normal 8 7 2 6" xfId="30140" xr:uid="{4CC83C20-D6EA-4DE8-B00B-ACD330E2532C}"/>
    <cellStyle name="Normal 8 7 2 7" xfId="41123" xr:uid="{379B510E-D5BF-4796-BB22-900E9FB365F8}"/>
    <cellStyle name="Normal 8 7 2 8" xfId="43070" xr:uid="{0B0CB5F1-BCC0-4013-A4CF-1355D44DFF28}"/>
    <cellStyle name="Normal 8 7 2 9" xfId="45030" xr:uid="{28DFD587-76E4-4A90-87FE-CC1519D0DD34}"/>
    <cellStyle name="Normal 8 7 3" xfId="8585" xr:uid="{CF7F635A-3D5E-4459-8C79-964C58059E8C}"/>
    <cellStyle name="Normal 8 7 3 2" xfId="11864" xr:uid="{BD614820-D66A-4214-AD1F-5BFFAD413B46}"/>
    <cellStyle name="Normal 8 7 3 2 2" xfId="33927" xr:uid="{842F1CEF-5F5D-494C-A750-B565B92FEBEF}"/>
    <cellStyle name="Normal 8 7 3 2 3" xfId="22944" xr:uid="{14E2CE18-122F-4C08-AA9A-134332761D87}"/>
    <cellStyle name="Normal 8 7 3 3" xfId="31072" xr:uid="{2BD22019-8A32-46E3-BF63-00AB41CFBFBC}"/>
    <cellStyle name="Normal 8 7 3 4" xfId="20089" xr:uid="{6AB82373-D29F-4DEC-9D4F-AE127D6AC3ED}"/>
    <cellStyle name="Normal 8 7 4" xfId="10868" xr:uid="{BA2DACFD-5950-489E-B357-0F5ED9B1716F}"/>
    <cellStyle name="Normal 8 7 4 2" xfId="32995" xr:uid="{710BC51A-F3A8-4277-9448-75FFA8E392EA}"/>
    <cellStyle name="Normal 8 7 4 3" xfId="22012" xr:uid="{5E9A0213-867B-422A-BF79-BC82FB0B52C2}"/>
    <cellStyle name="Normal 8 7 5" xfId="14351" xr:uid="{F3BC54E1-723E-410D-9BB7-AF0B24B9278C}"/>
    <cellStyle name="Normal 8 7 5 2" xfId="36209" xr:uid="{CB5E7EE8-3872-4F15-AFAE-93BE84C9892E}"/>
    <cellStyle name="Normal 8 7 5 3" xfId="25226" xr:uid="{FCF05580-EEF4-4B56-A64B-CF933324B1DC}"/>
    <cellStyle name="Normal 8 7 6" xfId="27176" xr:uid="{976454E8-1516-4818-B503-DA5F912CC964}"/>
    <cellStyle name="Normal 8 7 6 2" xfId="38159" xr:uid="{AEA25BD3-C634-4BF3-A665-EB5E7054FC3C}"/>
    <cellStyle name="Normal 8 7 7" xfId="29124" xr:uid="{794A6D18-1023-454F-95F0-5D5E129281B0}"/>
    <cellStyle name="Normal 8 7 8" xfId="40107" xr:uid="{A52A52E4-937E-4D6F-B814-756267B45D60}"/>
    <cellStyle name="Normal 8 7 9" xfId="42054" xr:uid="{ABC0528B-4D47-4BF1-B204-A0F48F4DA688}"/>
    <cellStyle name="Normal 8 8" xfId="5891" xr:uid="{543AE2EF-9B24-4D4F-938D-C61BD168D451}"/>
    <cellStyle name="Normal 8 9" xfId="5875" xr:uid="{F2CDA870-C3C4-43CE-AF2D-7DC344FEB7A6}"/>
    <cellStyle name="Normal 8 9 10" xfId="18125" xr:uid="{6C9B34C7-7387-44DF-97FB-2983C6389554}"/>
    <cellStyle name="Normal 8 9 2" xfId="8570" xr:uid="{6B2FAC63-1459-415D-BE6B-EFA5964F812D}"/>
    <cellStyle name="Normal 8 9 2 2" xfId="13132" xr:uid="{99719427-5E14-4735-A578-6652DBD492F5}"/>
    <cellStyle name="Normal 8 9 2 2 2" xfId="35142" xr:uid="{05CDB7F9-67BD-421E-BF9C-78B75F79FEA1}"/>
    <cellStyle name="Normal 8 9 2 2 3" xfId="24159" xr:uid="{706350CC-608D-47CE-828C-8A31E985FB59}"/>
    <cellStyle name="Normal 8 9 2 3" xfId="31057" xr:uid="{3718AA3A-1273-4A31-9602-D91AF6ECFB05}"/>
    <cellStyle name="Normal 8 9 2 4" xfId="20074" xr:uid="{9AA76D34-C826-44CD-8BFA-AE033E642E8E}"/>
    <cellStyle name="Normal 8 9 3" xfId="11946" xr:uid="{EAE44879-3674-4E18-B6F6-6D39B1BD90A5}"/>
    <cellStyle name="Normal 8 9 3 2" xfId="34007" xr:uid="{AA4711D2-92CA-42BC-976A-A407C6A415D0}"/>
    <cellStyle name="Normal 8 9 3 3" xfId="23024" xr:uid="{EBC00F1F-3F28-4BE5-B06D-17D000AA8478}"/>
    <cellStyle name="Normal 8 9 4" xfId="14336" xr:uid="{21897DCF-CD96-418A-BADE-B162CD5B2C9D}"/>
    <cellStyle name="Normal 8 9 4 2" xfId="36194" xr:uid="{B2201934-CF5C-4E44-9015-31855A5505E6}"/>
    <cellStyle name="Normal 8 9 4 3" xfId="25211" xr:uid="{5CEF3CF8-585F-4115-BFF5-822B582B9D41}"/>
    <cellStyle name="Normal 8 9 5" xfId="27161" xr:uid="{7E35495D-53CB-414A-B006-AF4D7B9D30EC}"/>
    <cellStyle name="Normal 8 9 5 2" xfId="38144" xr:uid="{F453B20D-0560-4892-BDB4-CD5B2FC580CD}"/>
    <cellStyle name="Normal 8 9 6" xfId="29109" xr:uid="{09B43B8F-E788-4F97-A47C-0A4A0D816251}"/>
    <cellStyle name="Normal 8 9 7" xfId="40092" xr:uid="{483BE0C2-396A-4530-B520-EBEB4B581A56}"/>
    <cellStyle name="Normal 8 9 8" xfId="42039" xr:uid="{8685B3F3-B8B5-4014-BCE2-A149C755C395}"/>
    <cellStyle name="Normal 8 9 9" xfId="43999" xr:uid="{0E160307-3496-4A01-9D52-193D506FECE2}"/>
    <cellStyle name="Normal 9" xfId="2724" xr:uid="{00000000-0005-0000-0000-0000FA0B0000}"/>
    <cellStyle name="Normal 9 10" xfId="41158" xr:uid="{C0C9E96D-FFEB-4882-B0C3-25CDD5AB0C73}"/>
    <cellStyle name="Normal 9 11" xfId="43118" xr:uid="{D1F2E4CC-7FCC-4FCE-A36D-86FAFD81257C}"/>
    <cellStyle name="Normal 9 12" xfId="17244" xr:uid="{765536DD-703D-4F13-8DE7-A70746DF6468}"/>
    <cellStyle name="Normal 9 2" xfId="2725" xr:uid="{00000000-0005-0000-0000-0000FB0B0000}"/>
    <cellStyle name="Normal 9 2 10" xfId="17272" xr:uid="{4C8E90B2-15D0-469C-9260-4AE0C59D6360}"/>
    <cellStyle name="Normal 9 2 2" xfId="2726" xr:uid="{00000000-0005-0000-0000-0000FC0B0000}"/>
    <cellStyle name="Normal 9 2 2 2" xfId="5893" xr:uid="{C757C37E-E732-4659-912B-97A765B5E2A7}"/>
    <cellStyle name="Normal 9 2 3" xfId="2727" xr:uid="{00000000-0005-0000-0000-0000FD0B0000}"/>
    <cellStyle name="Normal 9 2 3 2" xfId="7717" xr:uid="{2B165CF7-9408-4426-AF6C-1A507759246C}"/>
    <cellStyle name="Normal 9 2 3 2 2" xfId="30204" xr:uid="{7697DDDD-CEC5-418D-9FD7-89EC34F45B5E}"/>
    <cellStyle name="Normal 9 2 3 3" xfId="19221" xr:uid="{1B0BDA2B-3896-4D65-96D8-5463C743F1D0}"/>
    <cellStyle name="Normal 9 2 4" xfId="13412" xr:uid="{15B4275B-BB82-4835-B1C9-EAF75D44021D}"/>
    <cellStyle name="Normal 9 2 4 2" xfId="35341" xr:uid="{1F271F5E-4E51-4613-B8ED-7EA57229B494}"/>
    <cellStyle name="Normal 9 2 4 3" xfId="24358" xr:uid="{F8D9F368-52AD-4960-970F-590A51D100E8}"/>
    <cellStyle name="Normal 9 2 5" xfId="4700" xr:uid="{10A6ACAB-DA20-45E9-9969-CF89B7DF1601}"/>
    <cellStyle name="Normal 9 2 5 2" xfId="37291" xr:uid="{B378DD41-81E7-4984-A3A9-02A5142C49C2}"/>
    <cellStyle name="Normal 9 2 5 3" xfId="26308" xr:uid="{75377F84-E4C2-4019-9527-867BCBF49FF8}"/>
    <cellStyle name="Normal 9 2 6" xfId="28256" xr:uid="{537D31C2-D505-4C45-8C36-4B1A60026ABD}"/>
    <cellStyle name="Normal 9 2 7" xfId="39239" xr:uid="{CFC2580E-C03F-4C92-931A-25C2B6E2176E}"/>
    <cellStyle name="Normal 9 2 8" xfId="41186" xr:uid="{F79C2086-79A6-46D7-A9DE-BB55133D60DE}"/>
    <cellStyle name="Normal 9 2 9" xfId="43146" xr:uid="{B831AE50-BF86-49A2-831C-A887964A3CB1}"/>
    <cellStyle name="Normal 9 3" xfId="2728" xr:uid="{00000000-0005-0000-0000-0000FE0B0000}"/>
    <cellStyle name="Normal 9 3 2" xfId="13046" xr:uid="{26098C0B-EDF9-482B-9B6C-5D197C4ACF63}"/>
    <cellStyle name="Normal 9 3 3" xfId="5894" xr:uid="{F9DD6FB3-1D8C-4C52-9B01-954AF65660BA}"/>
    <cellStyle name="Normal 9 4" xfId="2729" xr:uid="{00000000-0005-0000-0000-0000FF0B0000}"/>
    <cellStyle name="Normal 9 4 2" xfId="13146" xr:uid="{65FCA8DB-7275-4A86-8ACC-99D5169723A3}"/>
    <cellStyle name="Normal 9 4 3" xfId="5892" xr:uid="{186F848B-AB04-4240-A309-8DB2D7D9D6BA}"/>
    <cellStyle name="Normal 9 5" xfId="7689" xr:uid="{446492AF-CF81-4953-9900-24317289A14B}"/>
    <cellStyle name="Normal 9 5 2" xfId="30176" xr:uid="{639CE7CC-107B-452E-960E-F48D41006154}"/>
    <cellStyle name="Normal 9 5 3" xfId="19193" xr:uid="{E5887806-4D63-4279-82F4-CB8DC88A186C}"/>
    <cellStyle name="Normal 9 6" xfId="13368" xr:uid="{38222E9E-B257-447B-BF88-E2609A364003}"/>
    <cellStyle name="Normal 9 6 2" xfId="35313" xr:uid="{86CCAFD3-CA0D-4423-BB61-17A9581B7367}"/>
    <cellStyle name="Normal 9 6 3" xfId="24330" xr:uid="{1C3E379A-94CB-476C-8F11-C2123FD89BD4}"/>
    <cellStyle name="Normal 9 7" xfId="4648" xr:uid="{EF3CBCFB-E30A-4B7C-A702-75BED57AB659}"/>
    <cellStyle name="Normal 9 7 2" xfId="37263" xr:uid="{CBAE25D9-DB69-4229-817E-E571B663F0C3}"/>
    <cellStyle name="Normal 9 7 3" xfId="26280" xr:uid="{855F9085-FEDC-46C5-A68F-91AF54C43749}"/>
    <cellStyle name="Normal 9 8" xfId="28228" xr:uid="{C40D6C63-B328-44D9-9305-075D2C7BDC39}"/>
    <cellStyle name="Normal 9 9" xfId="39211" xr:uid="{9BB0519F-9704-4ED0-8CB9-E02E8ABD6A88}"/>
    <cellStyle name="Normal Cells" xfId="2730" xr:uid="{00000000-0005-0000-0000-0000000C0000}"/>
    <cellStyle name="Normal Cells 2" xfId="2731" xr:uid="{00000000-0005-0000-0000-0000010C0000}"/>
    <cellStyle name="Normal Cells 2 2" xfId="2732" xr:uid="{00000000-0005-0000-0000-0000020C0000}"/>
    <cellStyle name="Normal no digit" xfId="2733" xr:uid="{00000000-0005-0000-0000-0000030C0000}"/>
    <cellStyle name="Normal10pt" xfId="2734" xr:uid="{00000000-0005-0000-0000-0000040C0000}"/>
    <cellStyle name="Normal9pt" xfId="2735" xr:uid="{00000000-0005-0000-0000-0000050C0000}"/>
    <cellStyle name="normL" xfId="2736" xr:uid="{00000000-0005-0000-0000-0000060C0000}"/>
    <cellStyle name="Nota" xfId="2737" builtinId="10" customBuiltin="1"/>
    <cellStyle name="Nota 10" xfId="4276" xr:uid="{00000000-0005-0000-0000-0000080C0000}"/>
    <cellStyle name="Nota 11" xfId="4422" xr:uid="{00000000-0005-0000-0000-0000090C0000}"/>
    <cellStyle name="Nota 12" xfId="4341" xr:uid="{00000000-0005-0000-0000-00000A0C0000}"/>
    <cellStyle name="Nota 2" xfId="3580" xr:uid="{00000000-0005-0000-0000-00000B0C0000}"/>
    <cellStyle name="Nota 2 2" xfId="3799" xr:uid="{00000000-0005-0000-0000-00000C0C0000}"/>
    <cellStyle name="Nota 2 2 10" xfId="14352" xr:uid="{1DF0AB8F-86BE-4C1C-8CA6-DDB64B887947}"/>
    <cellStyle name="Nota 2 2 10 2" xfId="36210" xr:uid="{8D40C2B3-22FC-4228-9DAD-A99475F717B5}"/>
    <cellStyle name="Nota 2 2 10 3" xfId="25227" xr:uid="{DA90DCF2-36ED-480F-B5E3-80995CA0EA3E}"/>
    <cellStyle name="Nota 2 2 11" xfId="5896" xr:uid="{12A00822-12B7-4182-BCF3-84502E1020D7}"/>
    <cellStyle name="Nota 2 2 11 2" xfId="38160" xr:uid="{71863D90-CCAF-413D-9BD6-0C32048621DE}"/>
    <cellStyle name="Nota 2 2 11 3" xfId="27177" xr:uid="{E0DF7228-3B94-4ABD-98AA-FE632AECDD96}"/>
    <cellStyle name="Nota 2 2 12" xfId="29125" xr:uid="{79C839AB-42C4-47E3-9E95-51E70AC1BF91}"/>
    <cellStyle name="Nota 2 2 13" xfId="40108" xr:uid="{BA33D2E9-8582-4280-9579-2BF561A59EBD}"/>
    <cellStyle name="Nota 2 2 14" xfId="42055" xr:uid="{EDFA685C-0E3A-4851-951C-04BC03FAB0A2}"/>
    <cellStyle name="Nota 2 2 15" xfId="44015" xr:uid="{B231A5F1-1BEA-4801-8A82-58582BEF17E7}"/>
    <cellStyle name="Nota 2 2 16" xfId="18141" xr:uid="{39C836B7-A0A3-4756-A2E5-59FCDCF5CB4A}"/>
    <cellStyle name="Nota 2 2 2" xfId="5897" xr:uid="{8ABE341B-AE50-4244-84C4-078118B09E82}"/>
    <cellStyle name="Nota 2 2 2 10" xfId="40109" xr:uid="{49BD83F7-A7E7-45D4-9786-4F2CFBE33858}"/>
    <cellStyle name="Nota 2 2 2 11" xfId="42056" xr:uid="{5801C5A1-12CB-4FFD-8163-0016714650C0}"/>
    <cellStyle name="Nota 2 2 2 12" xfId="44016" xr:uid="{C0F64EE7-1E1D-4C28-AD55-C7446ACEE631}"/>
    <cellStyle name="Nota 2 2 2 13" xfId="18142" xr:uid="{D79DBEB0-66EC-47CD-B076-961254E310D1}"/>
    <cellStyle name="Nota 2 2 2 2" xfId="5898" xr:uid="{AA511B58-18CF-42FC-BFE8-918F4883D32C}"/>
    <cellStyle name="Nota 2 2 2 2 10" xfId="44017" xr:uid="{887C9084-BFD2-4DCA-9D15-183753F4F955}"/>
    <cellStyle name="Nota 2 2 2 2 11" xfId="18143" xr:uid="{BB374AD1-A5B5-4289-9100-BAC442C0929B}"/>
    <cellStyle name="Nota 2 2 2 2 2" xfId="7191" xr:uid="{C5FCA564-8AD2-4441-912A-99F63A43AA79}"/>
    <cellStyle name="Nota 2 2 2 2 2 10" xfId="18733" xr:uid="{4879B460-C58D-4284-9A5B-0B0B1887A42E}"/>
    <cellStyle name="Nota 2 2 2 2 2 2" xfId="9178" xr:uid="{A942EE85-1EF0-4D87-9F6B-45A23B33F1D5}"/>
    <cellStyle name="Nota 2 2 2 2 2 2 2" xfId="31665" xr:uid="{C227F03E-C6FF-4290-8CC5-E77C8AFD9C4F}"/>
    <cellStyle name="Nota 2 2 2 2 2 2 3" xfId="20682" xr:uid="{D8277254-5264-422B-8B3D-0DE12EF8598C}"/>
    <cellStyle name="Nota 2 2 2 2 2 3" xfId="12577" xr:uid="{304DC61C-FE02-4326-8444-1FB4C60EC02E}"/>
    <cellStyle name="Nota 2 2 2 2 2 3 2" xfId="34638" xr:uid="{E953C7CF-4C6C-4647-AA71-D7DAA13A96FD}"/>
    <cellStyle name="Nota 2 2 2 2 2 3 3" xfId="23655" xr:uid="{42A0B120-2D92-423C-A274-BB27FF352C31}"/>
    <cellStyle name="Nota 2 2 2 2 2 4" xfId="15019" xr:uid="{402604AB-39B9-46D0-8993-2379745C217D}"/>
    <cellStyle name="Nota 2 2 2 2 2 4 2" xfId="36801" xr:uid="{9B4A1233-6E5B-4F6E-AA05-1DA8CD710725}"/>
    <cellStyle name="Nota 2 2 2 2 2 4 3" xfId="25818" xr:uid="{18A47FE2-C7DC-46DD-9F29-613612A80B82}"/>
    <cellStyle name="Nota 2 2 2 2 2 5" xfId="27768" xr:uid="{3E27144D-49CD-4AC7-93A4-0E247B14FDBB}"/>
    <cellStyle name="Nota 2 2 2 2 2 5 2" xfId="38751" xr:uid="{99E73772-F9B0-4718-B1C0-4D93F0BD17DB}"/>
    <cellStyle name="Nota 2 2 2 2 2 6" xfId="29716" xr:uid="{375B3619-A3BE-4F3F-90E7-9376745EC751}"/>
    <cellStyle name="Nota 2 2 2 2 2 7" xfId="40699" xr:uid="{41B35F48-4ADF-4629-9E38-EAA889441502}"/>
    <cellStyle name="Nota 2 2 2 2 2 8" xfId="42646" xr:uid="{C57D8C43-0A73-49D3-87AD-117FBC4FE954}"/>
    <cellStyle name="Nota 2 2 2 2 2 9" xfId="44606" xr:uid="{5794824C-9A22-4F6B-85BC-19D2BAF8265B}"/>
    <cellStyle name="Nota 2 2 2 2 3" xfId="8588" xr:uid="{D17BD8C7-D5A1-4E17-AB25-0BFC53C45B4E}"/>
    <cellStyle name="Nota 2 2 2 2 3 2" xfId="11440" xr:uid="{4E71F5B7-8F04-49D4-A87C-4E906006DFBE}"/>
    <cellStyle name="Nota 2 2 2 2 3 2 2" xfId="33503" xr:uid="{5145C6A1-9F28-4253-A73D-45DF392F9541}"/>
    <cellStyle name="Nota 2 2 2 2 3 2 3" xfId="22520" xr:uid="{E314C767-3166-4390-BC4C-977C9E4F2731}"/>
    <cellStyle name="Nota 2 2 2 2 3 3" xfId="31075" xr:uid="{F7250366-4667-4036-A540-F5F3FCEC626C}"/>
    <cellStyle name="Nota 2 2 2 2 3 4" xfId="20092" xr:uid="{934B5F31-91C2-4C2C-B423-0765EBC47198}"/>
    <cellStyle name="Nota 2 2 2 2 4" xfId="10444" xr:uid="{01594B5D-1F0F-45A8-8199-9273360FBE18}"/>
    <cellStyle name="Nota 2 2 2 2 4 2" xfId="32571" xr:uid="{5163822E-9A84-4699-8B14-A0309C8FBDEB}"/>
    <cellStyle name="Nota 2 2 2 2 4 3" xfId="21588" xr:uid="{8F94A584-D4E6-449D-8256-2206A64C603A}"/>
    <cellStyle name="Nota 2 2 2 2 5" xfId="14354" xr:uid="{73905562-0D14-4D5C-A053-AE0703BF7D25}"/>
    <cellStyle name="Nota 2 2 2 2 5 2" xfId="36212" xr:uid="{DFAA8CC6-8A84-4911-B676-EB37DD3A86B2}"/>
    <cellStyle name="Nota 2 2 2 2 5 3" xfId="25229" xr:uid="{7E39D21F-D3A6-43B0-9763-DD4A5B0A5F9B}"/>
    <cellStyle name="Nota 2 2 2 2 6" xfId="27179" xr:uid="{5ABAD322-34F9-4F7C-A47A-7550BA176899}"/>
    <cellStyle name="Nota 2 2 2 2 6 2" xfId="38162" xr:uid="{F4E8BB42-5E47-4015-A6B1-0C0D2112B94E}"/>
    <cellStyle name="Nota 2 2 2 2 7" xfId="29127" xr:uid="{F04623E2-B75D-4FA2-A9B7-8E083EC5C2BC}"/>
    <cellStyle name="Nota 2 2 2 2 8" xfId="40110" xr:uid="{B46BE8EB-7682-4B60-A2DD-358294853AB7}"/>
    <cellStyle name="Nota 2 2 2 2 9" xfId="42057" xr:uid="{85F49F55-0E00-4905-AC38-62A6588D0E6B}"/>
    <cellStyle name="Nota 2 2 2 3" xfId="5899" xr:uid="{A09F931A-A8CF-4636-83BA-DE914761066F}"/>
    <cellStyle name="Nota 2 2 2 3 10" xfId="44018" xr:uid="{ED879A3B-95B1-4A5B-98DD-C49B2AB76B99}"/>
    <cellStyle name="Nota 2 2 2 3 11" xfId="18144" xr:uid="{A73A8328-3C25-4C0D-8B87-B67E00FA4A30}"/>
    <cellStyle name="Nota 2 2 2 3 2" xfId="7473" xr:uid="{8CC3E698-7DBF-4190-8675-9876317FDA49}"/>
    <cellStyle name="Nota 2 2 2 3 2 10" xfId="19015" xr:uid="{7FEEF927-8EB2-48C7-93CD-F228FC542EFB}"/>
    <cellStyle name="Nota 2 2 2 3 2 2" xfId="9460" xr:uid="{FD456BDE-3979-42F8-BEEA-A55310CB0E7B}"/>
    <cellStyle name="Nota 2 2 2 3 2 2 2" xfId="31947" xr:uid="{C8FCA869-65A4-4FA3-BE9E-7386EE85F980}"/>
    <cellStyle name="Nota 2 2 2 3 2 2 3" xfId="20964" xr:uid="{0C48E451-C885-42AC-BFB6-EAE64DDD9208}"/>
    <cellStyle name="Nota 2 2 2 3 2 3" xfId="12859" xr:uid="{54308C16-3D79-43EB-A880-E81965A54217}"/>
    <cellStyle name="Nota 2 2 2 3 2 3 2" xfId="34920" xr:uid="{CBF23A0D-4ACE-48D5-BC75-04C7F5C37886}"/>
    <cellStyle name="Nota 2 2 2 3 2 3 3" xfId="23937" xr:uid="{B6C6AB66-757B-4E38-90BE-3557705DE943}"/>
    <cellStyle name="Nota 2 2 2 3 2 4" xfId="15301" xr:uid="{ACAB1CAC-062F-4873-A8F6-1B6739A07607}"/>
    <cellStyle name="Nota 2 2 2 3 2 4 2" xfId="37083" xr:uid="{B2982F44-60B2-43E0-A9CC-754A99B9D106}"/>
    <cellStyle name="Nota 2 2 2 3 2 4 3" xfId="26100" xr:uid="{9C84467A-EF8A-4344-A089-E02C35E502ED}"/>
    <cellStyle name="Nota 2 2 2 3 2 5" xfId="28050" xr:uid="{EFAE13E0-F5A6-4102-8F3B-8EED0E07810E}"/>
    <cellStyle name="Nota 2 2 2 3 2 5 2" xfId="39033" xr:uid="{7E87041A-C2C7-4623-A4EB-6FB2BAF53284}"/>
    <cellStyle name="Nota 2 2 2 3 2 6" xfId="29998" xr:uid="{3B085796-7F54-49CC-86FF-CAE6EBAA2393}"/>
    <cellStyle name="Nota 2 2 2 3 2 7" xfId="40981" xr:uid="{47B55B01-76BC-4747-AF8D-5B5D181B5AE6}"/>
    <cellStyle name="Nota 2 2 2 3 2 8" xfId="42928" xr:uid="{D3317D63-F488-4258-A904-3ACDFE6A4EEE}"/>
    <cellStyle name="Nota 2 2 2 3 2 9" xfId="44888" xr:uid="{24802FDB-1532-4B07-B414-F8ECC9EF8B67}"/>
    <cellStyle name="Nota 2 2 2 3 3" xfId="8589" xr:uid="{5E880B47-5A82-42CE-BCF1-1FC137B4602E}"/>
    <cellStyle name="Nota 2 2 2 3 3 2" xfId="11722" xr:uid="{C49A547D-38FD-4BB5-8B6B-4577A7AC56EB}"/>
    <cellStyle name="Nota 2 2 2 3 3 2 2" xfId="33785" xr:uid="{366A5A7C-D3EA-4A8B-A558-C7EBF38A9E18}"/>
    <cellStyle name="Nota 2 2 2 3 3 2 3" xfId="22802" xr:uid="{8FCDE132-6FEC-4813-B847-8E03C370B6A7}"/>
    <cellStyle name="Nota 2 2 2 3 3 3" xfId="31076" xr:uid="{08F931FA-CD02-4AD6-B8F0-C94463FB9FA5}"/>
    <cellStyle name="Nota 2 2 2 3 3 4" xfId="20093" xr:uid="{BB963D96-2CF4-4C90-8BF7-0E1DE8F6F273}"/>
    <cellStyle name="Nota 2 2 2 3 4" xfId="10726" xr:uid="{96A0916B-9751-4B2C-81C9-E2C984F9ACBA}"/>
    <cellStyle name="Nota 2 2 2 3 4 2" xfId="32853" xr:uid="{FE3BBA07-E8CD-4CBC-B55A-47CF464C3973}"/>
    <cellStyle name="Nota 2 2 2 3 4 3" xfId="21870" xr:uid="{9C70D35F-2E6E-4FBA-A365-E0FD6E9D8E43}"/>
    <cellStyle name="Nota 2 2 2 3 5" xfId="14355" xr:uid="{2B2CB4BE-21FC-4320-8394-F66235A7701B}"/>
    <cellStyle name="Nota 2 2 2 3 5 2" xfId="36213" xr:uid="{C3625C0F-B38E-4C66-BEAB-9406EC825E78}"/>
    <cellStyle name="Nota 2 2 2 3 5 3" xfId="25230" xr:uid="{8FAB9175-5EE6-4BBF-B8B9-ECDBC768818E}"/>
    <cellStyle name="Nota 2 2 2 3 6" xfId="27180" xr:uid="{B9B7088B-9DC4-451C-97F1-1AE3F87021C0}"/>
    <cellStyle name="Nota 2 2 2 3 6 2" xfId="38163" xr:uid="{CB000AB8-0AB1-42D6-BA4B-7540EF1AA06B}"/>
    <cellStyle name="Nota 2 2 2 3 7" xfId="29128" xr:uid="{3E26362A-DA34-4678-BF44-7955C2A84AF5}"/>
    <cellStyle name="Nota 2 2 2 3 8" xfId="40111" xr:uid="{44FF6EA7-DD86-4E47-B42A-39FBD4F72DDE}"/>
    <cellStyle name="Nota 2 2 2 3 9" xfId="42058" xr:uid="{8A2C29CC-D3E7-4063-B78C-F596B1366B73}"/>
    <cellStyle name="Nota 2 2 2 4" xfId="6907" xr:uid="{DED71084-2F16-40B8-862E-273F267EE70D}"/>
    <cellStyle name="Nota 2 2 2 4 10" xfId="18451" xr:uid="{F119DDEA-6E18-4949-A25A-7AFFB14D4C22}"/>
    <cellStyle name="Nota 2 2 2 4 2" xfId="8896" xr:uid="{3274F97C-9CEB-44DF-ACCF-8C4E7F367AAE}"/>
    <cellStyle name="Nota 2 2 2 4 2 2" xfId="31383" xr:uid="{8B8FE142-BE19-4F32-8DC9-AEB80EC7E9A5}"/>
    <cellStyle name="Nota 2 2 2 4 2 3" xfId="20400" xr:uid="{E20F7DB1-E12B-4DC3-BD24-ABF1FE752E7A}"/>
    <cellStyle name="Nota 2 2 2 4 3" xfId="12281" xr:uid="{77635D7D-F44D-4CCF-B506-BDE484F1487E}"/>
    <cellStyle name="Nota 2 2 2 4 3 2" xfId="34342" xr:uid="{D0DB407F-11FC-48B8-81BF-6442A995B563}"/>
    <cellStyle name="Nota 2 2 2 4 3 3" xfId="23359" xr:uid="{585CEAAA-F5DB-4550-BFF1-D9D29D186822}"/>
    <cellStyle name="Nota 2 2 2 4 4" xfId="14737" xr:uid="{11F6DC15-E396-4C9D-8ECD-09124A2AD81A}"/>
    <cellStyle name="Nota 2 2 2 4 4 2" xfId="36519" xr:uid="{CA0D806C-6003-4E34-BB16-562DD21CEC14}"/>
    <cellStyle name="Nota 2 2 2 4 4 3" xfId="25536" xr:uid="{1F354A0E-D394-4BFA-AA49-512C215F6080}"/>
    <cellStyle name="Nota 2 2 2 4 5" xfId="27486" xr:uid="{7FAF1CC4-26CA-43BB-8183-BC9AB037134A}"/>
    <cellStyle name="Nota 2 2 2 4 5 2" xfId="38469" xr:uid="{D60B905B-8377-451C-B7F7-60C3EC1ED75D}"/>
    <cellStyle name="Nota 2 2 2 4 6" xfId="29434" xr:uid="{1F5C7D42-EB65-4B1E-90F2-B7FC775ED909}"/>
    <cellStyle name="Nota 2 2 2 4 7" xfId="40417" xr:uid="{7843DFB9-9480-4BD0-9F81-60C28F331661}"/>
    <cellStyle name="Nota 2 2 2 4 8" xfId="42364" xr:uid="{76277D89-0031-4A2D-B096-61E48E0D1660}"/>
    <cellStyle name="Nota 2 2 2 4 9" xfId="44324" xr:uid="{66978756-FA88-4823-9C59-3FA7A2DDF22C}"/>
    <cellStyle name="Nota 2 2 2 5" xfId="8587" xr:uid="{B74E0AA9-F476-473B-A135-788DEC510E77}"/>
    <cellStyle name="Nota 2 2 2 5 2" xfId="11144" xr:uid="{50506A8E-15CA-4D9E-8DB4-D8D1C68BF75A}"/>
    <cellStyle name="Nota 2 2 2 5 2 2" xfId="33207" xr:uid="{BF8B855B-60D0-4D4B-BD8D-38DB06EE1208}"/>
    <cellStyle name="Nota 2 2 2 5 2 3" xfId="22224" xr:uid="{28194153-3E0A-40A5-B5B7-74BAC2A28F81}"/>
    <cellStyle name="Nota 2 2 2 5 3" xfId="31074" xr:uid="{26496CD1-841C-4A54-B96D-0610F9448516}"/>
    <cellStyle name="Nota 2 2 2 5 4" xfId="20091" xr:uid="{FB747814-2297-476D-B36C-702BFB2D342B}"/>
    <cellStyle name="Nota 2 2 2 6" xfId="10162" xr:uid="{B9ADA310-9083-46D0-9715-61519D482C18}"/>
    <cellStyle name="Nota 2 2 2 6 2" xfId="32289" xr:uid="{415AA7E8-BE33-4DAD-A9E1-6D555F72BF25}"/>
    <cellStyle name="Nota 2 2 2 6 3" xfId="21306" xr:uid="{CEE74DB6-60C8-4EFB-91BC-6D3B6790C39C}"/>
    <cellStyle name="Nota 2 2 2 7" xfId="14353" xr:uid="{7B34803B-5C66-40DB-A61A-26DC5FE65DE3}"/>
    <cellStyle name="Nota 2 2 2 7 2" xfId="36211" xr:uid="{7A718100-4AEB-4284-AB65-FC0C944F213D}"/>
    <cellStyle name="Nota 2 2 2 7 3" xfId="25228" xr:uid="{20E05DFF-DC48-4FE5-A1A1-5617E31B1812}"/>
    <cellStyle name="Nota 2 2 2 8" xfId="27178" xr:uid="{DB93C91E-0874-4043-9059-4060BF46654A}"/>
    <cellStyle name="Nota 2 2 2 8 2" xfId="38161" xr:uid="{BC2D3C52-67F5-4283-83E4-8125A1194564}"/>
    <cellStyle name="Nota 2 2 2 9" xfId="29126" xr:uid="{10E45970-5BCA-4A34-8401-89E1F2C1EDFA}"/>
    <cellStyle name="Nota 2 2 3" xfId="5900" xr:uid="{E1F70F19-2A3D-4F2B-8C7F-3A4B0EB73A01}"/>
    <cellStyle name="Nota 2 2 3 10" xfId="44019" xr:uid="{C63DDD16-23B4-4986-B3F0-473B2C9A8F8F}"/>
    <cellStyle name="Nota 2 2 3 11" xfId="18145" xr:uid="{AC89B2C0-5850-425A-92A1-0A1BD95660D0}"/>
    <cellStyle name="Nota 2 2 3 2" xfId="7022" xr:uid="{4E389899-47E5-46BA-AA6A-32D21F1542B0}"/>
    <cellStyle name="Nota 2 2 3 2 10" xfId="18564" xr:uid="{6100AC98-B7E6-4F73-8C4F-387A3548160A}"/>
    <cellStyle name="Nota 2 2 3 2 2" xfId="9009" xr:uid="{E2243F39-66E6-42AF-9A78-F4688E2CCCBF}"/>
    <cellStyle name="Nota 2 2 3 2 2 2" xfId="31496" xr:uid="{751B3E69-61B7-4513-8F26-54607BCF9FD1}"/>
    <cellStyle name="Nota 2 2 3 2 2 3" xfId="20513" xr:uid="{25EA3C04-5258-4D50-B92B-F824FB9F8D72}"/>
    <cellStyle name="Nota 2 2 3 2 3" xfId="12404" xr:uid="{CDA4986E-AD72-45A3-A773-B85074A5C5F1}"/>
    <cellStyle name="Nota 2 2 3 2 3 2" xfId="34465" xr:uid="{2D3A08AA-48DE-438B-B1FE-B1D830E592AE}"/>
    <cellStyle name="Nota 2 2 3 2 3 3" xfId="23482" xr:uid="{DD5B3F38-2921-4A1C-9C91-5521091584B1}"/>
    <cellStyle name="Nota 2 2 3 2 4" xfId="14850" xr:uid="{BA91DCA9-48E5-4BAB-940D-2A2D700CBD4A}"/>
    <cellStyle name="Nota 2 2 3 2 4 2" xfId="36632" xr:uid="{47227A8F-5713-4256-BAD3-11F76A5E43FB}"/>
    <cellStyle name="Nota 2 2 3 2 4 3" xfId="25649" xr:uid="{E6ACADF8-0B67-423D-8D3F-9758E9F2E95C}"/>
    <cellStyle name="Nota 2 2 3 2 5" xfId="27599" xr:uid="{FC0CAE8E-F1D4-4966-B36D-70187F6E08AA}"/>
    <cellStyle name="Nota 2 2 3 2 5 2" xfId="38582" xr:uid="{2871FC66-441E-42F3-9640-4AED7C383FB5}"/>
    <cellStyle name="Nota 2 2 3 2 6" xfId="29547" xr:uid="{74346498-83FF-4D75-8F23-C9992FE29001}"/>
    <cellStyle name="Nota 2 2 3 2 7" xfId="40530" xr:uid="{36B6090C-26D6-471B-8CB3-F54149231BF4}"/>
    <cellStyle name="Nota 2 2 3 2 8" xfId="42477" xr:uid="{85590764-ABDC-4135-94A6-B9A3C3F97F09}"/>
    <cellStyle name="Nota 2 2 3 2 9" xfId="44437" xr:uid="{D4C849C1-4EE7-4D8B-B137-02510617BF54}"/>
    <cellStyle name="Nota 2 2 3 3" xfId="8590" xr:uid="{73B462E6-A71F-4686-B42A-7EFE32983645}"/>
    <cellStyle name="Nota 2 2 3 3 2" xfId="11267" xr:uid="{76AD8E45-8CB5-40D2-86B9-F447C855B529}"/>
    <cellStyle name="Nota 2 2 3 3 2 2" xfId="33330" xr:uid="{909390E6-7A9B-49D9-80DE-BD9CD4104F01}"/>
    <cellStyle name="Nota 2 2 3 3 2 3" xfId="22347" xr:uid="{0ABF2A23-925F-44D9-B9A3-7F9BE6C2CC55}"/>
    <cellStyle name="Nota 2 2 3 3 3" xfId="31077" xr:uid="{24CC3C01-F645-40F6-AC4C-2D0B70650E3A}"/>
    <cellStyle name="Nota 2 2 3 3 4" xfId="20094" xr:uid="{8876460C-C607-4A55-BCC4-FD028621F85D}"/>
    <cellStyle name="Nota 2 2 3 4" xfId="10275" xr:uid="{8377B3E1-AC62-49C1-9CA9-6693F56C26C4}"/>
    <cellStyle name="Nota 2 2 3 4 2" xfId="32402" xr:uid="{43666C69-7CCC-4CD1-A235-49670711AE1B}"/>
    <cellStyle name="Nota 2 2 3 4 3" xfId="21419" xr:uid="{99450783-6464-4A78-BAB2-420F6A0DF5AB}"/>
    <cellStyle name="Nota 2 2 3 5" xfId="14356" xr:uid="{10457E40-3D0B-4949-B88B-FB74C6609293}"/>
    <cellStyle name="Nota 2 2 3 5 2" xfId="36214" xr:uid="{67B491D4-5E07-417C-B004-5B6750116958}"/>
    <cellStyle name="Nota 2 2 3 5 3" xfId="25231" xr:uid="{B5AB7D8F-EDB3-4444-BBA5-B5DE5A4017A7}"/>
    <cellStyle name="Nota 2 2 3 6" xfId="27181" xr:uid="{E1735CC4-398C-4882-8951-D1DA546E487E}"/>
    <cellStyle name="Nota 2 2 3 6 2" xfId="38164" xr:uid="{7ABCCC8E-3FB3-46FF-A52A-BD803535D49A}"/>
    <cellStyle name="Nota 2 2 3 7" xfId="29129" xr:uid="{D434863C-30EB-401E-A560-B570CCCB3918}"/>
    <cellStyle name="Nota 2 2 3 8" xfId="40112" xr:uid="{DF3A7BB4-A2D4-460E-B056-6DBDE43E4572}"/>
    <cellStyle name="Nota 2 2 3 9" xfId="42059" xr:uid="{EDDFF0DD-C8BF-414E-B08C-A5EF8091A85A}"/>
    <cellStyle name="Nota 2 2 4" xfId="5901" xr:uid="{F1B49F91-05B4-4607-81E1-1DEA42DC85D3}"/>
    <cellStyle name="Nota 2 2 4 10" xfId="44020" xr:uid="{8864C15B-E8AA-4D12-B040-C56DC71058D8}"/>
    <cellStyle name="Nota 2 2 4 11" xfId="18146" xr:uid="{8287F3EB-4D68-4696-952E-BDC57C21199D}"/>
    <cellStyle name="Nota 2 2 4 2" xfId="7304" xr:uid="{E3D4F0F8-1DAC-40F5-91C0-27D44E410AC6}"/>
    <cellStyle name="Nota 2 2 4 2 10" xfId="18846" xr:uid="{17057A8A-5FCB-4CC6-A456-C9B6A0689FAA}"/>
    <cellStyle name="Nota 2 2 4 2 2" xfId="9291" xr:uid="{998B8932-07E8-421C-A9C3-187AFAF9607F}"/>
    <cellStyle name="Nota 2 2 4 2 2 2" xfId="31778" xr:uid="{B8FE5D77-0B5C-4F4D-B1A9-21B31EC8EF26}"/>
    <cellStyle name="Nota 2 2 4 2 2 3" xfId="20795" xr:uid="{CB4C00FD-165A-49AC-AC73-2D6096911DC7}"/>
    <cellStyle name="Nota 2 2 4 2 3" xfId="12690" xr:uid="{A5551D7E-8108-400F-9956-53165ECA20AB}"/>
    <cellStyle name="Nota 2 2 4 2 3 2" xfId="34751" xr:uid="{2D1B6946-5520-417C-ABCD-DC353651FD05}"/>
    <cellStyle name="Nota 2 2 4 2 3 3" xfId="23768" xr:uid="{FD50452F-4BBA-4665-BB78-7337A23B7E79}"/>
    <cellStyle name="Nota 2 2 4 2 4" xfId="15132" xr:uid="{A254D022-775A-476C-AB83-5956F89CE706}"/>
    <cellStyle name="Nota 2 2 4 2 4 2" xfId="36914" xr:uid="{A779D797-D2A9-4FE8-A300-04881A913132}"/>
    <cellStyle name="Nota 2 2 4 2 4 3" xfId="25931" xr:uid="{4FE5D9DE-C424-4863-9F1B-CDDDA727509A}"/>
    <cellStyle name="Nota 2 2 4 2 5" xfId="27881" xr:uid="{EDA7CEFA-7543-4ABF-9E8A-F309718AFA9F}"/>
    <cellStyle name="Nota 2 2 4 2 5 2" xfId="38864" xr:uid="{898B5262-82CB-4E71-86FF-F821D686AFF3}"/>
    <cellStyle name="Nota 2 2 4 2 6" xfId="29829" xr:uid="{22831EC6-3BB4-4DD0-A4A7-9E251E9C55BB}"/>
    <cellStyle name="Nota 2 2 4 2 7" xfId="40812" xr:uid="{B107D70A-FF28-4B5B-8CC4-23D53678C23E}"/>
    <cellStyle name="Nota 2 2 4 2 8" xfId="42759" xr:uid="{C434C291-2C90-4913-A567-84B1FC5A5F24}"/>
    <cellStyle name="Nota 2 2 4 2 9" xfId="44719" xr:uid="{5B2D630D-370A-4BA4-B1FA-FFC78DB8BFB5}"/>
    <cellStyle name="Nota 2 2 4 3" xfId="8591" xr:uid="{85F6E97C-B842-4C41-A752-70832C5F60C9}"/>
    <cellStyle name="Nota 2 2 4 3 2" xfId="11553" xr:uid="{7CE27920-215D-4428-99EC-584D4EA812C1}"/>
    <cellStyle name="Nota 2 2 4 3 2 2" xfId="33616" xr:uid="{14F32411-3BE5-4175-8FB6-0BC4E2B4CE65}"/>
    <cellStyle name="Nota 2 2 4 3 2 3" xfId="22633" xr:uid="{59AEEB2F-AA9D-45B5-A191-B6CD99A5E876}"/>
    <cellStyle name="Nota 2 2 4 3 3" xfId="31078" xr:uid="{A5ED8736-AB74-4DB3-BEDF-DDDC4151C75F}"/>
    <cellStyle name="Nota 2 2 4 3 4" xfId="20095" xr:uid="{D17C8EAE-89A6-4692-AA54-D0C3F8EF701E}"/>
    <cellStyle name="Nota 2 2 4 4" xfId="10557" xr:uid="{7A426BD5-0EDD-4A25-8826-7BF87450B0E7}"/>
    <cellStyle name="Nota 2 2 4 4 2" xfId="32684" xr:uid="{B34FDDA0-2A96-4685-ABC2-FDD12ABFF86D}"/>
    <cellStyle name="Nota 2 2 4 4 3" xfId="21701" xr:uid="{98045D5B-FB35-4612-93FC-4FCBD0F876DD}"/>
    <cellStyle name="Nota 2 2 4 5" xfId="14357" xr:uid="{2BF0F0FA-CEE6-42F3-9F41-FCF6FA4D3C38}"/>
    <cellStyle name="Nota 2 2 4 5 2" xfId="36215" xr:uid="{CFEC5B13-D5AA-46D2-B3EB-5CA32E6222DD}"/>
    <cellStyle name="Nota 2 2 4 5 3" xfId="25232" xr:uid="{36427F52-9E00-4D1A-9F2B-A9E149511B7E}"/>
    <cellStyle name="Nota 2 2 4 6" xfId="27182" xr:uid="{8F693D86-6DA7-40F2-8505-AEE06B69D64A}"/>
    <cellStyle name="Nota 2 2 4 6 2" xfId="38165" xr:uid="{87683EBB-1457-49F4-BBEF-92DCAED5D9E8}"/>
    <cellStyle name="Nota 2 2 4 7" xfId="29130" xr:uid="{6D60F233-9FA9-4F12-9E1E-05DD3B2751DC}"/>
    <cellStyle name="Nota 2 2 4 8" xfId="40113" xr:uid="{3A8356F5-347A-4FDE-BDF1-B60F91F213AE}"/>
    <cellStyle name="Nota 2 2 4 9" xfId="42060" xr:uid="{EF6AB782-DAFF-4879-807F-BE6972E4EBA0}"/>
    <cellStyle name="Nota 2 2 5" xfId="5902" xr:uid="{1D0E395B-380E-4C4D-A618-8221F4C55192}"/>
    <cellStyle name="Nota 2 2 5 10" xfId="44021" xr:uid="{C7A92986-E84D-4F3B-B4DC-7FD66CAB0A4D}"/>
    <cellStyle name="Nota 2 2 5 11" xfId="18147" xr:uid="{DEC97784-A613-40D6-8782-6049696ECAF1}"/>
    <cellStyle name="Nota 2 2 5 2" xfId="7586" xr:uid="{345483D0-9116-4E27-A1E4-593289D90AA3}"/>
    <cellStyle name="Nota 2 2 5 2 10" xfId="19128" xr:uid="{4882A347-89B3-4A8C-B6D7-C20F9BB2BD94}"/>
    <cellStyle name="Nota 2 2 5 2 2" xfId="9573" xr:uid="{C6041842-7B41-4ACE-9178-FE9DDACC56A9}"/>
    <cellStyle name="Nota 2 2 5 2 2 2" xfId="32060" xr:uid="{EDE7D8EC-971A-4098-A928-726D6F69712E}"/>
    <cellStyle name="Nota 2 2 5 2 2 3" xfId="21077" xr:uid="{BA1A677B-2344-4609-8353-B215CA73CE16}"/>
    <cellStyle name="Nota 2 2 5 2 3" xfId="12972" xr:uid="{B80D12AC-06D6-4D19-97DD-F34DDA0DECBA}"/>
    <cellStyle name="Nota 2 2 5 2 3 2" xfId="35033" xr:uid="{BF047A7F-B065-43D9-BD74-11F9E7FA5C3F}"/>
    <cellStyle name="Nota 2 2 5 2 3 3" xfId="24050" xr:uid="{FDAD9CA6-06C7-4723-BAFA-98132E887F8F}"/>
    <cellStyle name="Nota 2 2 5 2 4" xfId="15414" xr:uid="{559B46D7-9DE5-41BB-8AB2-E1FC1EC93003}"/>
    <cellStyle name="Nota 2 2 5 2 4 2" xfId="37196" xr:uid="{6A1BC267-7A6C-4F9D-B71E-503B4A80D616}"/>
    <cellStyle name="Nota 2 2 5 2 4 3" xfId="26213" xr:uid="{E1B011B5-CD82-48E6-B882-B52094350E25}"/>
    <cellStyle name="Nota 2 2 5 2 5" xfId="28163" xr:uid="{1BB72568-2A00-4102-81CB-B9B1F14C004C}"/>
    <cellStyle name="Nota 2 2 5 2 5 2" xfId="39146" xr:uid="{872C41CF-587C-4503-B1FB-16EBD1A0CA61}"/>
    <cellStyle name="Nota 2 2 5 2 6" xfId="30111" xr:uid="{C2388060-EE79-41F5-A0C0-ECA000A2964C}"/>
    <cellStyle name="Nota 2 2 5 2 7" xfId="41094" xr:uid="{9E342964-2636-4134-A408-0DA1F89BB40D}"/>
    <cellStyle name="Nota 2 2 5 2 8" xfId="43041" xr:uid="{27BADB7C-7FD0-40BB-8E1B-82F5B918185F}"/>
    <cellStyle name="Nota 2 2 5 2 9" xfId="45001" xr:uid="{801620D3-C255-4685-B1AE-5C4D8F71A8C3}"/>
    <cellStyle name="Nota 2 2 5 3" xfId="8592" xr:uid="{7B811D7E-2D93-4053-AFEF-C929DF821C72}"/>
    <cellStyle name="Nota 2 2 5 3 2" xfId="11835" xr:uid="{F4FC3B43-A4D1-434B-BA35-08EE7D12C211}"/>
    <cellStyle name="Nota 2 2 5 3 2 2" xfId="33898" xr:uid="{FB72B564-E090-49DD-BBB4-1637851C5393}"/>
    <cellStyle name="Nota 2 2 5 3 2 3" xfId="22915" xr:uid="{AFA91AAF-F3E2-4F77-ACFD-AE2AA19A0478}"/>
    <cellStyle name="Nota 2 2 5 3 3" xfId="31079" xr:uid="{281A39C4-D86F-4787-A0CA-5AA2D9666215}"/>
    <cellStyle name="Nota 2 2 5 3 4" xfId="20096" xr:uid="{B8D29C26-ED9C-4D17-8402-03C4F9ABB69A}"/>
    <cellStyle name="Nota 2 2 5 4" xfId="10839" xr:uid="{9A6C8E1F-904F-49DF-BD15-7103DA95466B}"/>
    <cellStyle name="Nota 2 2 5 4 2" xfId="32966" xr:uid="{2C9AF5AC-7B1D-493A-AC69-FE4EE18A0289}"/>
    <cellStyle name="Nota 2 2 5 4 3" xfId="21983" xr:uid="{41598319-294C-40C0-9F78-491DB8CDBC51}"/>
    <cellStyle name="Nota 2 2 5 5" xfId="14358" xr:uid="{E577D007-D16D-4B2E-BBA2-27A246771409}"/>
    <cellStyle name="Nota 2 2 5 5 2" xfId="36216" xr:uid="{F58AE960-90E6-49C5-BC05-27C316B9974C}"/>
    <cellStyle name="Nota 2 2 5 5 3" xfId="25233" xr:uid="{5A03CFB2-082F-4F48-A82D-372160AAE13B}"/>
    <cellStyle name="Nota 2 2 5 6" xfId="27183" xr:uid="{931B5744-CADF-431D-B112-95C0670A39C3}"/>
    <cellStyle name="Nota 2 2 5 6 2" xfId="38166" xr:uid="{CA09E1DA-CB02-4B02-ADE5-30BA812DE97A}"/>
    <cellStyle name="Nota 2 2 5 7" xfId="29131" xr:uid="{8053EE1A-377B-480B-B2CF-CD5090775F69}"/>
    <cellStyle name="Nota 2 2 5 8" xfId="40114" xr:uid="{31FCB504-C4C7-421E-9B23-1F7BED4B6F79}"/>
    <cellStyle name="Nota 2 2 5 9" xfId="42061" xr:uid="{FA7EB401-FDBF-460F-BD50-46A09DAB55D3}"/>
    <cellStyle name="Nota 2 2 6" xfId="6737" xr:uid="{F5F539FB-EB5E-42D2-85F1-20198CCC7477}"/>
    <cellStyle name="Nota 2 2 6 10" xfId="18282" xr:uid="{61A6A644-A4A9-4C70-BE97-A4203843677B}"/>
    <cellStyle name="Nota 2 2 6 2" xfId="8727" xr:uid="{7D0612A5-959B-471E-BB04-7019F8112638}"/>
    <cellStyle name="Nota 2 2 6 2 2" xfId="13171" xr:uid="{BCEB9C81-0E8A-459A-96BF-525456A5589A}"/>
    <cellStyle name="Nota 2 2 6 2 2 2" xfId="35180" xr:uid="{69AC77EA-DE7F-4C8B-96CE-D587BDEC10CD}"/>
    <cellStyle name="Nota 2 2 6 2 2 3" xfId="24197" xr:uid="{C22AC52E-F9E6-41C7-BF99-A2C562A1EA39}"/>
    <cellStyle name="Nota 2 2 6 2 3" xfId="31214" xr:uid="{182D4CF8-D427-4D8F-BA07-B3EE68F8F354}"/>
    <cellStyle name="Nota 2 2 6 2 4" xfId="20231" xr:uid="{8EEB2207-F4C0-47BA-94AF-18BF8FB8A75B}"/>
    <cellStyle name="Nota 2 2 6 3" xfId="11984" xr:uid="{219920A4-9C2C-4790-AF17-58C2987D3580}"/>
    <cellStyle name="Nota 2 2 6 3 2" xfId="34045" xr:uid="{011D91F5-6DED-46A6-91AB-148A170F7B71}"/>
    <cellStyle name="Nota 2 2 6 3 3" xfId="23062" xr:uid="{2448DBC3-2082-44D9-B37D-361372126A1C}"/>
    <cellStyle name="Nota 2 2 6 4" xfId="14568" xr:uid="{9ECE949B-C18E-4997-9C5C-60B07770A6DF}"/>
    <cellStyle name="Nota 2 2 6 4 2" xfId="36350" xr:uid="{5D674093-4861-4F2C-ACC4-D97776066984}"/>
    <cellStyle name="Nota 2 2 6 4 3" xfId="25367" xr:uid="{B3443E93-D6AF-4DA5-BCFD-E2E18222DE20}"/>
    <cellStyle name="Nota 2 2 6 5" xfId="27317" xr:uid="{D13619EB-05DF-4EE3-B9A5-AC271BE17C84}"/>
    <cellStyle name="Nota 2 2 6 5 2" xfId="38300" xr:uid="{89680C67-E0F1-4EDA-A40A-1B945165AD15}"/>
    <cellStyle name="Nota 2 2 6 6" xfId="29265" xr:uid="{598B71ED-DB20-4B8A-9689-EA1505FD59A7}"/>
    <cellStyle name="Nota 2 2 6 7" xfId="40248" xr:uid="{407405A6-EC14-4AF2-AA13-0011350AB59A}"/>
    <cellStyle name="Nota 2 2 6 8" xfId="42195" xr:uid="{64796D96-398D-4E3C-BC4D-9F4C690FD00E}"/>
    <cellStyle name="Nota 2 2 6 9" xfId="44155" xr:uid="{33F44452-06D2-4D3B-8B18-1099F18AFA2D}"/>
    <cellStyle name="Nota 2 2 7" xfId="8586" xr:uid="{88F06DD6-4197-40C6-8421-9A3FD03D462E}"/>
    <cellStyle name="Nota 2 2 7 2" xfId="12108" xr:uid="{C11CE3B2-5E9D-4493-B8D6-E7A825324355}"/>
    <cellStyle name="Nota 2 2 7 2 2" xfId="34169" xr:uid="{DE9BACE3-994E-4A8E-A4E0-4CFC9D5D23C6}"/>
    <cellStyle name="Nota 2 2 7 2 3" xfId="23186" xr:uid="{BF2BC393-5721-4BFE-9571-AAE58D9DC6E0}"/>
    <cellStyle name="Nota 2 2 7 3" xfId="31073" xr:uid="{072EDB13-32D2-4F4E-AC0D-7210B0EF329D}"/>
    <cellStyle name="Nota 2 2 7 4" xfId="20090" xr:uid="{5947AF94-B9A6-4304-A21A-204E0055358C}"/>
    <cellStyle name="Nota 2 2 8" xfId="10969" xr:uid="{EA063E58-6A0F-48E4-A0B7-B11382224945}"/>
    <cellStyle name="Nota 2 2 8 2" xfId="33034" xr:uid="{48C06DCD-3EC5-480B-862D-4BF395DA7694}"/>
    <cellStyle name="Nota 2 2 8 3" xfId="22051" xr:uid="{5F34C2A7-5F5B-45FF-959C-25FE91534E9E}"/>
    <cellStyle name="Nota 2 2 9" xfId="9912" xr:uid="{6B3BD495-A521-4A09-A945-6E059D523399}"/>
    <cellStyle name="Nota 2 2 9 2" xfId="32120" xr:uid="{28590773-A1BD-4F28-9453-06CCE14088B3}"/>
    <cellStyle name="Nota 2 2 9 3" xfId="21137" xr:uid="{86986671-7C46-451D-8511-B17DD7CE552F}"/>
    <cellStyle name="Nota 2 3" xfId="4015" xr:uid="{00000000-0005-0000-0000-00000D0C0000}"/>
    <cellStyle name="Nota 2 3 10" xfId="5903" xr:uid="{18DEDC22-1182-4D86-B61E-34B121C63A1E}"/>
    <cellStyle name="Nota 2 3 10 2" xfId="38167" xr:uid="{EC0225EA-5382-4302-81C3-0339AE562895}"/>
    <cellStyle name="Nota 2 3 10 3" xfId="27184" xr:uid="{573441B4-88D1-4BA9-9482-57500127ED95}"/>
    <cellStyle name="Nota 2 3 11" xfId="29132" xr:uid="{C37EC159-5F47-4EA4-82BA-0DA0C1204111}"/>
    <cellStyle name="Nota 2 3 12" xfId="40115" xr:uid="{9FE1B663-18BB-48D9-A300-199E43D3A884}"/>
    <cellStyle name="Nota 2 3 13" xfId="42062" xr:uid="{7F1AD5A8-CCA9-4E9B-AB0A-5837BC5BBD30}"/>
    <cellStyle name="Nota 2 3 14" xfId="44022" xr:uid="{CEAC428C-4E2A-46B2-A49A-A9F17CCF134F}"/>
    <cellStyle name="Nota 2 3 15" xfId="18148" xr:uid="{03175D91-3796-4AA2-8DD9-74AFE5C5F04B}"/>
    <cellStyle name="Nota 2 3 2" xfId="5904" xr:uid="{6BFEB382-31D9-4AAA-9756-A995AF5B9223}"/>
    <cellStyle name="Nota 2 3 2 10" xfId="40116" xr:uid="{37EDCA41-3743-47AA-993D-0ADCF6CE9EF0}"/>
    <cellStyle name="Nota 2 3 2 11" xfId="42063" xr:uid="{90A0D7AC-418B-4487-9959-B76F1971C3EC}"/>
    <cellStyle name="Nota 2 3 2 12" xfId="44023" xr:uid="{67F1B18E-73EE-4666-A486-4F05B483702F}"/>
    <cellStyle name="Nota 2 3 2 13" xfId="18149" xr:uid="{C0A5EF02-1111-4361-892D-5F4DA48D2CBE}"/>
    <cellStyle name="Nota 2 3 2 2" xfId="5905" xr:uid="{35C26EED-E7DD-4A8C-8AC5-2AB6B1FF5D8D}"/>
    <cellStyle name="Nota 2 3 2 2 10" xfId="44024" xr:uid="{27E0FD00-3144-4E18-B56C-0EA25DD94859}"/>
    <cellStyle name="Nota 2 3 2 2 11" xfId="18150" xr:uid="{0F509249-9BC6-4599-84FB-089D67E65668}"/>
    <cellStyle name="Nota 2 3 2 2 2" xfId="7247" xr:uid="{E63D7D99-CF7B-4AEC-A227-19BDD0FF433E}"/>
    <cellStyle name="Nota 2 3 2 2 2 10" xfId="18789" xr:uid="{CEBAB67A-401C-4B43-BF51-2BCFC1620818}"/>
    <cellStyle name="Nota 2 3 2 2 2 2" xfId="9234" xr:uid="{9047F77F-B9B6-406E-866E-1717EB94DE8D}"/>
    <cellStyle name="Nota 2 3 2 2 2 2 2" xfId="31721" xr:uid="{4436ED2F-E02F-446E-91AD-A34845EEE604}"/>
    <cellStyle name="Nota 2 3 2 2 2 2 3" xfId="20738" xr:uid="{C02FEEF5-7D6C-49F3-9855-9614FA1BB217}"/>
    <cellStyle name="Nota 2 3 2 2 2 3" xfId="12633" xr:uid="{E3CC9200-0D26-4796-AE59-90BA8D21257B}"/>
    <cellStyle name="Nota 2 3 2 2 2 3 2" xfId="34694" xr:uid="{83987925-B225-4067-A990-F644E8C6EF0A}"/>
    <cellStyle name="Nota 2 3 2 2 2 3 3" xfId="23711" xr:uid="{C2D63DF2-C9AE-45D6-B808-AA23F29746C7}"/>
    <cellStyle name="Nota 2 3 2 2 2 4" xfId="15075" xr:uid="{6E1D309B-1AED-4DF1-80A5-F818F35592D8}"/>
    <cellStyle name="Nota 2 3 2 2 2 4 2" xfId="36857" xr:uid="{571F2873-A39F-4D08-A64B-450B8CE4B04B}"/>
    <cellStyle name="Nota 2 3 2 2 2 4 3" xfId="25874" xr:uid="{C09A932F-7626-4318-A862-7A54F677BAFD}"/>
    <cellStyle name="Nota 2 3 2 2 2 5" xfId="27824" xr:uid="{8B4C7B88-961F-4A1B-AA07-1A4F1200AF12}"/>
    <cellStyle name="Nota 2 3 2 2 2 5 2" xfId="38807" xr:uid="{D59C0323-154B-42C1-831A-09B363C9EE94}"/>
    <cellStyle name="Nota 2 3 2 2 2 6" xfId="29772" xr:uid="{CF962217-D610-4455-8AF6-9B68C2F0CF73}"/>
    <cellStyle name="Nota 2 3 2 2 2 7" xfId="40755" xr:uid="{3C91E992-21A2-4474-A306-27DE30FCEF8F}"/>
    <cellStyle name="Nota 2 3 2 2 2 8" xfId="42702" xr:uid="{BDFA6A1E-6E60-4ED7-8A2F-E071895FEAD9}"/>
    <cellStyle name="Nota 2 3 2 2 2 9" xfId="44662" xr:uid="{AB1402E1-83B9-4E22-91AA-4F32214ED724}"/>
    <cellStyle name="Nota 2 3 2 2 3" xfId="8595" xr:uid="{D31D3912-45CF-4DDA-93A7-C9C0AF88D5C5}"/>
    <cellStyle name="Nota 2 3 2 2 3 2" xfId="11496" xr:uid="{B4D86186-298C-4E5F-AB8D-0F48314132C2}"/>
    <cellStyle name="Nota 2 3 2 2 3 2 2" xfId="33559" xr:uid="{545EDE48-D2CE-40C3-A8FC-9FE738744ED0}"/>
    <cellStyle name="Nota 2 3 2 2 3 2 3" xfId="22576" xr:uid="{C245279F-5999-4802-BE30-99DC2F1484F5}"/>
    <cellStyle name="Nota 2 3 2 2 3 3" xfId="31082" xr:uid="{FC1E8CBD-7C5A-4457-AD40-2E54C7CEF879}"/>
    <cellStyle name="Nota 2 3 2 2 3 4" xfId="20099" xr:uid="{42F3F958-D327-4577-BA58-DA06487EEE06}"/>
    <cellStyle name="Nota 2 3 2 2 4" xfId="10500" xr:uid="{4A9C5AA8-B5C2-4B1D-A00A-8C73A703FB12}"/>
    <cellStyle name="Nota 2 3 2 2 4 2" xfId="32627" xr:uid="{3ACA54AB-BF49-4065-9BB6-FA795C2EB827}"/>
    <cellStyle name="Nota 2 3 2 2 4 3" xfId="21644" xr:uid="{E39BCFFF-6959-4742-86F8-30ACA5175FE8}"/>
    <cellStyle name="Nota 2 3 2 2 5" xfId="14361" xr:uid="{80EAB9F5-089E-4B3A-AF1F-855BDEB9ED9D}"/>
    <cellStyle name="Nota 2 3 2 2 5 2" xfId="36219" xr:uid="{0B123CE8-D931-42ED-8274-F8B4D11D4D94}"/>
    <cellStyle name="Nota 2 3 2 2 5 3" xfId="25236" xr:uid="{941B5AD0-23DE-451C-893E-6E1900E1B9A4}"/>
    <cellStyle name="Nota 2 3 2 2 6" xfId="27186" xr:uid="{37754562-7011-458A-98F5-B6E53CFE04FD}"/>
    <cellStyle name="Nota 2 3 2 2 6 2" xfId="38169" xr:uid="{7D4575B1-7255-490F-A345-E90FC99ECA7E}"/>
    <cellStyle name="Nota 2 3 2 2 7" xfId="29134" xr:uid="{B335B45A-7F35-4BD3-9BC8-80F3F7CD83B0}"/>
    <cellStyle name="Nota 2 3 2 2 8" xfId="40117" xr:uid="{9CBE4D52-1719-47F0-B9FF-A30966B1B051}"/>
    <cellStyle name="Nota 2 3 2 2 9" xfId="42064" xr:uid="{347A587A-8B28-4B50-B408-878DD85E9532}"/>
    <cellStyle name="Nota 2 3 2 3" xfId="5906" xr:uid="{EC66C81C-0971-465A-AF22-47A17F21DC7E}"/>
    <cellStyle name="Nota 2 3 2 3 10" xfId="44025" xr:uid="{87044835-00D9-4605-A0AC-B767769CD760}"/>
    <cellStyle name="Nota 2 3 2 3 11" xfId="18151" xr:uid="{570B83F0-33D9-4CBC-8382-09FE5FF7BEDD}"/>
    <cellStyle name="Nota 2 3 2 3 2" xfId="7529" xr:uid="{4BAEED53-D61D-4725-8D44-DD6775FA2FB5}"/>
    <cellStyle name="Nota 2 3 2 3 2 10" xfId="19071" xr:uid="{6CC871CD-6763-49AC-8134-C8E40F258C5B}"/>
    <cellStyle name="Nota 2 3 2 3 2 2" xfId="9516" xr:uid="{59BB8AD3-014F-48BD-955F-8CF8F7DD919C}"/>
    <cellStyle name="Nota 2 3 2 3 2 2 2" xfId="32003" xr:uid="{C4436516-76BC-416E-9850-A90ECD9781ED}"/>
    <cellStyle name="Nota 2 3 2 3 2 2 3" xfId="21020" xr:uid="{3270013B-B9E0-4D1E-8CCC-166AAF0C8C8F}"/>
    <cellStyle name="Nota 2 3 2 3 2 3" xfId="12915" xr:uid="{246884DD-4E5B-4A36-BCE7-03B74DD4A39D}"/>
    <cellStyle name="Nota 2 3 2 3 2 3 2" xfId="34976" xr:uid="{A4F2A229-E9BE-4AB7-BBA9-38376B7CD070}"/>
    <cellStyle name="Nota 2 3 2 3 2 3 3" xfId="23993" xr:uid="{E45EF564-4A98-4B1C-85C6-1E4D66B11D1D}"/>
    <cellStyle name="Nota 2 3 2 3 2 4" xfId="15357" xr:uid="{98BCEC6D-8486-4133-9533-54C1A31B77D5}"/>
    <cellStyle name="Nota 2 3 2 3 2 4 2" xfId="37139" xr:uid="{10027025-FBA4-4159-A03C-C2E4E03BF999}"/>
    <cellStyle name="Nota 2 3 2 3 2 4 3" xfId="26156" xr:uid="{7A09739D-E1A2-4AE5-9DE2-C2F94A2020BF}"/>
    <cellStyle name="Nota 2 3 2 3 2 5" xfId="28106" xr:uid="{0D329DBF-5E97-4479-A5A0-3586648FD516}"/>
    <cellStyle name="Nota 2 3 2 3 2 5 2" xfId="39089" xr:uid="{82885113-F942-41C9-BC2A-AF9E800AFC4E}"/>
    <cellStyle name="Nota 2 3 2 3 2 6" xfId="30054" xr:uid="{A1566D7D-946E-4151-BEB1-3CEC8718191B}"/>
    <cellStyle name="Nota 2 3 2 3 2 7" xfId="41037" xr:uid="{0D2DADD0-8DEB-4AF2-856D-697D29BE0D65}"/>
    <cellStyle name="Nota 2 3 2 3 2 8" xfId="42984" xr:uid="{0C279AF5-15D3-4685-9F9A-597537DB78EE}"/>
    <cellStyle name="Nota 2 3 2 3 2 9" xfId="44944" xr:uid="{8A36E1E5-B0ED-4994-8306-9B51B6CC7DED}"/>
    <cellStyle name="Nota 2 3 2 3 3" xfId="8596" xr:uid="{AEDAB882-62EC-4E76-8629-7EF89037670E}"/>
    <cellStyle name="Nota 2 3 2 3 3 2" xfId="11778" xr:uid="{17753AC2-1A3B-41D5-8D2D-2DDA6D5304CD}"/>
    <cellStyle name="Nota 2 3 2 3 3 2 2" xfId="33841" xr:uid="{6BEE972C-5807-4819-A572-3425BCAC199E}"/>
    <cellStyle name="Nota 2 3 2 3 3 2 3" xfId="22858" xr:uid="{832ACDF3-02EF-4487-95BF-F301D5D3C1A0}"/>
    <cellStyle name="Nota 2 3 2 3 3 3" xfId="31083" xr:uid="{07CC9AF4-CCC3-4776-B4E6-7E7471ECE090}"/>
    <cellStyle name="Nota 2 3 2 3 3 4" xfId="20100" xr:uid="{0FBA80CC-D9E9-4D24-A031-33EADF4A3147}"/>
    <cellStyle name="Nota 2 3 2 3 4" xfId="10782" xr:uid="{B59D33EE-E559-412B-AC6F-086F7F96EC6C}"/>
    <cellStyle name="Nota 2 3 2 3 4 2" xfId="32909" xr:uid="{74F0E81D-E16D-40BF-BA2F-BC4A71D8C3F5}"/>
    <cellStyle name="Nota 2 3 2 3 4 3" xfId="21926" xr:uid="{3CABA9AF-D464-4929-8ACC-3A83FF0CE3F4}"/>
    <cellStyle name="Nota 2 3 2 3 5" xfId="14362" xr:uid="{19E90F39-6EFD-4821-93B6-CF0F52461E66}"/>
    <cellStyle name="Nota 2 3 2 3 5 2" xfId="36220" xr:uid="{D786AFB5-6A1B-4492-B256-1D6099D802BE}"/>
    <cellStyle name="Nota 2 3 2 3 5 3" xfId="25237" xr:uid="{D65813C3-2111-4158-992A-2E27B7C60AE4}"/>
    <cellStyle name="Nota 2 3 2 3 6" xfId="27187" xr:uid="{10FA2E27-9EB4-490F-BC5C-AA9D1F8FCBE8}"/>
    <cellStyle name="Nota 2 3 2 3 6 2" xfId="38170" xr:uid="{910ABB88-20B6-443C-B476-65DBC8EA2939}"/>
    <cellStyle name="Nota 2 3 2 3 7" xfId="29135" xr:uid="{5F8F136B-2AE7-4B09-AA96-F1536CE1B19E}"/>
    <cellStyle name="Nota 2 3 2 3 8" xfId="40118" xr:uid="{5023DB58-7C9F-4338-9908-906343DD4AC1}"/>
    <cellStyle name="Nota 2 3 2 3 9" xfId="42065" xr:uid="{B6BF16A5-A4DE-43E7-A2AF-CEF8ACA5C767}"/>
    <cellStyle name="Nota 2 3 2 4" xfId="6963" xr:uid="{1E0F04DC-FB89-4684-B02C-0BF4B24ACA43}"/>
    <cellStyle name="Nota 2 3 2 4 10" xfId="18507" xr:uid="{5A1A9FE0-43DD-4FD3-BAC6-44641A1FE0E6}"/>
    <cellStyle name="Nota 2 3 2 4 2" xfId="8952" xr:uid="{01FB6A64-3C78-4927-97DB-EEF8CE8950C2}"/>
    <cellStyle name="Nota 2 3 2 4 2 2" xfId="31439" xr:uid="{AB456EF1-D261-4C4F-B2B7-6B512078F443}"/>
    <cellStyle name="Nota 2 3 2 4 2 3" xfId="20456" xr:uid="{C29A5ADD-7956-4E2B-B4C9-BA40C603442A}"/>
    <cellStyle name="Nota 2 3 2 4 3" xfId="12337" xr:uid="{75C91368-75DE-4E4C-8528-3D9C3B3AE00F}"/>
    <cellStyle name="Nota 2 3 2 4 3 2" xfId="34398" xr:uid="{CFA31CC5-3627-47EB-BB80-2D38F74C70F2}"/>
    <cellStyle name="Nota 2 3 2 4 3 3" xfId="23415" xr:uid="{4B46715B-E274-413E-81B7-D16FA53ACB9C}"/>
    <cellStyle name="Nota 2 3 2 4 4" xfId="14793" xr:uid="{69D41699-B0C8-444B-AC88-623C42895979}"/>
    <cellStyle name="Nota 2 3 2 4 4 2" xfId="36575" xr:uid="{ED09E3F1-3B06-45D3-A022-EED2E8CC40C9}"/>
    <cellStyle name="Nota 2 3 2 4 4 3" xfId="25592" xr:uid="{357679E8-1CBD-4C0A-86B9-FC3B35F48A34}"/>
    <cellStyle name="Nota 2 3 2 4 5" xfId="27542" xr:uid="{CABCE2D3-5AD0-4DED-9C13-C7E3EC265242}"/>
    <cellStyle name="Nota 2 3 2 4 5 2" xfId="38525" xr:uid="{0DB79871-1871-491F-9044-93021A82E0AA}"/>
    <cellStyle name="Nota 2 3 2 4 6" xfId="29490" xr:uid="{CAA7CDD7-A89D-44F3-BE14-E07BA627EFA0}"/>
    <cellStyle name="Nota 2 3 2 4 7" xfId="40473" xr:uid="{852F9067-62DE-44EA-9F6D-166F0094831A}"/>
    <cellStyle name="Nota 2 3 2 4 8" xfId="42420" xr:uid="{55605A68-5DEE-4402-A29B-223568234E95}"/>
    <cellStyle name="Nota 2 3 2 4 9" xfId="44380" xr:uid="{A44E591F-2093-4339-B08C-0D92DEA2BDCF}"/>
    <cellStyle name="Nota 2 3 2 5" xfId="8594" xr:uid="{55039351-A775-4B5F-AFE9-FFBFFD8B8BE5}"/>
    <cellStyle name="Nota 2 3 2 5 2" xfId="11200" xr:uid="{7C6EB51A-9045-4941-A472-3D3F35BA92B5}"/>
    <cellStyle name="Nota 2 3 2 5 2 2" xfId="33263" xr:uid="{102CAF78-3F91-4AB5-8FE8-91729FD063DD}"/>
    <cellStyle name="Nota 2 3 2 5 2 3" xfId="22280" xr:uid="{6C5FD7AB-AB06-4088-A3C1-9F255898CC78}"/>
    <cellStyle name="Nota 2 3 2 5 3" xfId="31081" xr:uid="{B2974D77-F967-4588-9D3F-55DC804FD89A}"/>
    <cellStyle name="Nota 2 3 2 5 4" xfId="20098" xr:uid="{76B78381-DB00-48E1-8847-E6C78077DACE}"/>
    <cellStyle name="Nota 2 3 2 6" xfId="10218" xr:uid="{E8196D4E-1282-4AE8-8012-D48391BCA052}"/>
    <cellStyle name="Nota 2 3 2 6 2" xfId="32345" xr:uid="{C6176769-1F0C-4038-90CC-41DAE34D32A6}"/>
    <cellStyle name="Nota 2 3 2 6 3" xfId="21362" xr:uid="{453F7B4E-1C09-4744-88C7-653F821BF57F}"/>
    <cellStyle name="Nota 2 3 2 7" xfId="14360" xr:uid="{849A31DC-BBFB-431F-A91C-6EDC2952F900}"/>
    <cellStyle name="Nota 2 3 2 7 2" xfId="36218" xr:uid="{89461268-318D-4EE6-ACB8-04A4C67BED1D}"/>
    <cellStyle name="Nota 2 3 2 7 3" xfId="25235" xr:uid="{08226D79-9D1A-45B9-8019-7E4B8B7253CE}"/>
    <cellStyle name="Nota 2 3 2 8" xfId="27185" xr:uid="{2F9A4D2A-46FF-4883-A78D-06B9E9AC3395}"/>
    <cellStyle name="Nota 2 3 2 8 2" xfId="38168" xr:uid="{2B2FEAA2-C9BA-4E4B-B275-2428E89E6C89}"/>
    <cellStyle name="Nota 2 3 2 9" xfId="29133" xr:uid="{5DE87C4E-72A4-48E5-BFC7-3343F930B733}"/>
    <cellStyle name="Nota 2 3 3" xfId="5907" xr:uid="{97A53B1B-4731-495A-AF35-947C47B081B0}"/>
    <cellStyle name="Nota 2 3 3 10" xfId="44026" xr:uid="{6511FD8F-4570-4808-B766-169BDF0BB198}"/>
    <cellStyle name="Nota 2 3 3 11" xfId="18152" xr:uid="{5BE9DE57-8DCD-4CEC-9C62-9D91D3F96BE7}"/>
    <cellStyle name="Nota 2 3 3 2" xfId="7078" xr:uid="{4EFDF917-C0D7-44F8-ABD5-D0456A413DA3}"/>
    <cellStyle name="Nota 2 3 3 2 10" xfId="18620" xr:uid="{B362555A-561F-45B1-80AD-DF9AE886A5BB}"/>
    <cellStyle name="Nota 2 3 3 2 2" xfId="9065" xr:uid="{68213B26-EFC1-4F31-8DC0-4CD9B57A68B3}"/>
    <cellStyle name="Nota 2 3 3 2 2 2" xfId="31552" xr:uid="{618B71C3-0459-4BAF-B112-B0105898A7E1}"/>
    <cellStyle name="Nota 2 3 3 2 2 3" xfId="20569" xr:uid="{B4E37DC1-88E8-452D-9F3E-CE6D694F3C4D}"/>
    <cellStyle name="Nota 2 3 3 2 3" xfId="12460" xr:uid="{89D4ACAB-615A-4D96-A24C-36DA91EDBED1}"/>
    <cellStyle name="Nota 2 3 3 2 3 2" xfId="34521" xr:uid="{407392FB-E057-4DC6-9F34-C3E34B494C6F}"/>
    <cellStyle name="Nota 2 3 3 2 3 3" xfId="23538" xr:uid="{82AFFC7E-4804-42C2-9140-DB612D76B0F7}"/>
    <cellStyle name="Nota 2 3 3 2 4" xfId="14906" xr:uid="{68C390D4-C327-4EF1-B994-CB222DC9C161}"/>
    <cellStyle name="Nota 2 3 3 2 4 2" xfId="36688" xr:uid="{09A394C4-17C8-4E2E-893E-CA81C1EFFCB9}"/>
    <cellStyle name="Nota 2 3 3 2 4 3" xfId="25705" xr:uid="{71529773-E122-459D-AD06-3E27FE92215D}"/>
    <cellStyle name="Nota 2 3 3 2 5" xfId="27655" xr:uid="{1AC7B74B-D4CE-4353-8196-FD32D5C3C1DE}"/>
    <cellStyle name="Nota 2 3 3 2 5 2" xfId="38638" xr:uid="{2A237FEE-AEC2-400B-A947-8E3B91513563}"/>
    <cellStyle name="Nota 2 3 3 2 6" xfId="29603" xr:uid="{8492C421-5206-49D5-B0A9-4F396736DBB4}"/>
    <cellStyle name="Nota 2 3 3 2 7" xfId="40586" xr:uid="{2567D404-2E1E-407F-9576-FDE7743C4DB0}"/>
    <cellStyle name="Nota 2 3 3 2 8" xfId="42533" xr:uid="{D9CD24FB-CF35-4E77-9064-C780A59C5142}"/>
    <cellStyle name="Nota 2 3 3 2 9" xfId="44493" xr:uid="{FF41D240-79B4-4F0F-8E89-8CDD715153BC}"/>
    <cellStyle name="Nota 2 3 3 3" xfId="8597" xr:uid="{77DC8D92-E1B0-473F-982C-9C74FC1D2950}"/>
    <cellStyle name="Nota 2 3 3 3 2" xfId="11323" xr:uid="{A7FC95EE-D112-44EE-8DF5-5A9ACC632A3A}"/>
    <cellStyle name="Nota 2 3 3 3 2 2" xfId="33386" xr:uid="{CBACCB7C-AEAA-4D9B-A41A-824F9E056121}"/>
    <cellStyle name="Nota 2 3 3 3 2 3" xfId="22403" xr:uid="{7F25404F-B91A-400B-B352-695620EE4BA8}"/>
    <cellStyle name="Nota 2 3 3 3 3" xfId="31084" xr:uid="{F2C2D928-0F25-4467-9A6E-7AEA2FF388B3}"/>
    <cellStyle name="Nota 2 3 3 3 4" xfId="20101" xr:uid="{CFF1F6C3-271D-4F94-870F-2947ACF9307A}"/>
    <cellStyle name="Nota 2 3 3 4" xfId="10331" xr:uid="{D3A64883-FDDD-4579-B5EC-1372B6C18A22}"/>
    <cellStyle name="Nota 2 3 3 4 2" xfId="32458" xr:uid="{4E87CD99-03AA-4A43-ABD3-1D2CB9088F05}"/>
    <cellStyle name="Nota 2 3 3 4 3" xfId="21475" xr:uid="{B8D8C334-CA6F-4232-AD8F-EDEE6ABE21B1}"/>
    <cellStyle name="Nota 2 3 3 5" xfId="14363" xr:uid="{93A79928-B97B-454C-839C-6ECAE1347E81}"/>
    <cellStyle name="Nota 2 3 3 5 2" xfId="36221" xr:uid="{0B95E15A-260C-49D2-94A7-F58AB895A880}"/>
    <cellStyle name="Nota 2 3 3 5 3" xfId="25238" xr:uid="{DD44FF79-4430-4A39-BEC7-BC7BDEC96491}"/>
    <cellStyle name="Nota 2 3 3 6" xfId="27188" xr:uid="{66F50A9F-3F19-4FE5-8716-20B56CED7D92}"/>
    <cellStyle name="Nota 2 3 3 6 2" xfId="38171" xr:uid="{DA80E883-0CFC-4C3C-8F30-9CB883AECBE5}"/>
    <cellStyle name="Nota 2 3 3 7" xfId="29136" xr:uid="{C08AD5A0-7CAB-4F02-BE4A-5C61212966E9}"/>
    <cellStyle name="Nota 2 3 3 8" xfId="40119" xr:uid="{3030D4D7-E7EF-4B8F-AB5D-AD60B80F0943}"/>
    <cellStyle name="Nota 2 3 3 9" xfId="42066" xr:uid="{2D6B106D-50B5-4712-8E38-B1D164D07F46}"/>
    <cellStyle name="Nota 2 3 4" xfId="5908" xr:uid="{5A1EDF63-1DE6-46B5-A2F7-C4AAF71FD4CC}"/>
    <cellStyle name="Nota 2 3 4 10" xfId="44027" xr:uid="{BA8F2407-B822-45CC-97AB-DF1221D91E1A}"/>
    <cellStyle name="Nota 2 3 4 11" xfId="18153" xr:uid="{04A57922-1B4C-4C5F-8522-2FA0FAE36F48}"/>
    <cellStyle name="Nota 2 3 4 2" xfId="7360" xr:uid="{3CD8B6C6-9A0C-4BD0-A22C-13807340FE69}"/>
    <cellStyle name="Nota 2 3 4 2 10" xfId="18902" xr:uid="{8B59E037-8D34-4BD1-9D85-72114FEF45A7}"/>
    <cellStyle name="Nota 2 3 4 2 2" xfId="9347" xr:uid="{F7090F62-A16E-4EBF-B5E6-ADD611ED06CD}"/>
    <cellStyle name="Nota 2 3 4 2 2 2" xfId="31834" xr:uid="{3ECB4A0C-7E8E-4FED-9369-E51D3319CC3B}"/>
    <cellStyle name="Nota 2 3 4 2 2 3" xfId="20851" xr:uid="{22AF0D1C-001C-4C27-A36A-738666BF94BE}"/>
    <cellStyle name="Nota 2 3 4 2 3" xfId="12746" xr:uid="{D7C48F5C-79D8-4616-A605-E3F680569666}"/>
    <cellStyle name="Nota 2 3 4 2 3 2" xfId="34807" xr:uid="{18D8D5CA-D700-4A5B-A513-2E4A4BD9ED98}"/>
    <cellStyle name="Nota 2 3 4 2 3 3" xfId="23824" xr:uid="{D4092A62-47C6-49F5-81E5-9498737130F9}"/>
    <cellStyle name="Nota 2 3 4 2 4" xfId="15188" xr:uid="{EE75365B-87BC-4E38-BD6A-AF93E7B85E7F}"/>
    <cellStyle name="Nota 2 3 4 2 4 2" xfId="36970" xr:uid="{69CACD2B-E9DE-4339-9C39-F64BB57F5B4F}"/>
    <cellStyle name="Nota 2 3 4 2 4 3" xfId="25987" xr:uid="{3DAC8FDC-C0FA-4D98-AF0E-35DCDFA594D9}"/>
    <cellStyle name="Nota 2 3 4 2 5" xfId="27937" xr:uid="{77DE6870-A428-4630-B96B-6F87CF8905C5}"/>
    <cellStyle name="Nota 2 3 4 2 5 2" xfId="38920" xr:uid="{92C67129-82F0-4C92-AB4D-0973C055DD73}"/>
    <cellStyle name="Nota 2 3 4 2 6" xfId="29885" xr:uid="{625EF24C-BE9D-4FC8-80F5-B2D2E609D1CD}"/>
    <cellStyle name="Nota 2 3 4 2 7" xfId="40868" xr:uid="{A70B3EF1-A48E-4EAC-8DE8-276C94E1E01F}"/>
    <cellStyle name="Nota 2 3 4 2 8" xfId="42815" xr:uid="{C0185F86-E19F-4696-AE74-83CA7FB8D478}"/>
    <cellStyle name="Nota 2 3 4 2 9" xfId="44775" xr:uid="{BC9E9BCF-EFC9-423C-96BC-9A3F87A17F82}"/>
    <cellStyle name="Nota 2 3 4 3" xfId="8598" xr:uid="{AA0A27B8-D384-4C30-8231-DB9C38A08196}"/>
    <cellStyle name="Nota 2 3 4 3 2" xfId="11609" xr:uid="{8997414A-F8CA-4188-A36A-E725F46395D8}"/>
    <cellStyle name="Nota 2 3 4 3 2 2" xfId="33672" xr:uid="{FAE4FF15-E05F-4095-8D6F-8B0F3F7A77B3}"/>
    <cellStyle name="Nota 2 3 4 3 2 3" xfId="22689" xr:uid="{B08B3B26-F390-44D3-B41F-3494FF7DE7C2}"/>
    <cellStyle name="Nota 2 3 4 3 3" xfId="31085" xr:uid="{D519C8B5-A42E-49A9-A44F-F595CB831E4B}"/>
    <cellStyle name="Nota 2 3 4 3 4" xfId="20102" xr:uid="{E516F24C-8435-4652-8C27-439B0209B273}"/>
    <cellStyle name="Nota 2 3 4 4" xfId="10613" xr:uid="{2AF6770E-4AEE-4211-8731-96CAA0F1296B}"/>
    <cellStyle name="Nota 2 3 4 4 2" xfId="32740" xr:uid="{04A0394B-881E-48BA-BF4F-09BC5AA42918}"/>
    <cellStyle name="Nota 2 3 4 4 3" xfId="21757" xr:uid="{80EDC4E0-3890-4617-B506-9A436D2E1A75}"/>
    <cellStyle name="Nota 2 3 4 5" xfId="14364" xr:uid="{BB48A73E-2C7E-4E57-8109-58476519BD6D}"/>
    <cellStyle name="Nota 2 3 4 5 2" xfId="36222" xr:uid="{F688CD41-899D-4B44-B930-ADC9329287B9}"/>
    <cellStyle name="Nota 2 3 4 5 3" xfId="25239" xr:uid="{533A0A76-5D0E-4B69-9BFA-71A92837CCCF}"/>
    <cellStyle name="Nota 2 3 4 6" xfId="27189" xr:uid="{9F95795B-C424-42CE-8D5E-FA8BDCB3A8CD}"/>
    <cellStyle name="Nota 2 3 4 6 2" xfId="38172" xr:uid="{A166A92D-E903-42BB-A8E4-79339DCA0266}"/>
    <cellStyle name="Nota 2 3 4 7" xfId="29137" xr:uid="{2711E7A6-3510-45D3-A8C5-7EC51CC382DE}"/>
    <cellStyle name="Nota 2 3 4 8" xfId="40120" xr:uid="{250D23E6-FDA3-49F1-8511-815F53BA4C0A}"/>
    <cellStyle name="Nota 2 3 4 9" xfId="42067" xr:uid="{FD974137-D491-46A3-B250-4B949F5417E4}"/>
    <cellStyle name="Nota 2 3 5" xfId="6793" xr:uid="{4F7EDAA0-695F-492D-ACE6-E586CBF68BEE}"/>
    <cellStyle name="Nota 2 3 5 10" xfId="18338" xr:uid="{78F81A69-CDB5-41F3-ACF3-A700A9F90B86}"/>
    <cellStyle name="Nota 2 3 5 2" xfId="8783" xr:uid="{D9EAE147-D150-4BCC-81E7-B2E15B6B4AE1}"/>
    <cellStyle name="Nota 2 3 5 2 2" xfId="13227" xr:uid="{7DE33C75-F6E4-4097-9256-DF4A414E63E3}"/>
    <cellStyle name="Nota 2 3 5 2 2 2" xfId="35236" xr:uid="{EE98379C-3779-4D36-8943-38E65B553314}"/>
    <cellStyle name="Nota 2 3 5 2 2 3" xfId="24253" xr:uid="{724D3748-99C0-4545-B272-CE96E8B2478F}"/>
    <cellStyle name="Nota 2 3 5 2 3" xfId="31270" xr:uid="{1EB3AD3D-9D10-489C-9B34-AD7C90DAD364}"/>
    <cellStyle name="Nota 2 3 5 2 4" xfId="20287" xr:uid="{541BF985-2F2D-481A-8D39-62768CED8BE4}"/>
    <cellStyle name="Nota 2 3 5 3" xfId="12040" xr:uid="{99E0D19B-7254-4AF6-AAC7-8ADD2DADB2B1}"/>
    <cellStyle name="Nota 2 3 5 3 2" xfId="34101" xr:uid="{0A70A19E-9999-4ACE-89C6-D7A7F39C104D}"/>
    <cellStyle name="Nota 2 3 5 3 3" xfId="23118" xr:uid="{6EECE042-D285-4D07-8C70-4E68E46D1C29}"/>
    <cellStyle name="Nota 2 3 5 4" xfId="14624" xr:uid="{DD7CDE1F-9105-4C56-BA1A-FE5055927FAC}"/>
    <cellStyle name="Nota 2 3 5 4 2" xfId="36406" xr:uid="{E3BFE4F0-5519-4C76-80A6-19279B8E7218}"/>
    <cellStyle name="Nota 2 3 5 4 3" xfId="25423" xr:uid="{49DF97D1-29CA-4642-BFC7-766F0577A742}"/>
    <cellStyle name="Nota 2 3 5 5" xfId="27373" xr:uid="{03E30671-9038-4419-AE20-DCB4E0879872}"/>
    <cellStyle name="Nota 2 3 5 5 2" xfId="38356" xr:uid="{E969F310-5E75-42D4-85D2-FFBE569DC4AB}"/>
    <cellStyle name="Nota 2 3 5 6" xfId="29321" xr:uid="{C3173D68-E71A-46C4-8BD0-4C89A5798D8C}"/>
    <cellStyle name="Nota 2 3 5 7" xfId="40304" xr:uid="{343BF11E-D505-42A2-8F23-739C0844E879}"/>
    <cellStyle name="Nota 2 3 5 8" xfId="42251" xr:uid="{BE3E71F1-E47E-4EFE-AE5F-DE737BB4EF05}"/>
    <cellStyle name="Nota 2 3 5 9" xfId="44211" xr:uid="{99DD0CB5-7446-485A-969F-4CA9163D4657}"/>
    <cellStyle name="Nota 2 3 6" xfId="8593" xr:uid="{0FAB2967-8120-4F30-8F57-8620E0F7C621}"/>
    <cellStyle name="Nota 2 3 6 2" xfId="12164" xr:uid="{CD291F2F-E4A9-4BB0-83B5-4D6DEA845DA9}"/>
    <cellStyle name="Nota 2 3 6 2 2" xfId="34225" xr:uid="{B4FF4D21-84A9-4353-9B87-3D2361D60D55}"/>
    <cellStyle name="Nota 2 3 6 2 3" xfId="23242" xr:uid="{24611B84-32DA-4A5F-A38E-D362B14AD8DA}"/>
    <cellStyle name="Nota 2 3 6 3" xfId="31080" xr:uid="{D4E232C7-4279-45EF-8F71-4A2A5561D7A6}"/>
    <cellStyle name="Nota 2 3 6 4" xfId="20097" xr:uid="{9860CBAC-A6E9-49CA-B8FE-54409088462C}"/>
    <cellStyle name="Nota 2 3 7" xfId="11026" xr:uid="{54AA2A1A-F699-45C8-9E44-317375D1A98C}"/>
    <cellStyle name="Nota 2 3 7 2" xfId="33090" xr:uid="{046BD6FD-A26E-4A59-8DD2-2523F1663CF0}"/>
    <cellStyle name="Nota 2 3 7 3" xfId="22107" xr:uid="{30830F64-90B7-4A25-9CBC-4BBCF155A253}"/>
    <cellStyle name="Nota 2 3 8" xfId="9989" xr:uid="{C61F5002-DAF7-47F0-BAEA-0F81245A971D}"/>
    <cellStyle name="Nota 2 3 8 2" xfId="32176" xr:uid="{9CD4BF34-1E2A-4191-AFF3-C18A419A11CF}"/>
    <cellStyle name="Nota 2 3 8 3" xfId="21193" xr:uid="{C05EA50C-9050-44C1-9A01-86A61F66A5F0}"/>
    <cellStyle name="Nota 2 3 9" xfId="14359" xr:uid="{E40DAFD0-9D5B-45FC-B3D6-11712414F086}"/>
    <cellStyle name="Nota 2 3 9 2" xfId="36217" xr:uid="{E329383F-B2A4-494B-AF82-6D246E66BE40}"/>
    <cellStyle name="Nota 2 3 9 3" xfId="25234" xr:uid="{657846BA-64F8-413E-A9D6-C3446584F266}"/>
    <cellStyle name="Nota 2 4" xfId="4132" xr:uid="{00000000-0005-0000-0000-00000E0C0000}"/>
    <cellStyle name="Nota 2 4 2" xfId="10094" xr:uid="{242B2100-6D16-44B7-974A-49C19FBD014A}"/>
    <cellStyle name="Nota 2 4 2 2" xfId="16301" xr:uid="{DAC694EB-A6D9-4FA8-8042-60928912A926}"/>
    <cellStyle name="Nota 2 4 2 3" xfId="15965" xr:uid="{D18FAFBC-F187-4DCA-ACAC-4E46853D1149}"/>
    <cellStyle name="Nota 2 4 3" xfId="5909" xr:uid="{2C3E5CD2-15A9-4A0F-8F63-15C59A8B4E53}"/>
    <cellStyle name="Nota 2 4 4" xfId="16624" xr:uid="{FF346C61-7910-46D1-A398-EEB8A1ACB170}"/>
    <cellStyle name="Nota 2 5" xfId="4248" xr:uid="{00000000-0005-0000-0000-00000F0C0000}"/>
    <cellStyle name="Nota 2 5 10" xfId="40121" xr:uid="{7791DDEC-438F-43C0-9D31-0F633B408DF2}"/>
    <cellStyle name="Nota 2 5 11" xfId="42068" xr:uid="{4F1B7D95-9576-4E50-AC6D-04603D3A2B37}"/>
    <cellStyle name="Nota 2 5 12" xfId="44028" xr:uid="{61D2A4C0-2930-475D-B86A-0E59DC8BA77C}"/>
    <cellStyle name="Nota 2 5 13" xfId="18154" xr:uid="{C42441CF-B649-47E9-B0C5-9C8BA6427FBA}"/>
    <cellStyle name="Nota 2 5 2" xfId="5911" xr:uid="{0D2F9468-69E6-46D4-9420-13294AD32921}"/>
    <cellStyle name="Nota 2 5 2 10" xfId="44029" xr:uid="{48D089ED-3DCC-4521-AA07-01BA023B4A63}"/>
    <cellStyle name="Nota 2 5 2 11" xfId="18155" xr:uid="{789B07F6-E690-40C4-A0A8-09DB9BD0CD8C}"/>
    <cellStyle name="Nota 2 5 2 2" xfId="7134" xr:uid="{9CD194BB-135F-45CC-AF90-247955450260}"/>
    <cellStyle name="Nota 2 5 2 2 10" xfId="18676" xr:uid="{09169972-78CA-4FEF-A355-06B09E00FC7D}"/>
    <cellStyle name="Nota 2 5 2 2 2" xfId="9121" xr:uid="{50FC48F8-DB2E-46D3-988C-69DE3B8F4252}"/>
    <cellStyle name="Nota 2 5 2 2 2 2" xfId="31608" xr:uid="{782190BC-DF7D-42ED-841C-831724E20122}"/>
    <cellStyle name="Nota 2 5 2 2 2 3" xfId="20625" xr:uid="{D00BBF36-6AC0-4F31-AA22-F98A6484ED3E}"/>
    <cellStyle name="Nota 2 5 2 2 3" xfId="12516" xr:uid="{11D69B6D-B0B9-4215-845A-4F237F7AE10C}"/>
    <cellStyle name="Nota 2 5 2 2 3 2" xfId="34577" xr:uid="{BEBAB386-9707-4796-96F8-39AB3428EEBE}"/>
    <cellStyle name="Nota 2 5 2 2 3 3" xfId="23594" xr:uid="{7E2E4EEE-25A5-497C-93F4-A41BAD016154}"/>
    <cellStyle name="Nota 2 5 2 2 4" xfId="14962" xr:uid="{FEAF0DF4-41F3-4FE3-9E35-0562EE38B77E}"/>
    <cellStyle name="Nota 2 5 2 2 4 2" xfId="36744" xr:uid="{54E2B7D1-1B79-4B64-9225-81F6CD6F8E61}"/>
    <cellStyle name="Nota 2 5 2 2 4 3" xfId="25761" xr:uid="{E7F53D32-4014-48CB-B599-1B7662BFBA58}"/>
    <cellStyle name="Nota 2 5 2 2 5" xfId="27711" xr:uid="{7BC7C51A-6AB9-4FE4-B0D1-6D73FB49B2EA}"/>
    <cellStyle name="Nota 2 5 2 2 5 2" xfId="38694" xr:uid="{6654B633-A506-432A-A616-71AE9247061B}"/>
    <cellStyle name="Nota 2 5 2 2 6" xfId="29659" xr:uid="{A51C3200-64A1-4121-BD89-EC79D704833D}"/>
    <cellStyle name="Nota 2 5 2 2 7" xfId="40642" xr:uid="{67292994-F35C-4D4F-984D-425F64C9FB7E}"/>
    <cellStyle name="Nota 2 5 2 2 8" xfId="42589" xr:uid="{CC5A00B7-8D99-4E17-8A85-1A0835E417C4}"/>
    <cellStyle name="Nota 2 5 2 2 9" xfId="44549" xr:uid="{ACB098AE-66C7-47B1-97F6-13A9E12F2DC4}"/>
    <cellStyle name="Nota 2 5 2 3" xfId="8600" xr:uid="{C9BE4A78-19A5-4B16-824B-48A9FB632D10}"/>
    <cellStyle name="Nota 2 5 2 3 2" xfId="11379" xr:uid="{5B09D57B-9820-485B-9E5D-B171653F60D3}"/>
    <cellStyle name="Nota 2 5 2 3 2 2" xfId="33442" xr:uid="{7CE1C0DF-DE3A-404A-BF5A-9A7D3DA0B5FF}"/>
    <cellStyle name="Nota 2 5 2 3 2 3" xfId="22459" xr:uid="{7AB01A60-3CE1-4AA5-AE19-FDA81CA12FEA}"/>
    <cellStyle name="Nota 2 5 2 3 3" xfId="31087" xr:uid="{ECB7309F-3837-47B2-89FF-82CB8D063165}"/>
    <cellStyle name="Nota 2 5 2 3 4" xfId="20104" xr:uid="{8304011B-08A8-418D-854E-E7CF8C478518}"/>
    <cellStyle name="Nota 2 5 2 4" xfId="10387" xr:uid="{EAC4405D-2E38-41DE-9A33-113CD54E2C98}"/>
    <cellStyle name="Nota 2 5 2 4 2" xfId="32514" xr:uid="{34D46C77-52EA-45D2-91A1-E7DAEDB2390B}"/>
    <cellStyle name="Nota 2 5 2 4 3" xfId="21531" xr:uid="{4E94BAE5-EDA7-4A05-BCB4-EEC226D4E48E}"/>
    <cellStyle name="Nota 2 5 2 5" xfId="14366" xr:uid="{B9F65C83-9682-4C64-9098-E6B37728A289}"/>
    <cellStyle name="Nota 2 5 2 5 2" xfId="36224" xr:uid="{C5BD9312-BABE-4725-ABC3-5332AD57DF80}"/>
    <cellStyle name="Nota 2 5 2 5 3" xfId="25241" xr:uid="{AE6065BC-B56E-42AA-B08B-3F9C61B21AC5}"/>
    <cellStyle name="Nota 2 5 2 6" xfId="27191" xr:uid="{3CDBB20E-2E81-4ED5-8065-99217DC0DF4F}"/>
    <cellStyle name="Nota 2 5 2 6 2" xfId="38174" xr:uid="{F3454A66-4725-4111-B9E3-E70C118DC435}"/>
    <cellStyle name="Nota 2 5 2 7" xfId="29139" xr:uid="{58C3141F-C8AB-4D64-BEEC-C177945648F5}"/>
    <cellStyle name="Nota 2 5 2 8" xfId="40122" xr:uid="{CFE5A8B8-1459-461A-AF95-0C0599468520}"/>
    <cellStyle name="Nota 2 5 2 9" xfId="42069" xr:uid="{815A37D2-7314-4B0B-AF31-AE674ECFB28D}"/>
    <cellStyle name="Nota 2 5 3" xfId="5912" xr:uid="{8F3D75C1-F08C-42A9-8CE3-6254C82557AF}"/>
    <cellStyle name="Nota 2 5 3 10" xfId="44030" xr:uid="{5BA028D9-50F3-4BBC-B723-51B5B418F410}"/>
    <cellStyle name="Nota 2 5 3 11" xfId="18156" xr:uid="{D9182162-FB3D-4849-BAB3-D662D7F57376}"/>
    <cellStyle name="Nota 2 5 3 2" xfId="7416" xr:uid="{8AC25DAC-CB45-4D8A-B9DA-F0DB128F9C04}"/>
    <cellStyle name="Nota 2 5 3 2 10" xfId="18958" xr:uid="{057236E7-2BAF-465F-A94E-7410AD72A740}"/>
    <cellStyle name="Nota 2 5 3 2 2" xfId="9403" xr:uid="{DCAC9E08-94A7-4264-B73B-028B26ABF5B6}"/>
    <cellStyle name="Nota 2 5 3 2 2 2" xfId="31890" xr:uid="{23FDD1F3-74D0-415F-989B-1B93BF8CCAAA}"/>
    <cellStyle name="Nota 2 5 3 2 2 3" xfId="20907" xr:uid="{1A0A1BAA-830F-4BEF-988A-7D4B54CC29B5}"/>
    <cellStyle name="Nota 2 5 3 2 3" xfId="12802" xr:uid="{F0815C8A-00B3-4A16-A346-F108D49CE356}"/>
    <cellStyle name="Nota 2 5 3 2 3 2" xfId="34863" xr:uid="{5A2CC28B-4742-4FF3-87C5-657C46A3A87F}"/>
    <cellStyle name="Nota 2 5 3 2 3 3" xfId="23880" xr:uid="{452F7F97-7126-4C7D-B236-E4D20542ADB5}"/>
    <cellStyle name="Nota 2 5 3 2 4" xfId="15244" xr:uid="{FCCEFB66-0A03-4BC7-9086-D898564D4104}"/>
    <cellStyle name="Nota 2 5 3 2 4 2" xfId="37026" xr:uid="{50F98BF5-CD02-4510-917E-3C783B0BD441}"/>
    <cellStyle name="Nota 2 5 3 2 4 3" xfId="26043" xr:uid="{8855200B-2301-427D-B1E3-26DE756976A9}"/>
    <cellStyle name="Nota 2 5 3 2 5" xfId="27993" xr:uid="{670D98A6-0CDB-455C-981C-E59341214BAF}"/>
    <cellStyle name="Nota 2 5 3 2 5 2" xfId="38976" xr:uid="{676F2662-3E2C-4E86-AB17-9873CB6DB9D6}"/>
    <cellStyle name="Nota 2 5 3 2 6" xfId="29941" xr:uid="{25AE71A2-A260-463D-88C9-39BB6BB0CFA9}"/>
    <cellStyle name="Nota 2 5 3 2 7" xfId="40924" xr:uid="{38720BE8-1BF5-4788-AFC2-2FD6FCA3DC62}"/>
    <cellStyle name="Nota 2 5 3 2 8" xfId="42871" xr:uid="{3B43E15B-E308-42AA-9897-EB520C834507}"/>
    <cellStyle name="Nota 2 5 3 2 9" xfId="44831" xr:uid="{5B3720A9-F4E3-41AD-9032-AD14AE2439D7}"/>
    <cellStyle name="Nota 2 5 3 3" xfId="8601" xr:uid="{64A36906-4476-4DF4-90D1-72C57E5CE875}"/>
    <cellStyle name="Nota 2 5 3 3 2" xfId="11665" xr:uid="{091B362E-6999-4D7C-A348-39A0C3DAD092}"/>
    <cellStyle name="Nota 2 5 3 3 2 2" xfId="33728" xr:uid="{B9DA188D-D07E-4F07-984C-745F62207D65}"/>
    <cellStyle name="Nota 2 5 3 3 2 3" xfId="22745" xr:uid="{85BB4BFB-67B6-41F8-BED2-D3A00C1877A5}"/>
    <cellStyle name="Nota 2 5 3 3 3" xfId="31088" xr:uid="{CAA3B420-8AF5-46B5-BCAB-A63204B4747C}"/>
    <cellStyle name="Nota 2 5 3 3 4" xfId="20105" xr:uid="{56EED707-B667-4CC5-BA0A-3173FFEC5C26}"/>
    <cellStyle name="Nota 2 5 3 4" xfId="10669" xr:uid="{E8ED53A0-B7AD-47A9-AB6D-E9CF271B287F}"/>
    <cellStyle name="Nota 2 5 3 4 2" xfId="32796" xr:uid="{D62FAB0E-2DC6-4CAF-B274-2974AED301AA}"/>
    <cellStyle name="Nota 2 5 3 4 3" xfId="21813" xr:uid="{FE86C0D3-09C8-4857-9BEA-96A9D7AE5B88}"/>
    <cellStyle name="Nota 2 5 3 5" xfId="14367" xr:uid="{1033F696-EC34-4D24-912A-66D61E48BF62}"/>
    <cellStyle name="Nota 2 5 3 5 2" xfId="36225" xr:uid="{9CB89F49-E604-44DF-8A0F-B11440482357}"/>
    <cellStyle name="Nota 2 5 3 5 3" xfId="25242" xr:uid="{2BC6D5FD-93E2-4BE0-9681-7E4041401753}"/>
    <cellStyle name="Nota 2 5 3 6" xfId="27192" xr:uid="{36FEF51A-3FC1-4B16-83CD-F0BDDF2A8E93}"/>
    <cellStyle name="Nota 2 5 3 6 2" xfId="38175" xr:uid="{93C8FA5B-F915-4404-AF54-D83062DE4A9E}"/>
    <cellStyle name="Nota 2 5 3 7" xfId="29140" xr:uid="{2B0A8A67-78F4-415B-8645-C29BE4D33522}"/>
    <cellStyle name="Nota 2 5 3 8" xfId="40123" xr:uid="{5A58CFA6-DC18-4A6C-8AC2-C23EA8CD5084}"/>
    <cellStyle name="Nota 2 5 3 9" xfId="42070" xr:uid="{E8912899-6ACE-4628-BFFE-A1F3309E29BB}"/>
    <cellStyle name="Nota 2 5 4" xfId="6849" xr:uid="{AA43A4EB-F51E-4554-94EB-E56FB0BF6F8A}"/>
    <cellStyle name="Nota 2 5 4 10" xfId="18394" xr:uid="{805A42D5-73A6-456C-A7A3-D0D6294E9207}"/>
    <cellStyle name="Nota 2 5 4 2" xfId="8839" xr:uid="{276DB629-69A1-4897-B74A-D0C9C6CA7539}"/>
    <cellStyle name="Nota 2 5 4 2 2" xfId="31326" xr:uid="{998A73A4-9AFE-4B5D-8605-D7B189E0B4A3}"/>
    <cellStyle name="Nota 2 5 4 2 3" xfId="20343" xr:uid="{7C88D248-6707-4CA4-B9FC-CF80E2528BDF}"/>
    <cellStyle name="Nota 2 5 4 3" xfId="12220" xr:uid="{EDCCEB82-1C89-4F41-A152-FD125DA3F56C}"/>
    <cellStyle name="Nota 2 5 4 3 2" xfId="34281" xr:uid="{0529493A-495A-4068-B762-678FC80A7EAD}"/>
    <cellStyle name="Nota 2 5 4 3 3" xfId="23298" xr:uid="{8D61F400-3B0F-4A8F-AB97-25C6FF21199F}"/>
    <cellStyle name="Nota 2 5 4 4" xfId="14680" xr:uid="{BEA9C83B-53A9-4C25-9B4D-F8475A01EB8E}"/>
    <cellStyle name="Nota 2 5 4 4 2" xfId="36462" xr:uid="{26C032FA-8D8D-4E97-AB11-2FF27EC3066D}"/>
    <cellStyle name="Nota 2 5 4 4 3" xfId="25479" xr:uid="{0C2A5740-81AD-4C5C-A40D-993303A2321B}"/>
    <cellStyle name="Nota 2 5 4 5" xfId="27429" xr:uid="{553E8AF7-9E87-4BD4-B9B7-757D522DF284}"/>
    <cellStyle name="Nota 2 5 4 5 2" xfId="38412" xr:uid="{30CCA64A-A3D4-449D-B790-8EA5CE781B3A}"/>
    <cellStyle name="Nota 2 5 4 6" xfId="29377" xr:uid="{F8FC6EA9-A3AA-4389-885A-535B0B8CF0A6}"/>
    <cellStyle name="Nota 2 5 4 7" xfId="40360" xr:uid="{1DC66C74-C3A6-4EAA-B7E7-5DA881F090DC}"/>
    <cellStyle name="Nota 2 5 4 8" xfId="42307" xr:uid="{EF271036-7C44-4E35-9C04-9DE78CBF0D0A}"/>
    <cellStyle name="Nota 2 5 4 9" xfId="44267" xr:uid="{DE304338-A00A-414C-AE9E-8D440A99347D}"/>
    <cellStyle name="Nota 2 5 5" xfId="8599" xr:uid="{59F5BD01-FD36-4F1E-89A1-23F9798A9E06}"/>
    <cellStyle name="Nota 2 5 5 2" xfId="11082" xr:uid="{657DB949-931A-4283-B3B0-9E28E50B7A72}"/>
    <cellStyle name="Nota 2 5 5 2 2" xfId="33146" xr:uid="{44F96463-C0CD-4820-AAEB-5B62CAD2D4C0}"/>
    <cellStyle name="Nota 2 5 5 2 3" xfId="22163" xr:uid="{B32A342E-A728-4D00-8D61-C1C95EB7DF45}"/>
    <cellStyle name="Nota 2 5 5 3" xfId="31086" xr:uid="{65A6ED83-2542-48E2-A73E-D3AA1895D577}"/>
    <cellStyle name="Nota 2 5 5 4" xfId="20103" xr:uid="{2E2F3E64-0B0C-49FD-AF34-29C461DDA116}"/>
    <cellStyle name="Nota 2 5 6" xfId="10045" xr:uid="{F8873AA4-93A1-499B-AC6E-18539F791CD8}"/>
    <cellStyle name="Nota 2 5 6 2" xfId="32232" xr:uid="{778FA718-33C6-4AF7-ACA8-7F4CC9BB2177}"/>
    <cellStyle name="Nota 2 5 6 3" xfId="21249" xr:uid="{5F0523D1-625E-4AEF-A369-0FCBC0951784}"/>
    <cellStyle name="Nota 2 5 7" xfId="14365" xr:uid="{168A0FD5-6CC5-43FA-B705-7106FD390880}"/>
    <cellStyle name="Nota 2 5 7 2" xfId="36223" xr:uid="{BF948B04-97EA-4C90-BFB6-2C43EAF194EC}"/>
    <cellStyle name="Nota 2 5 7 3" xfId="25240" xr:uid="{7F26149F-10D8-4695-9B24-C1C0BEDA8E3E}"/>
    <cellStyle name="Nota 2 5 8" xfId="5910" xr:uid="{E156A0C8-019D-42D0-8A41-AE45C23CA04F}"/>
    <cellStyle name="Nota 2 5 8 2" xfId="38173" xr:uid="{05524441-603D-4BF8-A2C1-197394811D01}"/>
    <cellStyle name="Nota 2 5 8 3" xfId="27190" xr:uid="{B38F908D-3286-4476-9444-10EC83CDB873}"/>
    <cellStyle name="Nota 2 5 9" xfId="29138" xr:uid="{B6F7F83C-2E12-4D19-8A90-12E6C6729458}"/>
    <cellStyle name="Nota 2 6" xfId="4307" xr:uid="{00000000-0005-0000-0000-0000100C0000}"/>
    <cellStyle name="Nota 2 6 2" xfId="13102" xr:uid="{B1A367C0-7E87-4B79-8DB1-366F22D73D31}"/>
    <cellStyle name="Nota 2 6 2 2" xfId="35112" xr:uid="{5816D174-6AA8-4A94-A6A9-0E47C9953E94}"/>
    <cellStyle name="Nota 2 6 2 3" xfId="24129" xr:uid="{CDA8FBF7-A6F0-4683-84AE-0B5B7344C770}"/>
    <cellStyle name="Nota 2 6 3" xfId="11916" xr:uid="{017315C5-453E-454E-80B8-8C42F85D673A}"/>
    <cellStyle name="Nota 2 6 3 2" xfId="33977" xr:uid="{1D9FDD8B-5506-4351-9663-BC72660DBF02}"/>
    <cellStyle name="Nota 2 6 3 3" xfId="22994" xr:uid="{38008B3B-AF0B-4AE9-808D-D022114B29F0}"/>
    <cellStyle name="Nota 2 6 4" xfId="9738" xr:uid="{8343D1E1-19FD-49DA-9A35-D6C33C9C96AA}"/>
    <cellStyle name="Nota 2 6 4 2" xfId="16094" xr:uid="{2673640F-097C-4168-97BC-72766DC4B4B0}"/>
    <cellStyle name="Nota 2 6 4 3" xfId="16279" xr:uid="{B9A7FA4D-F296-4859-A1F5-18017E2E61A8}"/>
    <cellStyle name="Nota 2 6 5" xfId="5895" xr:uid="{CC556125-670D-4CF3-A1C9-D6ECB750BDA9}"/>
    <cellStyle name="Nota 2 6 6" xfId="15593" xr:uid="{B22A78AC-ADD2-4CB9-97CA-1297A567C3F4}"/>
    <cellStyle name="Nota 2 7" xfId="4472" xr:uid="{00000000-0005-0000-0000-0000110C0000}"/>
    <cellStyle name="Nota 2 7 2" xfId="9702" xr:uid="{ABE903A3-AAE9-480A-9857-9A551A81AE71}"/>
    <cellStyle name="Nota 2 7 3" xfId="16059" xr:uid="{36CD4731-07D6-44E4-B94A-6CE584E10A9B}"/>
    <cellStyle name="Nota 2 7 4" xfId="16532" xr:uid="{B4AD1B4A-5F6C-4FD4-BC50-921D9B29979D}"/>
    <cellStyle name="Nota 2 8" xfId="4544" xr:uid="{00000000-0005-0000-0000-0000120C0000}"/>
    <cellStyle name="Nota 2 9" xfId="15880" xr:uid="{4F7ADA11-AC6F-4A2D-9963-0AB15C1FCC6F}"/>
    <cellStyle name="Nota 3" xfId="3407" xr:uid="{00000000-0005-0000-0000-0000130C0000}"/>
    <cellStyle name="Nota 3 2" xfId="3682" xr:uid="{00000000-0005-0000-0000-0000140C0000}"/>
    <cellStyle name="Nota 3 2 10" xfId="14369" xr:uid="{1BB1AE02-FCBF-4A90-94FB-8D1032B6B9CE}"/>
    <cellStyle name="Nota 3 2 10 2" xfId="36226" xr:uid="{9B8E0099-82F5-46A1-B8BC-CC67CEE70D9F}"/>
    <cellStyle name="Nota 3 2 10 3" xfId="25243" xr:uid="{81A5784E-BC65-4DDC-B9C9-C06352CA6587}"/>
    <cellStyle name="Nota 3 2 11" xfId="5914" xr:uid="{C92843EC-587E-473D-B76C-1982D024E68E}"/>
    <cellStyle name="Nota 3 2 11 2" xfId="38176" xr:uid="{7495FB32-0729-42A6-8A4A-33B4A0A14F8D}"/>
    <cellStyle name="Nota 3 2 11 3" xfId="27193" xr:uid="{349F6F62-958E-46A6-829D-0E658BDB32CB}"/>
    <cellStyle name="Nota 3 2 12" xfId="29141" xr:uid="{34564202-68D7-4403-8888-2FCA43292ED7}"/>
    <cellStyle name="Nota 3 2 13" xfId="40124" xr:uid="{D4A1B87B-E46D-4691-9737-DD660B32AD73}"/>
    <cellStyle name="Nota 3 2 14" xfId="42071" xr:uid="{8AA00E34-2602-478A-BF89-2DFD681FC3EB}"/>
    <cellStyle name="Nota 3 2 15" xfId="44031" xr:uid="{0C21ACC7-6F22-40D1-908C-3901660A621D}"/>
    <cellStyle name="Nota 3 2 16" xfId="18157" xr:uid="{06271E00-B5BC-430C-8568-E412AB5BCA6E}"/>
    <cellStyle name="Nota 3 2 2" xfId="5915" xr:uid="{D17920CB-D1A9-486A-BDDA-36327DA91825}"/>
    <cellStyle name="Nota 3 2 2 10" xfId="40125" xr:uid="{E25F9B91-5548-4EE6-A559-54A36205CBF9}"/>
    <cellStyle name="Nota 3 2 2 11" xfId="42072" xr:uid="{1216C139-F36B-49E5-9983-46A95F80E3AC}"/>
    <cellStyle name="Nota 3 2 2 12" xfId="44032" xr:uid="{14401246-EC59-4C31-8D15-7C1D7DF7E8EB}"/>
    <cellStyle name="Nota 3 2 2 13" xfId="18158" xr:uid="{1D5F14CC-3E7C-486C-949C-39A7BA12F1B4}"/>
    <cellStyle name="Nota 3 2 2 2" xfId="5916" xr:uid="{B6B06180-AEC3-485C-9762-EDBBD3F714F5}"/>
    <cellStyle name="Nota 3 2 2 2 10" xfId="44033" xr:uid="{E8D9C121-59BE-4001-9FCE-415579D38362}"/>
    <cellStyle name="Nota 3 2 2 2 11" xfId="18159" xr:uid="{0D1BD3E1-3280-4C63-809E-AE09CCD80438}"/>
    <cellStyle name="Nota 3 2 2 2 2" xfId="7193" xr:uid="{DF0B5EB9-489C-4500-86BD-F3AA8F668548}"/>
    <cellStyle name="Nota 3 2 2 2 2 10" xfId="18735" xr:uid="{4A873CA2-9180-405C-81C1-43E5BFE9CCEF}"/>
    <cellStyle name="Nota 3 2 2 2 2 2" xfId="9180" xr:uid="{B5B2E4AB-0F78-4A19-986A-53F3712A9983}"/>
    <cellStyle name="Nota 3 2 2 2 2 2 2" xfId="31667" xr:uid="{F9DDC335-7C11-406D-8249-E17805150BC4}"/>
    <cellStyle name="Nota 3 2 2 2 2 2 3" xfId="20684" xr:uid="{B105B559-1150-490B-9327-1DDAC587F502}"/>
    <cellStyle name="Nota 3 2 2 2 2 3" xfId="12579" xr:uid="{7545D66A-546F-485F-A341-D7B9C790367F}"/>
    <cellStyle name="Nota 3 2 2 2 2 3 2" xfId="34640" xr:uid="{EAE77B5F-D365-48C2-A385-526BE5E62763}"/>
    <cellStyle name="Nota 3 2 2 2 2 3 3" xfId="23657" xr:uid="{EB1FFCE3-5019-43E8-9202-0070DACEED95}"/>
    <cellStyle name="Nota 3 2 2 2 2 4" xfId="15021" xr:uid="{B0290BC1-D98C-4743-8622-BE894D97FA3D}"/>
    <cellStyle name="Nota 3 2 2 2 2 4 2" xfId="36803" xr:uid="{9224248B-9317-4506-9B13-5FCDA6B6C60A}"/>
    <cellStyle name="Nota 3 2 2 2 2 4 3" xfId="25820" xr:uid="{A3809DDB-2285-49D6-A691-F5853F3DC3EE}"/>
    <cellStyle name="Nota 3 2 2 2 2 5" xfId="27770" xr:uid="{4F4360C6-2F1D-4E3A-A200-7E0307FBF07F}"/>
    <cellStyle name="Nota 3 2 2 2 2 5 2" xfId="38753" xr:uid="{6B513E3C-1619-480D-B9D5-1F7C8AF110E8}"/>
    <cellStyle name="Nota 3 2 2 2 2 6" xfId="29718" xr:uid="{20175B86-AB08-4E5D-9246-7B1910C838E0}"/>
    <cellStyle name="Nota 3 2 2 2 2 7" xfId="40701" xr:uid="{1B7984E4-D925-48BD-8879-5435A1175D34}"/>
    <cellStyle name="Nota 3 2 2 2 2 8" xfId="42648" xr:uid="{3F1CCC9F-4FB8-4950-AEC3-816693511DC7}"/>
    <cellStyle name="Nota 3 2 2 2 2 9" xfId="44608" xr:uid="{DB3FDCBF-9426-4EC1-B23E-497BF4C129DF}"/>
    <cellStyle name="Nota 3 2 2 2 3" xfId="8604" xr:uid="{E371DC83-7F84-4EFA-82CD-2F4B79C12173}"/>
    <cellStyle name="Nota 3 2 2 2 3 2" xfId="11442" xr:uid="{6AC7614B-A43D-42EC-856A-DC70FF327A11}"/>
    <cellStyle name="Nota 3 2 2 2 3 2 2" xfId="33505" xr:uid="{5C566B59-A06B-46ED-A1A6-196BAA73219F}"/>
    <cellStyle name="Nota 3 2 2 2 3 2 3" xfId="22522" xr:uid="{1472BE2D-909F-461B-A6C0-70E4E8F98F47}"/>
    <cellStyle name="Nota 3 2 2 2 3 3" xfId="31091" xr:uid="{ECE99DA3-6940-4B02-9614-5CBBB0718F2D}"/>
    <cellStyle name="Nota 3 2 2 2 3 4" xfId="20108" xr:uid="{241F4104-7294-4660-929F-89E71F96C112}"/>
    <cellStyle name="Nota 3 2 2 2 4" xfId="10446" xr:uid="{3A5DEF4F-5046-4366-B747-3C4FF62A4BF3}"/>
    <cellStyle name="Nota 3 2 2 2 4 2" xfId="32573" xr:uid="{757F20AF-B165-447A-BF46-A2CC868A7E01}"/>
    <cellStyle name="Nota 3 2 2 2 4 3" xfId="21590" xr:uid="{062C19D3-DB24-4182-A37A-B5261DD37929}"/>
    <cellStyle name="Nota 3 2 2 2 5" xfId="14371" xr:uid="{7AE01FAC-4822-4BB3-8C21-F43B45CB1050}"/>
    <cellStyle name="Nota 3 2 2 2 5 2" xfId="36228" xr:uid="{F118F2B0-7FE6-4EE5-9656-20D037DC27CE}"/>
    <cellStyle name="Nota 3 2 2 2 5 3" xfId="25245" xr:uid="{F370CEFB-B624-4845-A2AE-7C2E1E7D6D8C}"/>
    <cellStyle name="Nota 3 2 2 2 6" xfId="27195" xr:uid="{F0CE31A3-CD32-40D1-8638-61580EB10E74}"/>
    <cellStyle name="Nota 3 2 2 2 6 2" xfId="38178" xr:uid="{7D196779-A70E-4A72-A0BD-5207206D1D7D}"/>
    <cellStyle name="Nota 3 2 2 2 7" xfId="29143" xr:uid="{10D399A2-BB72-4AAB-AE9E-601554E428D9}"/>
    <cellStyle name="Nota 3 2 2 2 8" xfId="40126" xr:uid="{DC89B3A3-DE49-4146-B8B1-3058B9CEB64B}"/>
    <cellStyle name="Nota 3 2 2 2 9" xfId="42073" xr:uid="{90FFA969-E640-4D89-B1AC-F1ED66031A2C}"/>
    <cellStyle name="Nota 3 2 2 3" xfId="5917" xr:uid="{BF17F2EC-A32B-4115-BC9B-6EEC245E30FE}"/>
    <cellStyle name="Nota 3 2 2 3 10" xfId="44034" xr:uid="{2083D4E9-3080-4E48-AE3B-FFF4E3F80DA6}"/>
    <cellStyle name="Nota 3 2 2 3 11" xfId="18160" xr:uid="{C79B15DF-17BF-410F-937F-BF72141AC21C}"/>
    <cellStyle name="Nota 3 2 2 3 2" xfId="7475" xr:uid="{94C16A30-7C29-4944-AF41-5421E74F116A}"/>
    <cellStyle name="Nota 3 2 2 3 2 10" xfId="19017" xr:uid="{A3863F1E-9C17-450F-A55F-A0E6E8B35F1B}"/>
    <cellStyle name="Nota 3 2 2 3 2 2" xfId="9462" xr:uid="{0150401E-4548-4A61-B9BC-95DBE9341C7B}"/>
    <cellStyle name="Nota 3 2 2 3 2 2 2" xfId="31949" xr:uid="{538E6C5E-64D8-4E86-8C60-43CDD8E1A10E}"/>
    <cellStyle name="Nota 3 2 2 3 2 2 3" xfId="20966" xr:uid="{9D5C84AC-9B09-43D3-86B2-D5D5EEA0643D}"/>
    <cellStyle name="Nota 3 2 2 3 2 3" xfId="12861" xr:uid="{E5024D44-29C2-49FC-8443-1EB827D8DC52}"/>
    <cellStyle name="Nota 3 2 2 3 2 3 2" xfId="34922" xr:uid="{4084BA1A-57BE-4A8B-A651-24CB26A0CF0D}"/>
    <cellStyle name="Nota 3 2 2 3 2 3 3" xfId="23939" xr:uid="{649E411C-3A0E-4079-ADC1-F9892EF64625}"/>
    <cellStyle name="Nota 3 2 2 3 2 4" xfId="15303" xr:uid="{3C8359FC-F292-4E68-BDF4-E1EA5C8662EF}"/>
    <cellStyle name="Nota 3 2 2 3 2 4 2" xfId="37085" xr:uid="{52476594-34A6-4CFE-B100-8921AD5CA893}"/>
    <cellStyle name="Nota 3 2 2 3 2 4 3" xfId="26102" xr:uid="{0B601920-B33B-4476-9E9B-0E078EB0199A}"/>
    <cellStyle name="Nota 3 2 2 3 2 5" xfId="28052" xr:uid="{E1BE2E04-496A-4E27-9DF2-A2FEE3C3155A}"/>
    <cellStyle name="Nota 3 2 2 3 2 5 2" xfId="39035" xr:uid="{6356CE46-A450-4D47-99C0-FAE0EAE6A9DB}"/>
    <cellStyle name="Nota 3 2 2 3 2 6" xfId="30000" xr:uid="{9F9A8A1F-A631-49B6-ABE5-1AB61A7DA45D}"/>
    <cellStyle name="Nota 3 2 2 3 2 7" xfId="40983" xr:uid="{5659100A-F592-4E05-B540-CDEEEE35F579}"/>
    <cellStyle name="Nota 3 2 2 3 2 8" xfId="42930" xr:uid="{F0C61D15-8A21-4A93-B4EC-0262B0351C9C}"/>
    <cellStyle name="Nota 3 2 2 3 2 9" xfId="44890" xr:uid="{9F788CF4-62AE-435A-9D48-8D14E28CB5F7}"/>
    <cellStyle name="Nota 3 2 2 3 3" xfId="8605" xr:uid="{3CDA16B8-4320-4666-BAF2-F1408C316231}"/>
    <cellStyle name="Nota 3 2 2 3 3 2" xfId="11724" xr:uid="{92094149-6A2F-4D06-BA2A-6EE7FB1DDDA0}"/>
    <cellStyle name="Nota 3 2 2 3 3 2 2" xfId="33787" xr:uid="{CCF796D2-E1FA-4483-8C0D-ABF56C509370}"/>
    <cellStyle name="Nota 3 2 2 3 3 2 3" xfId="22804" xr:uid="{A056F734-3366-4AF3-926E-9ED5F30A8ED4}"/>
    <cellStyle name="Nota 3 2 2 3 3 3" xfId="31092" xr:uid="{6FEAF577-58C1-4FF3-A939-B9DE9ED3EDB3}"/>
    <cellStyle name="Nota 3 2 2 3 3 4" xfId="20109" xr:uid="{B1B23608-26AF-4BE2-838A-28E70860C53D}"/>
    <cellStyle name="Nota 3 2 2 3 4" xfId="10728" xr:uid="{CC496CB1-D608-46D3-89B7-6D1D92A66BFD}"/>
    <cellStyle name="Nota 3 2 2 3 4 2" xfId="32855" xr:uid="{7F9CD75B-7C08-46AD-9CAD-04F417C8699A}"/>
    <cellStyle name="Nota 3 2 2 3 4 3" xfId="21872" xr:uid="{5BF4D1B7-4BAB-4D5E-B8CC-B39A4438A4BF}"/>
    <cellStyle name="Nota 3 2 2 3 5" xfId="14372" xr:uid="{56646DD0-CE48-4650-A721-BEF3FAA99BFF}"/>
    <cellStyle name="Nota 3 2 2 3 5 2" xfId="36229" xr:uid="{719F4D03-8EE4-4078-9D97-FA75CDD53CC0}"/>
    <cellStyle name="Nota 3 2 2 3 5 3" xfId="25246" xr:uid="{E3310AB5-9102-4E00-9619-151C6444F1BE}"/>
    <cellStyle name="Nota 3 2 2 3 6" xfId="27196" xr:uid="{1AAAD27F-E3CB-4B00-BAD6-23939CB3E026}"/>
    <cellStyle name="Nota 3 2 2 3 6 2" xfId="38179" xr:uid="{1DE36E18-AAB7-4F71-BF82-AAF3B0615335}"/>
    <cellStyle name="Nota 3 2 2 3 7" xfId="29144" xr:uid="{DEB722E6-B5B6-493C-8F0D-803B7CD93310}"/>
    <cellStyle name="Nota 3 2 2 3 8" xfId="40127" xr:uid="{D7EAA61D-6C27-4D31-B4C3-1D228E946AD3}"/>
    <cellStyle name="Nota 3 2 2 3 9" xfId="42074" xr:uid="{BE6BCB9C-CB24-4519-BB1B-DC69FFA757D0}"/>
    <cellStyle name="Nota 3 2 2 4" xfId="6909" xr:uid="{5D1A5800-2F81-4977-9C81-45287A7E217B}"/>
    <cellStyle name="Nota 3 2 2 4 10" xfId="18453" xr:uid="{A4ABA23F-3221-4B60-A04A-F28D52AA3BAB}"/>
    <cellStyle name="Nota 3 2 2 4 2" xfId="8898" xr:uid="{3970FE58-2BA7-4382-B624-AEE47E4F75C9}"/>
    <cellStyle name="Nota 3 2 2 4 2 2" xfId="31385" xr:uid="{EBB78811-1D82-4B72-81A7-9932AC270610}"/>
    <cellStyle name="Nota 3 2 2 4 2 3" xfId="20402" xr:uid="{409333DC-628E-4486-BD65-90F7E05974E8}"/>
    <cellStyle name="Nota 3 2 2 4 3" xfId="12283" xr:uid="{7B388D92-CF74-4399-BBCE-B460D0601CC3}"/>
    <cellStyle name="Nota 3 2 2 4 3 2" xfId="34344" xr:uid="{33F973A0-D0E0-4675-A9FD-C874745917C0}"/>
    <cellStyle name="Nota 3 2 2 4 3 3" xfId="23361" xr:uid="{EAA720E4-B888-47AA-8F77-640B6CA915F4}"/>
    <cellStyle name="Nota 3 2 2 4 4" xfId="14739" xr:uid="{ED8357A9-A8F8-433A-9855-232658E3CB64}"/>
    <cellStyle name="Nota 3 2 2 4 4 2" xfId="36521" xr:uid="{6879A09A-4FEC-400A-BC8C-A924D14DC660}"/>
    <cellStyle name="Nota 3 2 2 4 4 3" xfId="25538" xr:uid="{E57B3B7C-56F7-4602-A603-D492691595C2}"/>
    <cellStyle name="Nota 3 2 2 4 5" xfId="27488" xr:uid="{18ECACE4-9429-4DB9-A965-CB5D4041E665}"/>
    <cellStyle name="Nota 3 2 2 4 5 2" xfId="38471" xr:uid="{30828BF7-B204-4456-8B77-368957D37C48}"/>
    <cellStyle name="Nota 3 2 2 4 6" xfId="29436" xr:uid="{C069A88C-05F2-47A7-8154-2B14FF02A409}"/>
    <cellStyle name="Nota 3 2 2 4 7" xfId="40419" xr:uid="{54F551AB-D980-4DCC-A605-D5391E7E925F}"/>
    <cellStyle name="Nota 3 2 2 4 8" xfId="42366" xr:uid="{31D6D672-51A7-45E8-86D5-0DE459FDA47A}"/>
    <cellStyle name="Nota 3 2 2 4 9" xfId="44326" xr:uid="{4C93C4AD-98AE-4826-B1DB-70F11D51B2BC}"/>
    <cellStyle name="Nota 3 2 2 5" xfId="8603" xr:uid="{8754EE72-86AF-4CC8-8EF4-C24D7BDDE80E}"/>
    <cellStyle name="Nota 3 2 2 5 2" xfId="11146" xr:uid="{2A4DC30E-479C-4C0A-91CC-ACEFCD5D4521}"/>
    <cellStyle name="Nota 3 2 2 5 2 2" xfId="33209" xr:uid="{05BDA188-7E60-4F9A-9EA2-1578940BEF00}"/>
    <cellStyle name="Nota 3 2 2 5 2 3" xfId="22226" xr:uid="{9ADBF3C0-E707-4CDA-89D3-B49F99C6CAB5}"/>
    <cellStyle name="Nota 3 2 2 5 3" xfId="31090" xr:uid="{13390B66-EB30-4458-99FE-9A5E1C5B24EC}"/>
    <cellStyle name="Nota 3 2 2 5 4" xfId="20107" xr:uid="{FD22E4DA-6B9E-49B6-8704-A70DDAD5E577}"/>
    <cellStyle name="Nota 3 2 2 6" xfId="10164" xr:uid="{E7A31127-00D8-482A-B3E5-3755A21E6253}"/>
    <cellStyle name="Nota 3 2 2 6 2" xfId="32291" xr:uid="{1BDA7290-8C46-4AC5-B740-0BE58FF2DA0D}"/>
    <cellStyle name="Nota 3 2 2 6 3" xfId="21308" xr:uid="{E4BA8BFE-4BA3-4BCF-94B1-6593C368FBAC}"/>
    <cellStyle name="Nota 3 2 2 7" xfId="14370" xr:uid="{FE8FFA60-DEF3-4A59-8D06-5245D3112C03}"/>
    <cellStyle name="Nota 3 2 2 7 2" xfId="36227" xr:uid="{43EA1230-A63D-4547-84FF-3721A9556602}"/>
    <cellStyle name="Nota 3 2 2 7 3" xfId="25244" xr:uid="{83F70512-4C05-4836-BC30-235BCF1E4169}"/>
    <cellStyle name="Nota 3 2 2 8" xfId="27194" xr:uid="{51C1D569-BA61-4350-A336-A72D79362A7D}"/>
    <cellStyle name="Nota 3 2 2 8 2" xfId="38177" xr:uid="{DD745190-22D9-4DFE-956F-FAE90CB8F720}"/>
    <cellStyle name="Nota 3 2 2 9" xfId="29142" xr:uid="{71709A6D-DADC-4B99-8A70-468DBF098FF4}"/>
    <cellStyle name="Nota 3 2 3" xfId="5918" xr:uid="{E93738E5-F1C3-436C-A7B4-F3707221CFB9}"/>
    <cellStyle name="Nota 3 2 3 10" xfId="44035" xr:uid="{FC36F1B6-5E2B-4D55-B507-A03B6FBC26FE}"/>
    <cellStyle name="Nota 3 2 3 11" xfId="18161" xr:uid="{2909FB5D-7AEC-46FB-808E-7A52E4F15D0A}"/>
    <cellStyle name="Nota 3 2 3 2" xfId="7024" xr:uid="{09AE0D36-6FFC-443C-8630-D901D181D53C}"/>
    <cellStyle name="Nota 3 2 3 2 10" xfId="18566" xr:uid="{F70ABB86-872B-4BD1-A880-53B47A30D0CE}"/>
    <cellStyle name="Nota 3 2 3 2 2" xfId="9011" xr:uid="{A2048BA9-3B13-4731-9B30-5768CE4D40B3}"/>
    <cellStyle name="Nota 3 2 3 2 2 2" xfId="31498" xr:uid="{442A0398-A831-47A8-B144-5AA761DECA80}"/>
    <cellStyle name="Nota 3 2 3 2 2 3" xfId="20515" xr:uid="{971E2C34-1A47-41D9-B6DC-328EAE9BD0C6}"/>
    <cellStyle name="Nota 3 2 3 2 3" xfId="12406" xr:uid="{65A23767-E9C0-4198-9EDF-482FC9264701}"/>
    <cellStyle name="Nota 3 2 3 2 3 2" xfId="34467" xr:uid="{4515F8A1-9B27-4A0F-8F9C-2FFFA9BEA66B}"/>
    <cellStyle name="Nota 3 2 3 2 3 3" xfId="23484" xr:uid="{A7869BC0-98F1-4711-86CF-39E30DD686F8}"/>
    <cellStyle name="Nota 3 2 3 2 4" xfId="14852" xr:uid="{8206ADE1-4B95-4054-9868-CD694F0B1C60}"/>
    <cellStyle name="Nota 3 2 3 2 4 2" xfId="36634" xr:uid="{AB39E54C-3283-4E6D-B956-330A03D7CCE0}"/>
    <cellStyle name="Nota 3 2 3 2 4 3" xfId="25651" xr:uid="{E03043DA-5335-4F00-99AC-769D62989289}"/>
    <cellStyle name="Nota 3 2 3 2 5" xfId="27601" xr:uid="{6FE7EBB6-D88C-4BBF-A451-56727724CD66}"/>
    <cellStyle name="Nota 3 2 3 2 5 2" xfId="38584" xr:uid="{D5DC4B6D-0221-46CE-98BA-16428523F888}"/>
    <cellStyle name="Nota 3 2 3 2 6" xfId="29549" xr:uid="{016149ED-FA92-400E-8832-61227A8FE129}"/>
    <cellStyle name="Nota 3 2 3 2 7" xfId="40532" xr:uid="{50B65325-9847-4BAA-A178-049166E8E3FF}"/>
    <cellStyle name="Nota 3 2 3 2 8" xfId="42479" xr:uid="{6F7CF965-2CFB-4A8A-AF21-38D70860BA90}"/>
    <cellStyle name="Nota 3 2 3 2 9" xfId="44439" xr:uid="{2E7CCA8D-349A-47BD-80C2-E77A015089DB}"/>
    <cellStyle name="Nota 3 2 3 3" xfId="8606" xr:uid="{37D789E2-D343-4255-AF89-055C83296068}"/>
    <cellStyle name="Nota 3 2 3 3 2" xfId="11269" xr:uid="{D95BDF89-87E9-418D-86C2-951988A23327}"/>
    <cellStyle name="Nota 3 2 3 3 2 2" xfId="33332" xr:uid="{E56ECA35-4F75-4D04-A51F-00F2E73D7FA0}"/>
    <cellStyle name="Nota 3 2 3 3 2 3" xfId="22349" xr:uid="{53A56BD5-5CD1-4AD3-A5B3-3B4142948F49}"/>
    <cellStyle name="Nota 3 2 3 3 3" xfId="31093" xr:uid="{57ABB56A-F267-4863-8FA0-35EF08F0C551}"/>
    <cellStyle name="Nota 3 2 3 3 4" xfId="20110" xr:uid="{43ECA91B-3C34-47C7-82C2-885E81C6EA08}"/>
    <cellStyle name="Nota 3 2 3 4" xfId="10277" xr:uid="{3C47C03B-761D-4945-9336-4D85D78A02A9}"/>
    <cellStyle name="Nota 3 2 3 4 2" xfId="32404" xr:uid="{63A297B7-2A0F-4067-AB87-645E2B4DEC1A}"/>
    <cellStyle name="Nota 3 2 3 4 3" xfId="21421" xr:uid="{C3E98B1F-E427-4521-88DE-CF49BC6DC62B}"/>
    <cellStyle name="Nota 3 2 3 5" xfId="14373" xr:uid="{D0E05A15-0995-483F-9087-8FD733F028A4}"/>
    <cellStyle name="Nota 3 2 3 5 2" xfId="36230" xr:uid="{71CFF56B-5600-4676-A175-F0A39D70228D}"/>
    <cellStyle name="Nota 3 2 3 5 3" xfId="25247" xr:uid="{C4E5846C-AF40-44CC-96A8-568413663276}"/>
    <cellStyle name="Nota 3 2 3 6" xfId="27197" xr:uid="{8342EA90-7ED7-4446-BCE5-2810A7EABB7B}"/>
    <cellStyle name="Nota 3 2 3 6 2" xfId="38180" xr:uid="{0FEA5713-5E07-4561-B081-CD684332A428}"/>
    <cellStyle name="Nota 3 2 3 7" xfId="29145" xr:uid="{CBFDA830-ACE2-4558-8205-EB622713E772}"/>
    <cellStyle name="Nota 3 2 3 8" xfId="40128" xr:uid="{4868553A-AE26-4E57-83C9-2FCA85ECC644}"/>
    <cellStyle name="Nota 3 2 3 9" xfId="42075" xr:uid="{3968DD55-7B70-4F95-AE9F-A11FBB6B77E6}"/>
    <cellStyle name="Nota 3 2 4" xfId="5919" xr:uid="{91036189-3EC9-4DAE-A393-E0F9F56E1877}"/>
    <cellStyle name="Nota 3 2 4 10" xfId="44036" xr:uid="{9F846A5F-9A5D-4E72-AA14-68E412702D12}"/>
    <cellStyle name="Nota 3 2 4 11" xfId="18162" xr:uid="{502D2C86-2348-406F-AF73-1833ADB70199}"/>
    <cellStyle name="Nota 3 2 4 2" xfId="7306" xr:uid="{403C3F80-373D-4735-856F-1F2CFC670545}"/>
    <cellStyle name="Nota 3 2 4 2 10" xfId="18848" xr:uid="{88A71645-DA5B-481B-BA57-ED5E5279C541}"/>
    <cellStyle name="Nota 3 2 4 2 2" xfId="9293" xr:uid="{1D35B8FA-C6E2-4050-9BF0-F7B469206415}"/>
    <cellStyle name="Nota 3 2 4 2 2 2" xfId="31780" xr:uid="{BF820930-95B8-4C6F-8315-9D512C18B2AE}"/>
    <cellStyle name="Nota 3 2 4 2 2 3" xfId="20797" xr:uid="{4CA4180F-161A-408D-820D-00173E248600}"/>
    <cellStyle name="Nota 3 2 4 2 3" xfId="12692" xr:uid="{E71E605F-76FA-4569-B763-C58816F6471E}"/>
    <cellStyle name="Nota 3 2 4 2 3 2" xfId="34753" xr:uid="{6B187FE5-38B5-45AD-82DD-2248C6CB6BC3}"/>
    <cellStyle name="Nota 3 2 4 2 3 3" xfId="23770" xr:uid="{1BA0E6B0-158C-4A8D-9E42-D20A9D94E70C}"/>
    <cellStyle name="Nota 3 2 4 2 4" xfId="15134" xr:uid="{859FA2F3-FB84-46EB-92D3-C647E3978CD6}"/>
    <cellStyle name="Nota 3 2 4 2 4 2" xfId="36916" xr:uid="{9F09FB65-96EA-48C6-B8A5-C4DDA3160195}"/>
    <cellStyle name="Nota 3 2 4 2 4 3" xfId="25933" xr:uid="{245D4537-E24C-4F84-A603-CA6A62A05379}"/>
    <cellStyle name="Nota 3 2 4 2 5" xfId="27883" xr:uid="{1208D854-B1AF-46B8-9C9E-2C802ADFAA62}"/>
    <cellStyle name="Nota 3 2 4 2 5 2" xfId="38866" xr:uid="{163D9C62-4D85-46A2-96E8-ECFADE318F02}"/>
    <cellStyle name="Nota 3 2 4 2 6" xfId="29831" xr:uid="{87097507-4E25-4D81-A968-4BE51A4801D8}"/>
    <cellStyle name="Nota 3 2 4 2 7" xfId="40814" xr:uid="{99B1EF2D-8227-4470-B663-AE24FC19E65A}"/>
    <cellStyle name="Nota 3 2 4 2 8" xfId="42761" xr:uid="{95DC9CC1-A06B-4018-905D-EC4023C3FFB5}"/>
    <cellStyle name="Nota 3 2 4 2 9" xfId="44721" xr:uid="{218B5937-C540-4F2B-998E-677032906BA2}"/>
    <cellStyle name="Nota 3 2 4 3" xfId="8607" xr:uid="{70D50DEB-ADA4-44A4-8927-A574607CFE82}"/>
    <cellStyle name="Nota 3 2 4 3 2" xfId="11555" xr:uid="{B164C703-5582-437E-86BE-C77E8550F488}"/>
    <cellStyle name="Nota 3 2 4 3 2 2" xfId="33618" xr:uid="{2E67B10F-39B9-4E3D-A5AF-BCC167C9C1D8}"/>
    <cellStyle name="Nota 3 2 4 3 2 3" xfId="22635" xr:uid="{FC75D0FD-7E56-420D-ACFF-30FA5B0E3F96}"/>
    <cellStyle name="Nota 3 2 4 3 3" xfId="31094" xr:uid="{2F66FC1F-ECDB-4743-9C8F-216BE6317E0E}"/>
    <cellStyle name="Nota 3 2 4 3 4" xfId="20111" xr:uid="{A6D6CC73-8A25-4879-9130-270E7B229BE3}"/>
    <cellStyle name="Nota 3 2 4 4" xfId="10559" xr:uid="{BA3E10A2-C18A-4188-A04D-91718A1341EB}"/>
    <cellStyle name="Nota 3 2 4 4 2" xfId="32686" xr:uid="{10B58D1A-5A67-473E-9B80-57A3A4A12FDD}"/>
    <cellStyle name="Nota 3 2 4 4 3" xfId="21703" xr:uid="{0A67F70B-3518-478C-B4AF-3B865D22B794}"/>
    <cellStyle name="Nota 3 2 4 5" xfId="14374" xr:uid="{1B40EE97-C60A-424D-9980-4F8CA3B9B0E2}"/>
    <cellStyle name="Nota 3 2 4 5 2" xfId="36231" xr:uid="{45F0C956-FB8A-46CD-8CE9-E213DE465772}"/>
    <cellStyle name="Nota 3 2 4 5 3" xfId="25248" xr:uid="{E4884963-B8A7-44E0-855D-DB1FC30B9765}"/>
    <cellStyle name="Nota 3 2 4 6" xfId="27198" xr:uid="{64CBD1CF-CB1E-452B-957B-DBD385CC0EC9}"/>
    <cellStyle name="Nota 3 2 4 6 2" xfId="38181" xr:uid="{1641FF9C-E27E-434F-9F2B-3252913ADCED}"/>
    <cellStyle name="Nota 3 2 4 7" xfId="29146" xr:uid="{6F38D806-B14F-4352-805C-ECC29C848B36}"/>
    <cellStyle name="Nota 3 2 4 8" xfId="40129" xr:uid="{DE68A8A3-6F87-4410-80CB-52B7FF4FAA7B}"/>
    <cellStyle name="Nota 3 2 4 9" xfId="42076" xr:uid="{56E796D9-140A-47A0-891C-6809138C2FB2}"/>
    <cellStyle name="Nota 3 2 5" xfId="5920" xr:uid="{86E62548-FEC0-4649-BB59-43F1647810BC}"/>
    <cellStyle name="Nota 3 2 5 10" xfId="44037" xr:uid="{4E4E8322-62AA-4514-BF1C-984C60E0A5A6}"/>
    <cellStyle name="Nota 3 2 5 11" xfId="18163" xr:uid="{FAA14A61-9E07-4BEA-8FFB-2EF5BD9CEAEA}"/>
    <cellStyle name="Nota 3 2 5 2" xfId="7588" xr:uid="{5565FA45-F4EE-4B1F-8475-1F32EC610CA3}"/>
    <cellStyle name="Nota 3 2 5 2 10" xfId="19130" xr:uid="{02603784-BFEE-47A7-8542-35E4CEF5DB9C}"/>
    <cellStyle name="Nota 3 2 5 2 2" xfId="9575" xr:uid="{FF4148F6-8182-4ACA-BD2B-421436120C6C}"/>
    <cellStyle name="Nota 3 2 5 2 2 2" xfId="32062" xr:uid="{2801B357-04C1-46CD-BDA9-01FE125514D6}"/>
    <cellStyle name="Nota 3 2 5 2 2 3" xfId="21079" xr:uid="{EE5B9348-5755-4A77-BB81-209374C001D5}"/>
    <cellStyle name="Nota 3 2 5 2 3" xfId="12974" xr:uid="{B8F5BF43-4966-471F-A863-E0E19E6E6DF9}"/>
    <cellStyle name="Nota 3 2 5 2 3 2" xfId="35035" xr:uid="{1BC23DE7-43A8-4337-A97C-29D13295E69F}"/>
    <cellStyle name="Nota 3 2 5 2 3 3" xfId="24052" xr:uid="{D9DDF6F4-5617-496B-9F71-DDC21FBDD2C4}"/>
    <cellStyle name="Nota 3 2 5 2 4" xfId="15416" xr:uid="{9E4066E3-D303-4B8B-9611-07A34DBC52C0}"/>
    <cellStyle name="Nota 3 2 5 2 4 2" xfId="37198" xr:uid="{F21F8D86-B238-4C81-B9D6-934D46F3FF99}"/>
    <cellStyle name="Nota 3 2 5 2 4 3" xfId="26215" xr:uid="{198A83A4-EE23-454C-B384-25EAE56D5FC6}"/>
    <cellStyle name="Nota 3 2 5 2 5" xfId="28165" xr:uid="{64E19659-2433-4787-9E4D-8C0B0F39DA52}"/>
    <cellStyle name="Nota 3 2 5 2 5 2" xfId="39148" xr:uid="{1897DD1D-32B6-4FE5-A676-0926C42E2CD3}"/>
    <cellStyle name="Nota 3 2 5 2 6" xfId="30113" xr:uid="{B3D5081C-13D1-48AE-815D-653A2DFDC549}"/>
    <cellStyle name="Nota 3 2 5 2 7" xfId="41096" xr:uid="{92564E6F-C76F-4AC4-860C-3B4522B0DE21}"/>
    <cellStyle name="Nota 3 2 5 2 8" xfId="43043" xr:uid="{EA4D2D2A-ADE4-43D2-AA75-53665B3CC45A}"/>
    <cellStyle name="Nota 3 2 5 2 9" xfId="45003" xr:uid="{EDA29EC0-3333-4A83-BDB9-914228DB3FE0}"/>
    <cellStyle name="Nota 3 2 5 3" xfId="8608" xr:uid="{3C8DC610-142D-4A89-873D-789222BAA395}"/>
    <cellStyle name="Nota 3 2 5 3 2" xfId="11837" xr:uid="{4AB9F062-F34F-41A7-943D-E6E244B05C55}"/>
    <cellStyle name="Nota 3 2 5 3 2 2" xfId="33900" xr:uid="{DE2B3E72-0890-49B9-A581-E84CF9ABF435}"/>
    <cellStyle name="Nota 3 2 5 3 2 3" xfId="22917" xr:uid="{7F311A81-7E6A-40F1-A053-6C2871BEBF8D}"/>
    <cellStyle name="Nota 3 2 5 3 3" xfId="31095" xr:uid="{BB7D6E47-A2F1-42DD-9A9B-8DF14DFE982D}"/>
    <cellStyle name="Nota 3 2 5 3 4" xfId="20112" xr:uid="{A17171E4-3B85-4278-8F6C-8B80800F194C}"/>
    <cellStyle name="Nota 3 2 5 4" xfId="10841" xr:uid="{7ACB850C-7068-4827-B24D-A78F56CC1820}"/>
    <cellStyle name="Nota 3 2 5 4 2" xfId="32968" xr:uid="{EC352C9C-48FE-4E4A-9B35-EE7A0B1577FC}"/>
    <cellStyle name="Nota 3 2 5 4 3" xfId="21985" xr:uid="{079D237F-3E58-4DC8-8E3F-C41B721FB5A0}"/>
    <cellStyle name="Nota 3 2 5 5" xfId="14375" xr:uid="{E8012923-A6E1-483A-A18C-026FC4CB6831}"/>
    <cellStyle name="Nota 3 2 5 5 2" xfId="36232" xr:uid="{1745878D-2865-48AC-A9BB-359C2602EB29}"/>
    <cellStyle name="Nota 3 2 5 5 3" xfId="25249" xr:uid="{8E6E3895-8430-42E9-A85B-3F7AA460DA32}"/>
    <cellStyle name="Nota 3 2 5 6" xfId="27199" xr:uid="{6DDA9E77-D9A2-4294-B2D7-2E49DA957737}"/>
    <cellStyle name="Nota 3 2 5 6 2" xfId="38182" xr:uid="{13E65B73-85C4-467F-B3CA-F67F04B97CE7}"/>
    <cellStyle name="Nota 3 2 5 7" xfId="29147" xr:uid="{435DDC92-434A-488F-BA67-9FF6BE4786CC}"/>
    <cellStyle name="Nota 3 2 5 8" xfId="40130" xr:uid="{F6E0E093-0283-48A2-82AF-1640D454D9E0}"/>
    <cellStyle name="Nota 3 2 5 9" xfId="42077" xr:uid="{3D5B7C7B-9C60-424A-B9F9-F35C3E2D3F5A}"/>
    <cellStyle name="Nota 3 2 6" xfId="6739" xr:uid="{701834BF-CBA2-4513-9786-7A2C642F1A2B}"/>
    <cellStyle name="Nota 3 2 6 10" xfId="18284" xr:uid="{884E614B-47BB-48C2-9EC8-86C4C857D75A}"/>
    <cellStyle name="Nota 3 2 6 2" xfId="8729" xr:uid="{7250DE5F-2BFA-451E-A20D-0614979382A5}"/>
    <cellStyle name="Nota 3 2 6 2 2" xfId="13173" xr:uid="{013CD924-1A78-4A69-8C53-0C0AC79F5CF4}"/>
    <cellStyle name="Nota 3 2 6 2 2 2" xfId="35182" xr:uid="{DBC15E83-5CA6-4F8B-8303-FB8D5A01F8F9}"/>
    <cellStyle name="Nota 3 2 6 2 2 3" xfId="24199" xr:uid="{5B23C78A-2FDC-4D0F-838A-0072B65BF937}"/>
    <cellStyle name="Nota 3 2 6 2 3" xfId="31216" xr:uid="{68D2DD2E-6A1E-4DA1-9A5F-B625719E1A6B}"/>
    <cellStyle name="Nota 3 2 6 2 4" xfId="20233" xr:uid="{05814E2A-6272-4120-901F-D0666C5C070A}"/>
    <cellStyle name="Nota 3 2 6 3" xfId="11986" xr:uid="{74B4AC54-E290-49F9-82B5-4B4A971244AE}"/>
    <cellStyle name="Nota 3 2 6 3 2" xfId="34047" xr:uid="{F081A3FD-1230-4BBD-AB20-60A08339B01D}"/>
    <cellStyle name="Nota 3 2 6 3 3" xfId="23064" xr:uid="{97BFE109-495A-4EF6-8FD7-1F49F226D8ED}"/>
    <cellStyle name="Nota 3 2 6 4" xfId="14570" xr:uid="{E3B3ECB1-FCA1-45B9-91E4-345C1DEC3E0B}"/>
    <cellStyle name="Nota 3 2 6 4 2" xfId="36352" xr:uid="{4582570A-FFD2-492C-95C5-548694CA240D}"/>
    <cellStyle name="Nota 3 2 6 4 3" xfId="25369" xr:uid="{0015A106-2EEF-443D-867E-AAA7D1069A42}"/>
    <cellStyle name="Nota 3 2 6 5" xfId="27319" xr:uid="{0462705F-BF9B-4C0A-84A5-2496D80FB692}"/>
    <cellStyle name="Nota 3 2 6 5 2" xfId="38302" xr:uid="{434BFCE8-0BCF-43EB-AC86-5AB29AD44179}"/>
    <cellStyle name="Nota 3 2 6 6" xfId="29267" xr:uid="{290AD204-DCB2-4A74-95B2-7C858692D4E2}"/>
    <cellStyle name="Nota 3 2 6 7" xfId="40250" xr:uid="{0F3C6717-A80E-4FA6-B135-5A3FADE71145}"/>
    <cellStyle name="Nota 3 2 6 8" xfId="42197" xr:uid="{D52C368B-A70F-482F-B038-58384B1CDACB}"/>
    <cellStyle name="Nota 3 2 6 9" xfId="44157" xr:uid="{F0896180-6960-4305-9ADE-A77204AC3BA6}"/>
    <cellStyle name="Nota 3 2 7" xfId="8602" xr:uid="{4BBF009D-7C34-4331-A66F-512A34DB6ABD}"/>
    <cellStyle name="Nota 3 2 7 2" xfId="12110" xr:uid="{B0C334D5-EA52-40A6-B0C4-71E1342F403F}"/>
    <cellStyle name="Nota 3 2 7 2 2" xfId="34171" xr:uid="{AE6BAA19-7E72-40DD-8F71-055B1417DB54}"/>
    <cellStyle name="Nota 3 2 7 2 3" xfId="23188" xr:uid="{726036BA-8A52-4E6C-BD83-F1141F955048}"/>
    <cellStyle name="Nota 3 2 7 3" xfId="31089" xr:uid="{E7625CB4-D1C0-45E9-BCC4-833C752227D8}"/>
    <cellStyle name="Nota 3 2 7 4" xfId="20106" xr:uid="{D07D113E-8999-4307-83CB-5924ACC26FED}"/>
    <cellStyle name="Nota 3 2 8" xfId="10971" xr:uid="{3035014D-BF2A-4A21-B3F9-756397ABB0BD}"/>
    <cellStyle name="Nota 3 2 8 2" xfId="33036" xr:uid="{4325408B-8BEA-4EC2-ADB7-9A5E200AA5BB}"/>
    <cellStyle name="Nota 3 2 8 3" xfId="22053" xr:uid="{BF8B0967-9CBF-44DD-8D38-B93BEDA429B9}"/>
    <cellStyle name="Nota 3 2 9" xfId="9914" xr:uid="{51DE0FF8-7F66-4689-8AFE-9D61EF543A8E}"/>
    <cellStyle name="Nota 3 2 9 2" xfId="32122" xr:uid="{6EE0A017-C02F-4935-8D44-5220FC379D77}"/>
    <cellStyle name="Nota 3 2 9 3" xfId="21139" xr:uid="{88023219-8550-4D40-AAB5-1A701B229F62}"/>
    <cellStyle name="Nota 3 3" xfId="3775" xr:uid="{00000000-0005-0000-0000-0000150C0000}"/>
    <cellStyle name="Nota 3 3 10" xfId="5921" xr:uid="{F21B1111-9BCD-4894-B9AD-E87A476B2875}"/>
    <cellStyle name="Nota 3 3 10 2" xfId="38183" xr:uid="{9B49843B-A285-4544-A23A-B83CC6080DB9}"/>
    <cellStyle name="Nota 3 3 10 3" xfId="27200" xr:uid="{B46DD5C8-D1C4-42AA-A51B-B12F83BF0E97}"/>
    <cellStyle name="Nota 3 3 11" xfId="29148" xr:uid="{38D170F6-6DB7-4A62-9C5E-62D03EA8D244}"/>
    <cellStyle name="Nota 3 3 12" xfId="40131" xr:uid="{4E3FE80F-B40B-406E-8330-A458A0DC0AD1}"/>
    <cellStyle name="Nota 3 3 13" xfId="42078" xr:uid="{391D0222-8950-4DD3-9D51-20243B98376F}"/>
    <cellStyle name="Nota 3 3 14" xfId="44038" xr:uid="{218DEA13-DC58-4A1E-A2CE-36D49E3E28EF}"/>
    <cellStyle name="Nota 3 3 15" xfId="18164" xr:uid="{B4088758-288C-40CD-AC4B-DCF7B86BD729}"/>
    <cellStyle name="Nota 3 3 2" xfId="5922" xr:uid="{0DB49E1C-1B34-45DA-ACA0-57CFA6F6226D}"/>
    <cellStyle name="Nota 3 3 2 10" xfId="40132" xr:uid="{476CEC6C-788B-455C-8C9B-929899B3266F}"/>
    <cellStyle name="Nota 3 3 2 11" xfId="42079" xr:uid="{D6AD44EE-D623-47B6-B2A4-8E038B73C127}"/>
    <cellStyle name="Nota 3 3 2 12" xfId="44039" xr:uid="{19FB97EA-6F7E-41AC-8462-7435D2ACEB05}"/>
    <cellStyle name="Nota 3 3 2 13" xfId="18165" xr:uid="{75A3FD49-81D7-4032-A049-01B9DADB8D05}"/>
    <cellStyle name="Nota 3 3 2 2" xfId="5923" xr:uid="{847AA9BE-6053-455C-9ECB-A3E501679770}"/>
    <cellStyle name="Nota 3 3 2 2 10" xfId="44040" xr:uid="{1DB229EE-46E7-4E0B-B25C-D6AD9E6316CF}"/>
    <cellStyle name="Nota 3 3 2 2 11" xfId="18166" xr:uid="{52D7E8EE-2F94-43E4-91F4-0FCD26E7482A}"/>
    <cellStyle name="Nota 3 3 2 2 2" xfId="7249" xr:uid="{553A7722-3D8D-4361-93A1-A5DFF543FD4E}"/>
    <cellStyle name="Nota 3 3 2 2 2 10" xfId="18791" xr:uid="{D085F2E2-46FD-4E10-A959-BA99032B4F87}"/>
    <cellStyle name="Nota 3 3 2 2 2 2" xfId="9236" xr:uid="{46120389-E442-4495-B6B0-1E642156F073}"/>
    <cellStyle name="Nota 3 3 2 2 2 2 2" xfId="31723" xr:uid="{D92D3D28-652F-43C7-89F4-F4E472A0FFCD}"/>
    <cellStyle name="Nota 3 3 2 2 2 2 3" xfId="20740" xr:uid="{D02A1933-E760-4574-AA33-0E357D4B34ED}"/>
    <cellStyle name="Nota 3 3 2 2 2 3" xfId="12635" xr:uid="{7983500E-A2B3-4CBD-9E72-D6520AF6CC95}"/>
    <cellStyle name="Nota 3 3 2 2 2 3 2" xfId="34696" xr:uid="{39726410-9725-431A-9ECB-DD162FAA8BDC}"/>
    <cellStyle name="Nota 3 3 2 2 2 3 3" xfId="23713" xr:uid="{E3906D54-794E-43B9-AE0A-79F77DD2C357}"/>
    <cellStyle name="Nota 3 3 2 2 2 4" xfId="15077" xr:uid="{8EBA54A8-19E2-41ED-A000-4A44E358FEA4}"/>
    <cellStyle name="Nota 3 3 2 2 2 4 2" xfId="36859" xr:uid="{48E4CE4E-817B-4EF4-8775-1DF3552CDCDE}"/>
    <cellStyle name="Nota 3 3 2 2 2 4 3" xfId="25876" xr:uid="{5BE6F6F9-78E0-455A-AF61-2585C2C37664}"/>
    <cellStyle name="Nota 3 3 2 2 2 5" xfId="27826" xr:uid="{DFEE5082-BE48-4D6C-86C3-6C4D2BD9AC89}"/>
    <cellStyle name="Nota 3 3 2 2 2 5 2" xfId="38809" xr:uid="{7154065A-22F6-4AC8-98FE-68CBEA1D1AFF}"/>
    <cellStyle name="Nota 3 3 2 2 2 6" xfId="29774" xr:uid="{217135F2-CC60-49C3-A974-2C0BB743F907}"/>
    <cellStyle name="Nota 3 3 2 2 2 7" xfId="40757" xr:uid="{C61A4A5C-70D1-4945-93D2-9D10124B9618}"/>
    <cellStyle name="Nota 3 3 2 2 2 8" xfId="42704" xr:uid="{6E00DFC8-ED71-425F-AF75-78CFAF251DF8}"/>
    <cellStyle name="Nota 3 3 2 2 2 9" xfId="44664" xr:uid="{CD6AB427-AD56-4195-BE88-8303B6AC951A}"/>
    <cellStyle name="Nota 3 3 2 2 3" xfId="8611" xr:uid="{85332C0D-2484-4F1E-ACEE-545296121846}"/>
    <cellStyle name="Nota 3 3 2 2 3 2" xfId="11498" xr:uid="{588F764A-3834-4B44-BBE2-97CBF6900CF3}"/>
    <cellStyle name="Nota 3 3 2 2 3 2 2" xfId="33561" xr:uid="{890AC721-1C5A-47AF-92C3-DC814F4EFAFC}"/>
    <cellStyle name="Nota 3 3 2 2 3 2 3" xfId="22578" xr:uid="{7BCE4B1E-B9EE-4357-891F-FD0D7DE6182F}"/>
    <cellStyle name="Nota 3 3 2 2 3 3" xfId="31098" xr:uid="{9C1F0860-A4D6-4654-93A5-12A4C3E5E843}"/>
    <cellStyle name="Nota 3 3 2 2 3 4" xfId="20115" xr:uid="{32F778AC-327E-4FA9-A553-8BA1D752E20C}"/>
    <cellStyle name="Nota 3 3 2 2 4" xfId="10502" xr:uid="{8B43A512-E3A3-4604-8553-45B5A2110BDA}"/>
    <cellStyle name="Nota 3 3 2 2 4 2" xfId="32629" xr:uid="{ADDCCC27-DC4D-48FC-AB09-31B6588ED6DC}"/>
    <cellStyle name="Nota 3 3 2 2 4 3" xfId="21646" xr:uid="{7C1D198E-7743-41CA-B8E7-CB178D59847B}"/>
    <cellStyle name="Nota 3 3 2 2 5" xfId="14378" xr:uid="{3A2CE7AC-6A52-4AEF-893A-8D416A7A3451}"/>
    <cellStyle name="Nota 3 3 2 2 5 2" xfId="36235" xr:uid="{933540D9-575E-4EEE-BF00-93C8E8D503F2}"/>
    <cellStyle name="Nota 3 3 2 2 5 3" xfId="25252" xr:uid="{29B857B7-6978-4A09-8CB9-784E38B1E6CE}"/>
    <cellStyle name="Nota 3 3 2 2 6" xfId="27202" xr:uid="{5CC7C649-0960-423C-8281-C1C0F60C8434}"/>
    <cellStyle name="Nota 3 3 2 2 6 2" xfId="38185" xr:uid="{E1A365B9-C665-4C4B-BC23-2429B543F478}"/>
    <cellStyle name="Nota 3 3 2 2 7" xfId="29150" xr:uid="{69ED7721-D5A2-4FA1-83EA-EAD2211E461E}"/>
    <cellStyle name="Nota 3 3 2 2 8" xfId="40133" xr:uid="{E6324B70-9EE8-48F8-B6DB-71C8BE9E08B1}"/>
    <cellStyle name="Nota 3 3 2 2 9" xfId="42080" xr:uid="{E5F08118-AC53-467D-8851-9FD855CFF543}"/>
    <cellStyle name="Nota 3 3 2 3" xfId="5924" xr:uid="{36B5ABB2-2AC0-4CD7-9919-AE4EC4D0A8F6}"/>
    <cellStyle name="Nota 3 3 2 3 10" xfId="44041" xr:uid="{B3D122C4-B5AC-4D76-B3BE-14DB1B019FD1}"/>
    <cellStyle name="Nota 3 3 2 3 11" xfId="18167" xr:uid="{03E84440-D540-4304-B876-6D9FE509E6C7}"/>
    <cellStyle name="Nota 3 3 2 3 2" xfId="7531" xr:uid="{33B97F11-061C-4B82-82F6-9AF157A8D5E1}"/>
    <cellStyle name="Nota 3 3 2 3 2 10" xfId="19073" xr:uid="{C9F72C5C-BD89-4617-B5BC-5CE21D0E9B51}"/>
    <cellStyle name="Nota 3 3 2 3 2 2" xfId="9518" xr:uid="{20DC74A6-4A9F-4BBD-A0D9-C37C0BC1F37A}"/>
    <cellStyle name="Nota 3 3 2 3 2 2 2" xfId="32005" xr:uid="{915EBF71-F051-497D-88D6-7C9B147EAFE1}"/>
    <cellStyle name="Nota 3 3 2 3 2 2 3" xfId="21022" xr:uid="{36DD5264-AB14-41E7-9F3A-3C9F01C8E89E}"/>
    <cellStyle name="Nota 3 3 2 3 2 3" xfId="12917" xr:uid="{5FC4049F-6B67-48F9-A0FD-30CBD3C5078A}"/>
    <cellStyle name="Nota 3 3 2 3 2 3 2" xfId="34978" xr:uid="{D5AC5FB2-5F42-4EBA-A589-94BF9243D98C}"/>
    <cellStyle name="Nota 3 3 2 3 2 3 3" xfId="23995" xr:uid="{6F0BB96C-EE91-422A-980D-A9B4B1F76F5E}"/>
    <cellStyle name="Nota 3 3 2 3 2 4" xfId="15359" xr:uid="{B9214C4B-3D83-4661-B33E-2BEA5CE9E150}"/>
    <cellStyle name="Nota 3 3 2 3 2 4 2" xfId="37141" xr:uid="{1B6AFE51-9B1D-4113-80D3-DD7D91ED5FE0}"/>
    <cellStyle name="Nota 3 3 2 3 2 4 3" xfId="26158" xr:uid="{1331544A-FE70-48CE-B9A3-53B3E905390C}"/>
    <cellStyle name="Nota 3 3 2 3 2 5" xfId="28108" xr:uid="{EB362281-C1DF-48D1-9EB5-E85356CE4A4E}"/>
    <cellStyle name="Nota 3 3 2 3 2 5 2" xfId="39091" xr:uid="{7E9B4EAA-7459-4502-9D50-FB432BF7539C}"/>
    <cellStyle name="Nota 3 3 2 3 2 6" xfId="30056" xr:uid="{B3E04E80-6E88-43CD-96A0-30FF2D33D139}"/>
    <cellStyle name="Nota 3 3 2 3 2 7" xfId="41039" xr:uid="{3F843E0A-8331-4E7F-98AE-80950B56C831}"/>
    <cellStyle name="Nota 3 3 2 3 2 8" xfId="42986" xr:uid="{C74DDD66-D408-4AAE-84B7-F5D899B75AAE}"/>
    <cellStyle name="Nota 3 3 2 3 2 9" xfId="44946" xr:uid="{58BDD3E2-6375-4262-86A2-79E61B401BA9}"/>
    <cellStyle name="Nota 3 3 2 3 3" xfId="8612" xr:uid="{509B44A5-805F-496B-B057-BB898A1E2836}"/>
    <cellStyle name="Nota 3 3 2 3 3 2" xfId="11780" xr:uid="{7E0E1CC7-1C9A-4F45-842E-D98E069206DB}"/>
    <cellStyle name="Nota 3 3 2 3 3 2 2" xfId="33843" xr:uid="{D97C29B5-13D2-4769-A80A-A15F81B96187}"/>
    <cellStyle name="Nota 3 3 2 3 3 2 3" xfId="22860" xr:uid="{242C1176-16D5-4596-B001-22B62916A7E8}"/>
    <cellStyle name="Nota 3 3 2 3 3 3" xfId="31099" xr:uid="{5A6E7FB8-E956-40B1-A6A4-E2B5CCF023A9}"/>
    <cellStyle name="Nota 3 3 2 3 3 4" xfId="20116" xr:uid="{862A5DAE-16D1-4031-9A4A-6081904D61F7}"/>
    <cellStyle name="Nota 3 3 2 3 4" xfId="10784" xr:uid="{E83616E4-146D-41BB-BBDB-3C8C9ED4B609}"/>
    <cellStyle name="Nota 3 3 2 3 4 2" xfId="32911" xr:uid="{E0904E3A-9667-49A6-92C1-7AEA95B5C0E1}"/>
    <cellStyle name="Nota 3 3 2 3 4 3" xfId="21928" xr:uid="{F610ADA3-DB0A-4F08-A8CA-0B9CCD6D0803}"/>
    <cellStyle name="Nota 3 3 2 3 5" xfId="14379" xr:uid="{758E0969-4D3B-4A1D-9F9B-46291DE2F4E6}"/>
    <cellStyle name="Nota 3 3 2 3 5 2" xfId="36236" xr:uid="{E3A8D23D-819E-4732-8A00-24CE07EB6418}"/>
    <cellStyle name="Nota 3 3 2 3 5 3" xfId="25253" xr:uid="{428361EE-863A-48E6-AE3F-8D46192C64BC}"/>
    <cellStyle name="Nota 3 3 2 3 6" xfId="27203" xr:uid="{E8727627-7A23-4225-9258-7EF209561271}"/>
    <cellStyle name="Nota 3 3 2 3 6 2" xfId="38186" xr:uid="{6EFB0474-F7D4-4176-9102-B47F3F699430}"/>
    <cellStyle name="Nota 3 3 2 3 7" xfId="29151" xr:uid="{59D71D6E-3255-4324-9F56-15CE4A35E46B}"/>
    <cellStyle name="Nota 3 3 2 3 8" xfId="40134" xr:uid="{18E02F89-0A71-427A-985A-AD7890E3A5A6}"/>
    <cellStyle name="Nota 3 3 2 3 9" xfId="42081" xr:uid="{B3E6C705-DFF0-460E-8B1F-25CDCF9C62BA}"/>
    <cellStyle name="Nota 3 3 2 4" xfId="6965" xr:uid="{8BDA8881-3C1E-4DEF-8A0E-AFFEACB9200F}"/>
    <cellStyle name="Nota 3 3 2 4 10" xfId="18509" xr:uid="{F9283637-F1FE-4DBE-B15B-1136BD07AA58}"/>
    <cellStyle name="Nota 3 3 2 4 2" xfId="8954" xr:uid="{D8E4F557-75D6-43A8-8710-9DE5F0900353}"/>
    <cellStyle name="Nota 3 3 2 4 2 2" xfId="31441" xr:uid="{5F743606-F835-4D1E-9463-ED4C314AC139}"/>
    <cellStyle name="Nota 3 3 2 4 2 3" xfId="20458" xr:uid="{77F58730-A822-4AF1-9044-0BE1F9612199}"/>
    <cellStyle name="Nota 3 3 2 4 3" xfId="12339" xr:uid="{5B167BF3-82AA-4120-960F-920CC729AB7B}"/>
    <cellStyle name="Nota 3 3 2 4 3 2" xfId="34400" xr:uid="{52C34FEF-2A01-492F-BFF7-24ECB2AEC079}"/>
    <cellStyle name="Nota 3 3 2 4 3 3" xfId="23417" xr:uid="{E6A8CB77-37EE-4758-B791-DEEC32323A0F}"/>
    <cellStyle name="Nota 3 3 2 4 4" xfId="14795" xr:uid="{E03CE8BF-3DE3-4B99-9D52-DCA60F7DDCD9}"/>
    <cellStyle name="Nota 3 3 2 4 4 2" xfId="36577" xr:uid="{CE86CAA5-CF3B-487F-BC57-81C6C9306F66}"/>
    <cellStyle name="Nota 3 3 2 4 4 3" xfId="25594" xr:uid="{F27ECBF5-D1AB-40DE-8B01-7A3ADF5BF47B}"/>
    <cellStyle name="Nota 3 3 2 4 5" xfId="27544" xr:uid="{E0B4979F-E82E-4786-8BB8-EEDC751FB924}"/>
    <cellStyle name="Nota 3 3 2 4 5 2" xfId="38527" xr:uid="{B61FFBF4-FFF5-4F90-B5DB-7C130419F906}"/>
    <cellStyle name="Nota 3 3 2 4 6" xfId="29492" xr:uid="{F2FCDFFD-17C7-405D-AE63-7C7D61EDE4D8}"/>
    <cellStyle name="Nota 3 3 2 4 7" xfId="40475" xr:uid="{3B099765-3453-4ED2-9E6D-7A14286A02CC}"/>
    <cellStyle name="Nota 3 3 2 4 8" xfId="42422" xr:uid="{DA11B8FB-E9F3-4C41-89F5-DA4DA3EB677E}"/>
    <cellStyle name="Nota 3 3 2 4 9" xfId="44382" xr:uid="{B26974B3-5CDA-434F-A9F4-34995F5C68BD}"/>
    <cellStyle name="Nota 3 3 2 5" xfId="8610" xr:uid="{2A7DD18B-25DB-45D7-B10B-F0FF5DA37F7A}"/>
    <cellStyle name="Nota 3 3 2 5 2" xfId="11202" xr:uid="{D4B5FAB6-C31A-45A0-A418-BEB36607D66E}"/>
    <cellStyle name="Nota 3 3 2 5 2 2" xfId="33265" xr:uid="{2E757418-08D7-4186-A3F6-607FF103A4AF}"/>
    <cellStyle name="Nota 3 3 2 5 2 3" xfId="22282" xr:uid="{BAD69210-DD9E-4C56-B33F-A1C333016535}"/>
    <cellStyle name="Nota 3 3 2 5 3" xfId="31097" xr:uid="{33D333EF-07FB-404C-B563-1E66C3D394FF}"/>
    <cellStyle name="Nota 3 3 2 5 4" xfId="20114" xr:uid="{AB67208A-69E6-49F1-8E65-09A0A182EF96}"/>
    <cellStyle name="Nota 3 3 2 6" xfId="10220" xr:uid="{2FDD70E3-6AB1-4DF5-8773-FA54C0A0009D}"/>
    <cellStyle name="Nota 3 3 2 6 2" xfId="32347" xr:uid="{D5A40A34-1A6B-4A17-ADD7-35F1EEEB1798}"/>
    <cellStyle name="Nota 3 3 2 6 3" xfId="21364" xr:uid="{588DFD6A-1A01-4530-9A06-101B1DF47B8F}"/>
    <cellStyle name="Nota 3 3 2 7" xfId="14377" xr:uid="{14BFEBF7-03AE-4CE2-93BC-B5686A17ED0E}"/>
    <cellStyle name="Nota 3 3 2 7 2" xfId="36234" xr:uid="{5071F23F-B834-4D71-90F9-A2F8E2114491}"/>
    <cellStyle name="Nota 3 3 2 7 3" xfId="25251" xr:uid="{38BAF183-8098-4158-939F-0037B66977AB}"/>
    <cellStyle name="Nota 3 3 2 8" xfId="27201" xr:uid="{1CA1D58A-78D6-4520-B42E-06147963FE4A}"/>
    <cellStyle name="Nota 3 3 2 8 2" xfId="38184" xr:uid="{E38D7FA6-BEEE-4790-AE16-75CA502FF194}"/>
    <cellStyle name="Nota 3 3 2 9" xfId="29149" xr:uid="{87E27B69-68E8-40E4-8264-AFA5F94693EC}"/>
    <cellStyle name="Nota 3 3 3" xfId="5925" xr:uid="{D2506765-66F2-428F-83E0-95D791BE876D}"/>
    <cellStyle name="Nota 3 3 3 10" xfId="44042" xr:uid="{88B65EE4-4E4A-4315-92E1-6DC45CD247ED}"/>
    <cellStyle name="Nota 3 3 3 11" xfId="18168" xr:uid="{08546CD9-56CC-4440-98B8-F9450E29C3E4}"/>
    <cellStyle name="Nota 3 3 3 2" xfId="7080" xr:uid="{A103F1F5-78FD-4ECF-AC3F-B15426F02D7A}"/>
    <cellStyle name="Nota 3 3 3 2 10" xfId="18622" xr:uid="{CC34F393-D693-4CA4-A95B-F40FBE6D15E6}"/>
    <cellStyle name="Nota 3 3 3 2 2" xfId="9067" xr:uid="{A187CA12-9ABB-45A9-AC01-8CDEDB7F292C}"/>
    <cellStyle name="Nota 3 3 3 2 2 2" xfId="31554" xr:uid="{8016E4E7-29CE-413E-844A-7C7B72CB6A91}"/>
    <cellStyle name="Nota 3 3 3 2 2 3" xfId="20571" xr:uid="{D03EEFE3-3A6A-4C50-8E37-E81438D4ED41}"/>
    <cellStyle name="Nota 3 3 3 2 3" xfId="12462" xr:uid="{764D4EFF-82FE-4D25-819B-EC4AA86E6C1D}"/>
    <cellStyle name="Nota 3 3 3 2 3 2" xfId="34523" xr:uid="{88337D7A-D5E5-4E76-8C25-007BEEECA056}"/>
    <cellStyle name="Nota 3 3 3 2 3 3" xfId="23540" xr:uid="{117F8033-5C95-4EA0-A282-C7E8CA66F768}"/>
    <cellStyle name="Nota 3 3 3 2 4" xfId="14908" xr:uid="{CDDD68B2-793C-4CDB-8EE7-9A02D3A3B4F5}"/>
    <cellStyle name="Nota 3 3 3 2 4 2" xfId="36690" xr:uid="{DD92154F-4714-4CA2-B978-701712F80C62}"/>
    <cellStyle name="Nota 3 3 3 2 4 3" xfId="25707" xr:uid="{17606C53-E746-4B63-9496-CB6DA9751F73}"/>
    <cellStyle name="Nota 3 3 3 2 5" xfId="27657" xr:uid="{8F0886DF-4DFF-4FAB-A0C7-58A3EA30C444}"/>
    <cellStyle name="Nota 3 3 3 2 5 2" xfId="38640" xr:uid="{106B0270-3C61-456A-AD8E-4AFC1E8672B3}"/>
    <cellStyle name="Nota 3 3 3 2 6" xfId="29605" xr:uid="{9401B0B3-89E5-4895-9CA4-6F3CB02ADAA8}"/>
    <cellStyle name="Nota 3 3 3 2 7" xfId="40588" xr:uid="{832F389A-664F-4417-AED2-7F45931A40B9}"/>
    <cellStyle name="Nota 3 3 3 2 8" xfId="42535" xr:uid="{8620511B-576A-4689-8E04-DD7B1433E458}"/>
    <cellStyle name="Nota 3 3 3 2 9" xfId="44495" xr:uid="{20572D83-7E7D-4457-850A-3FA894D0BE9A}"/>
    <cellStyle name="Nota 3 3 3 3" xfId="8613" xr:uid="{5C9061C1-6E74-4FD9-9CA6-62199400BB79}"/>
    <cellStyle name="Nota 3 3 3 3 2" xfId="11325" xr:uid="{E125BBD0-6EE9-48C2-8811-E392168A7C64}"/>
    <cellStyle name="Nota 3 3 3 3 2 2" xfId="33388" xr:uid="{261F16E1-C313-4785-98BD-D176621DA97B}"/>
    <cellStyle name="Nota 3 3 3 3 2 3" xfId="22405" xr:uid="{3574F705-7654-41BD-B7B6-F61FC1726183}"/>
    <cellStyle name="Nota 3 3 3 3 3" xfId="31100" xr:uid="{9DCB2ABB-4893-4CF6-B328-CC71F57D7A22}"/>
    <cellStyle name="Nota 3 3 3 3 4" xfId="20117" xr:uid="{40295670-07F3-4643-9277-2361AA8D0D86}"/>
    <cellStyle name="Nota 3 3 3 4" xfId="10333" xr:uid="{4BB08EA3-71A5-439A-8D1B-91FABC947211}"/>
    <cellStyle name="Nota 3 3 3 4 2" xfId="32460" xr:uid="{2F7B1F40-B0CF-46AD-942B-86C446B3A996}"/>
    <cellStyle name="Nota 3 3 3 4 3" xfId="21477" xr:uid="{5FB02528-F7AD-45A8-9112-67146C5C5591}"/>
    <cellStyle name="Nota 3 3 3 5" xfId="14380" xr:uid="{04C83037-D1A7-4620-BD43-56621C8B4EF6}"/>
    <cellStyle name="Nota 3 3 3 5 2" xfId="36237" xr:uid="{B97020B2-56E3-49FD-8E15-720D87E7AA9C}"/>
    <cellStyle name="Nota 3 3 3 5 3" xfId="25254" xr:uid="{8367BDD5-8445-4147-8B8F-77275EFCC671}"/>
    <cellStyle name="Nota 3 3 3 6" xfId="27204" xr:uid="{045B05D9-CC0B-4FA7-A3F1-3260135A17C1}"/>
    <cellStyle name="Nota 3 3 3 6 2" xfId="38187" xr:uid="{25F35633-65E5-4F69-8031-8B1F7716B27E}"/>
    <cellStyle name="Nota 3 3 3 7" xfId="29152" xr:uid="{0CEC263C-8560-444B-A14A-EF086CE33990}"/>
    <cellStyle name="Nota 3 3 3 8" xfId="40135" xr:uid="{A4949B80-7210-492B-9982-B2E066D8ABB3}"/>
    <cellStyle name="Nota 3 3 3 9" xfId="42082" xr:uid="{DDD403E4-1973-4EE0-92CF-DBF857709796}"/>
    <cellStyle name="Nota 3 3 4" xfId="5926" xr:uid="{8E168934-CE76-41C7-BC3B-49CD3BD87B99}"/>
    <cellStyle name="Nota 3 3 4 10" xfId="44043" xr:uid="{9F650E8E-5B5D-4E39-BCEA-498714402D39}"/>
    <cellStyle name="Nota 3 3 4 11" xfId="18169" xr:uid="{A7870014-02D3-4D10-A13A-A563BCD37210}"/>
    <cellStyle name="Nota 3 3 4 2" xfId="7362" xr:uid="{72FAFC2F-E432-47E1-A836-6562AE73BA7B}"/>
    <cellStyle name="Nota 3 3 4 2 10" xfId="18904" xr:uid="{CE3C9D94-BA38-4E7F-A1E7-A335FA790609}"/>
    <cellStyle name="Nota 3 3 4 2 2" xfId="9349" xr:uid="{6612AA41-677A-4D9B-9A56-FA79F6407495}"/>
    <cellStyle name="Nota 3 3 4 2 2 2" xfId="31836" xr:uid="{908F29DB-4D80-43FF-AC85-CC75F04720A3}"/>
    <cellStyle name="Nota 3 3 4 2 2 3" xfId="20853" xr:uid="{A2DD770B-AEEB-4796-A760-EE259D4BF39F}"/>
    <cellStyle name="Nota 3 3 4 2 3" xfId="12748" xr:uid="{E4CCF4E6-25A3-4939-9DAE-DA81C9BA019A}"/>
    <cellStyle name="Nota 3 3 4 2 3 2" xfId="34809" xr:uid="{78C7BA70-E2EE-4E30-AEB8-286BDE8CAD3E}"/>
    <cellStyle name="Nota 3 3 4 2 3 3" xfId="23826" xr:uid="{3774D8CC-8AF6-416A-BCF6-6B11B46EAC9E}"/>
    <cellStyle name="Nota 3 3 4 2 4" xfId="15190" xr:uid="{035EEC59-4B0C-4F1D-964B-18445CF192A4}"/>
    <cellStyle name="Nota 3 3 4 2 4 2" xfId="36972" xr:uid="{C00C1C1D-F98F-4EAE-A206-D431B7648159}"/>
    <cellStyle name="Nota 3 3 4 2 4 3" xfId="25989" xr:uid="{646476E4-1706-4C18-BFAC-C0B054EF8374}"/>
    <cellStyle name="Nota 3 3 4 2 5" xfId="27939" xr:uid="{A9C2E8BF-7341-42A1-AB67-A54EB2AF23B2}"/>
    <cellStyle name="Nota 3 3 4 2 5 2" xfId="38922" xr:uid="{78E61C9B-BD2A-49AA-AE06-4C9108E174A9}"/>
    <cellStyle name="Nota 3 3 4 2 6" xfId="29887" xr:uid="{C500985C-AFBF-42C8-966A-CCE56E3F46B4}"/>
    <cellStyle name="Nota 3 3 4 2 7" xfId="40870" xr:uid="{558FE35E-CE31-4B53-9F36-1A2A530D5110}"/>
    <cellStyle name="Nota 3 3 4 2 8" xfId="42817" xr:uid="{565D84CF-3463-46F7-9F38-11C7813C36D6}"/>
    <cellStyle name="Nota 3 3 4 2 9" xfId="44777" xr:uid="{7AA22E83-389E-4C95-9C84-852225ACCCD0}"/>
    <cellStyle name="Nota 3 3 4 3" xfId="8614" xr:uid="{BD47E107-5169-4871-8221-5C6096BB290A}"/>
    <cellStyle name="Nota 3 3 4 3 2" xfId="11611" xr:uid="{2DA66FE7-25CA-4FDA-879E-7A6DA16D6DB1}"/>
    <cellStyle name="Nota 3 3 4 3 2 2" xfId="33674" xr:uid="{FA47E143-AB0D-4482-8BA3-9075F8BD200F}"/>
    <cellStyle name="Nota 3 3 4 3 2 3" xfId="22691" xr:uid="{2B62CF1D-39AE-48C3-AE8E-837151666B42}"/>
    <cellStyle name="Nota 3 3 4 3 3" xfId="31101" xr:uid="{780EE563-25EC-429A-A5C6-F3ECEB433EB1}"/>
    <cellStyle name="Nota 3 3 4 3 4" xfId="20118" xr:uid="{DF949054-946F-4FAC-95B3-513C9870EE0A}"/>
    <cellStyle name="Nota 3 3 4 4" xfId="10615" xr:uid="{6DFECC55-909D-46D0-BAA3-D2B457064ADC}"/>
    <cellStyle name="Nota 3 3 4 4 2" xfId="32742" xr:uid="{A3C0A442-5BC0-4482-8482-507C6F987352}"/>
    <cellStyle name="Nota 3 3 4 4 3" xfId="21759" xr:uid="{6EADCA2F-1987-4802-8EDF-0E6238C9A5FB}"/>
    <cellStyle name="Nota 3 3 4 5" xfId="14381" xr:uid="{37F0CD05-F0BF-453F-840A-AECC46E436CC}"/>
    <cellStyle name="Nota 3 3 4 5 2" xfId="36238" xr:uid="{7C7DF969-ECE6-41D9-9F1B-B8DC9F1C4A85}"/>
    <cellStyle name="Nota 3 3 4 5 3" xfId="25255" xr:uid="{FD06502C-4927-4C6E-94F0-F4AFA4BFB8B8}"/>
    <cellStyle name="Nota 3 3 4 6" xfId="27205" xr:uid="{00D39311-8C83-48F2-B829-A987ED63C8C5}"/>
    <cellStyle name="Nota 3 3 4 6 2" xfId="38188" xr:uid="{A9C96DCD-D319-4D32-BC87-B70A6972248D}"/>
    <cellStyle name="Nota 3 3 4 7" xfId="29153" xr:uid="{1480DADE-3444-4EE6-97AE-FE87D79E555D}"/>
    <cellStyle name="Nota 3 3 4 8" xfId="40136" xr:uid="{E5C5FFEA-9F49-4B8E-AD23-FB9BF85F2EDA}"/>
    <cellStyle name="Nota 3 3 4 9" xfId="42083" xr:uid="{4B02A57A-8CC0-4628-A9A9-5559FAE8B950}"/>
    <cellStyle name="Nota 3 3 5" xfId="6795" xr:uid="{BC2D5150-6857-43E3-B901-4E9459B780EB}"/>
    <cellStyle name="Nota 3 3 5 10" xfId="18340" xr:uid="{65E326D5-638D-44DB-9368-35E3DC511F62}"/>
    <cellStyle name="Nota 3 3 5 2" xfId="8785" xr:uid="{184FE405-E04D-4AF3-B6BD-5E10C58A3838}"/>
    <cellStyle name="Nota 3 3 5 2 2" xfId="13229" xr:uid="{BF3CD56C-E934-46A8-9BF7-617E3B38E67E}"/>
    <cellStyle name="Nota 3 3 5 2 2 2" xfId="35238" xr:uid="{7B2C8B79-BB7C-40F9-BC0E-B97BDA565E26}"/>
    <cellStyle name="Nota 3 3 5 2 2 3" xfId="24255" xr:uid="{6F98B2AF-D605-4CC6-90FA-51EACAACD605}"/>
    <cellStyle name="Nota 3 3 5 2 3" xfId="31272" xr:uid="{187F2ADF-550E-4EA4-8478-220610F8074A}"/>
    <cellStyle name="Nota 3 3 5 2 4" xfId="20289" xr:uid="{1851F64E-98B1-4B32-8333-161AE8226F51}"/>
    <cellStyle name="Nota 3 3 5 3" xfId="12042" xr:uid="{D13E1D0C-79BD-4172-818D-ED6F8CBB4F03}"/>
    <cellStyle name="Nota 3 3 5 3 2" xfId="34103" xr:uid="{2E4610C6-8D25-4624-958E-C4DE16123007}"/>
    <cellStyle name="Nota 3 3 5 3 3" xfId="23120" xr:uid="{D98CA3DC-CD7F-4C5D-838E-752965315947}"/>
    <cellStyle name="Nota 3 3 5 4" xfId="14626" xr:uid="{7163DED1-AEF9-47AE-8A7E-1CBA968C0549}"/>
    <cellStyle name="Nota 3 3 5 4 2" xfId="36408" xr:uid="{D758320E-6CE6-4077-AAFE-B656215076D2}"/>
    <cellStyle name="Nota 3 3 5 4 3" xfId="25425" xr:uid="{325D3D04-207F-4776-8B48-C6490EB45FA2}"/>
    <cellStyle name="Nota 3 3 5 5" xfId="27375" xr:uid="{589B59AD-ED5E-4480-AE49-AC389E3E834F}"/>
    <cellStyle name="Nota 3 3 5 5 2" xfId="38358" xr:uid="{5FFBA602-51CC-4B99-9786-22FAA36B5CC7}"/>
    <cellStyle name="Nota 3 3 5 6" xfId="29323" xr:uid="{A4AA4BF0-5790-482C-B40C-8E54A3B9566F}"/>
    <cellStyle name="Nota 3 3 5 7" xfId="40306" xr:uid="{5D3FC05B-5416-4165-810A-71C02EF25D48}"/>
    <cellStyle name="Nota 3 3 5 8" xfId="42253" xr:uid="{B38D9EF2-0D4A-4005-9179-4AF4758C8E69}"/>
    <cellStyle name="Nota 3 3 5 9" xfId="44213" xr:uid="{FC7CCE09-7639-4ABA-A5E3-F2E69FB91D32}"/>
    <cellStyle name="Nota 3 3 6" xfId="8609" xr:uid="{8773B3EF-633A-44A1-BC04-0F9CEEB9FA2E}"/>
    <cellStyle name="Nota 3 3 6 2" xfId="12166" xr:uid="{9BE7221B-A769-4652-A57F-BEC765F91774}"/>
    <cellStyle name="Nota 3 3 6 2 2" xfId="34227" xr:uid="{10D93C18-6217-4215-8614-5B9243BA57F5}"/>
    <cellStyle name="Nota 3 3 6 2 3" xfId="23244" xr:uid="{49474F9F-D1DD-456C-B3E8-F3111CE0DF50}"/>
    <cellStyle name="Nota 3 3 6 3" xfId="31096" xr:uid="{95AB5072-98CC-4B48-B5B3-F9A38F006BEF}"/>
    <cellStyle name="Nota 3 3 6 4" xfId="20113" xr:uid="{8273ABE5-E79D-4023-AF0F-B03D06437188}"/>
    <cellStyle name="Nota 3 3 7" xfId="11028" xr:uid="{C2B5757D-DB43-40C0-A173-688B39815221}"/>
    <cellStyle name="Nota 3 3 7 2" xfId="33092" xr:uid="{140962E4-7EEF-46B6-AA28-F6B798E2352C}"/>
    <cellStyle name="Nota 3 3 7 3" xfId="22109" xr:uid="{4426A241-2573-40B8-9BAA-FE47127C32E3}"/>
    <cellStyle name="Nota 3 3 8" xfId="9991" xr:uid="{45D1521E-6366-4993-8EB4-1FDE4D7A4F12}"/>
    <cellStyle name="Nota 3 3 8 2" xfId="32178" xr:uid="{3609A834-E1F8-43A4-BAC9-8D2DCD27CFA4}"/>
    <cellStyle name="Nota 3 3 8 3" xfId="21195" xr:uid="{F218A5CA-1FB8-4E3D-A827-33B2BFD53154}"/>
    <cellStyle name="Nota 3 3 9" xfId="14376" xr:uid="{0018B784-7C30-4B38-A52D-0A8F9355F111}"/>
    <cellStyle name="Nota 3 3 9 2" xfId="36233" xr:uid="{F3ADD138-6683-4543-9BCA-8F4BC2A92CE6}"/>
    <cellStyle name="Nota 3 3 9 3" xfId="25250" xr:uid="{8AB2F3ED-F083-4A37-BCC3-BEF4A4B819AF}"/>
    <cellStyle name="Nota 3 4" xfId="4005" xr:uid="{00000000-0005-0000-0000-0000160C0000}"/>
    <cellStyle name="Nota 3 4 2" xfId="10144" xr:uid="{3C0FDB8D-1623-44CA-A6AA-2405F6C26A4E}"/>
    <cellStyle name="Nota 3 4 2 2" xfId="16351" xr:uid="{AD17A329-ADAC-4750-9B6A-B7D8CE10A975}"/>
    <cellStyle name="Nota 3 4 2 3" xfId="15896" xr:uid="{238ADB46-9634-440F-8EE7-4ECF18461C27}"/>
    <cellStyle name="Nota 3 4 3" xfId="5927" xr:uid="{D0F13FAF-87A2-42C3-A545-EF6F2CA532D8}"/>
    <cellStyle name="Nota 3 4 4" xfId="16557" xr:uid="{1BE2E01E-6A38-42EE-8290-E69413CC658F}"/>
    <cellStyle name="Nota 3 5" xfId="4120" xr:uid="{00000000-0005-0000-0000-0000170C0000}"/>
    <cellStyle name="Nota 3 5 10" xfId="40137" xr:uid="{9968436F-C950-4DE7-A4DD-8CCDA43669F3}"/>
    <cellStyle name="Nota 3 5 11" xfId="42084" xr:uid="{BEE1EE23-E20F-45E1-A017-CDC5C312B987}"/>
    <cellStyle name="Nota 3 5 12" xfId="44044" xr:uid="{186393C9-CA44-4439-B3B0-0FCA98E173AD}"/>
    <cellStyle name="Nota 3 5 13" xfId="18170" xr:uid="{7669E73A-E1CD-4782-B0FA-CE21BF159207}"/>
    <cellStyle name="Nota 3 5 2" xfId="5929" xr:uid="{0A372D13-D2A2-4895-BDBB-4E0EFC8517AB}"/>
    <cellStyle name="Nota 3 5 2 10" xfId="44045" xr:uid="{32C11D96-57FA-47B4-88E3-66A5E1A39787}"/>
    <cellStyle name="Nota 3 5 2 11" xfId="18171" xr:uid="{C3E8B0C9-5F58-4A13-A1B5-F423ACB066F8}"/>
    <cellStyle name="Nota 3 5 2 2" xfId="7136" xr:uid="{7BCBFF05-4A17-4EDA-B972-71312C61D774}"/>
    <cellStyle name="Nota 3 5 2 2 10" xfId="18678" xr:uid="{54827950-DB6F-40C6-AA59-9303718550E9}"/>
    <cellStyle name="Nota 3 5 2 2 2" xfId="9123" xr:uid="{D80A3FDD-09AC-4C50-A788-1355CECD5E10}"/>
    <cellStyle name="Nota 3 5 2 2 2 2" xfId="31610" xr:uid="{98FB74E2-3F5F-498A-B4FE-F244EFEAA5AA}"/>
    <cellStyle name="Nota 3 5 2 2 2 3" xfId="20627" xr:uid="{2E316866-F9B7-4976-8CBF-0E35B1AD5469}"/>
    <cellStyle name="Nota 3 5 2 2 3" xfId="12518" xr:uid="{496354A1-815A-4AD7-B9F5-3F612A0AFF05}"/>
    <cellStyle name="Nota 3 5 2 2 3 2" xfId="34579" xr:uid="{DC1C2C1A-7ACE-4A08-AD69-0C48130CCB00}"/>
    <cellStyle name="Nota 3 5 2 2 3 3" xfId="23596" xr:uid="{799B3F1F-9C56-487E-BC7C-FA5E3348D940}"/>
    <cellStyle name="Nota 3 5 2 2 4" xfId="14964" xr:uid="{CC9375C9-216D-4F63-A5B7-3B3AB5018492}"/>
    <cellStyle name="Nota 3 5 2 2 4 2" xfId="36746" xr:uid="{47DE9206-631E-400C-93F7-43FBA7648992}"/>
    <cellStyle name="Nota 3 5 2 2 4 3" xfId="25763" xr:uid="{4BC7547E-F312-4E3A-A12D-6C7B9E6A07A9}"/>
    <cellStyle name="Nota 3 5 2 2 5" xfId="27713" xr:uid="{77C28DD2-7CA9-4374-AAEF-46B408E57FFC}"/>
    <cellStyle name="Nota 3 5 2 2 5 2" xfId="38696" xr:uid="{FF51756F-C9F2-4A11-9F94-769C21F49585}"/>
    <cellStyle name="Nota 3 5 2 2 6" xfId="29661" xr:uid="{C9832583-58B3-4D39-9CB4-00756A4E01E2}"/>
    <cellStyle name="Nota 3 5 2 2 7" xfId="40644" xr:uid="{B9E499D5-ABE4-4CD5-941F-312EC33924E4}"/>
    <cellStyle name="Nota 3 5 2 2 8" xfId="42591" xr:uid="{D78DEFFA-AEF3-410A-A96A-2657ED7D1525}"/>
    <cellStyle name="Nota 3 5 2 2 9" xfId="44551" xr:uid="{85075833-9436-4E0E-BABA-BE4408FAD53E}"/>
    <cellStyle name="Nota 3 5 2 3" xfId="8616" xr:uid="{44083E7E-DE4F-461D-841C-CE96F99AC37F}"/>
    <cellStyle name="Nota 3 5 2 3 2" xfId="11381" xr:uid="{82237CC7-374C-4D0E-BEA4-10E0C2EA146C}"/>
    <cellStyle name="Nota 3 5 2 3 2 2" xfId="33444" xr:uid="{147FA45B-1D65-4876-9830-E6B22D9A40CE}"/>
    <cellStyle name="Nota 3 5 2 3 2 3" xfId="22461" xr:uid="{F08969D7-CAB3-4B27-90A9-67AB2D877F4D}"/>
    <cellStyle name="Nota 3 5 2 3 3" xfId="31103" xr:uid="{9E7E05F9-2CF7-43D7-8F5C-919B74EA16C5}"/>
    <cellStyle name="Nota 3 5 2 3 4" xfId="20120" xr:uid="{8082795A-31EC-4AF4-92F9-7B5AE9331A37}"/>
    <cellStyle name="Nota 3 5 2 4" xfId="10389" xr:uid="{C1F40307-BD92-45B3-AF6F-A944C2603D8C}"/>
    <cellStyle name="Nota 3 5 2 4 2" xfId="32516" xr:uid="{F18818E8-7466-49DB-B0C5-9C66DAB45FF9}"/>
    <cellStyle name="Nota 3 5 2 4 3" xfId="21533" xr:uid="{B087693C-CDDA-4E6C-83A8-BFF0EA7ED543}"/>
    <cellStyle name="Nota 3 5 2 5" xfId="14383" xr:uid="{2D02D094-30E0-47F5-82A6-B0139EFABCFE}"/>
    <cellStyle name="Nota 3 5 2 5 2" xfId="36240" xr:uid="{5B380360-3946-4BF5-8E2C-8759D874C47D}"/>
    <cellStyle name="Nota 3 5 2 5 3" xfId="25257" xr:uid="{6A3E760F-F418-4B2A-B588-EB2A3A61C8F8}"/>
    <cellStyle name="Nota 3 5 2 6" xfId="27207" xr:uid="{0EFEE083-89E7-48B1-8A6A-FA5895FB5B48}"/>
    <cellStyle name="Nota 3 5 2 6 2" xfId="38190" xr:uid="{0B53D56A-3736-46BF-8EC3-E34B70B80D67}"/>
    <cellStyle name="Nota 3 5 2 7" xfId="29155" xr:uid="{FB1C2E0A-5A04-4822-BA00-E0949168F7A6}"/>
    <cellStyle name="Nota 3 5 2 8" xfId="40138" xr:uid="{7BBDB0E3-633B-424F-B2D6-B003249B6BAD}"/>
    <cellStyle name="Nota 3 5 2 9" xfId="42085" xr:uid="{0077F116-9EED-44E6-8D31-D88B0DA812A1}"/>
    <cellStyle name="Nota 3 5 3" xfId="5930" xr:uid="{3CB8256D-2F52-46B7-B859-67CDECE84E91}"/>
    <cellStyle name="Nota 3 5 3 10" xfId="44046" xr:uid="{2271F494-7EDA-44D7-BBDD-C27EC3E20F53}"/>
    <cellStyle name="Nota 3 5 3 11" xfId="18172" xr:uid="{791EA898-B000-4884-AE8D-D3A16D61A193}"/>
    <cellStyle name="Nota 3 5 3 2" xfId="7418" xr:uid="{40008DED-5A58-4442-A99F-6E30C1900E71}"/>
    <cellStyle name="Nota 3 5 3 2 10" xfId="18960" xr:uid="{0F316AC5-FEF1-4034-B41F-A0DC5D404BB0}"/>
    <cellStyle name="Nota 3 5 3 2 2" xfId="9405" xr:uid="{7D75DE84-F5C8-436C-BE41-DBC91B059662}"/>
    <cellStyle name="Nota 3 5 3 2 2 2" xfId="31892" xr:uid="{44C8B3E6-A47D-4527-8953-0991DB2295FA}"/>
    <cellStyle name="Nota 3 5 3 2 2 3" xfId="20909" xr:uid="{AC54FFE9-CE8C-46DE-A731-A4F6C09D2336}"/>
    <cellStyle name="Nota 3 5 3 2 3" xfId="12804" xr:uid="{4C15C640-5D80-47FA-B1B1-FC6DA2D96DD0}"/>
    <cellStyle name="Nota 3 5 3 2 3 2" xfId="34865" xr:uid="{74C5B2C7-B42C-4E8C-B165-9BD5D576FFE9}"/>
    <cellStyle name="Nota 3 5 3 2 3 3" xfId="23882" xr:uid="{5F316A63-5613-4832-A09D-A83A84181928}"/>
    <cellStyle name="Nota 3 5 3 2 4" xfId="15246" xr:uid="{DAE8288F-E145-4BA8-93DB-E31A1F05C9A8}"/>
    <cellStyle name="Nota 3 5 3 2 4 2" xfId="37028" xr:uid="{67E91B2E-6ACF-45D5-8113-6EF06C0BEAA5}"/>
    <cellStyle name="Nota 3 5 3 2 4 3" xfId="26045" xr:uid="{5A094D91-9933-4A13-89C6-771C3B6C0F9C}"/>
    <cellStyle name="Nota 3 5 3 2 5" xfId="27995" xr:uid="{0D967000-853C-4073-94A5-D2286F0E0668}"/>
    <cellStyle name="Nota 3 5 3 2 5 2" xfId="38978" xr:uid="{BAC5E28D-30C4-4F2A-AB7B-BA63266953DD}"/>
    <cellStyle name="Nota 3 5 3 2 6" xfId="29943" xr:uid="{7CC79052-B2D5-4B14-9709-294DF1DC21D6}"/>
    <cellStyle name="Nota 3 5 3 2 7" xfId="40926" xr:uid="{EB731B82-6EAA-4631-8185-3386C87EF8DD}"/>
    <cellStyle name="Nota 3 5 3 2 8" xfId="42873" xr:uid="{F95807EA-DF51-4AC5-849C-95EEF1B04B19}"/>
    <cellStyle name="Nota 3 5 3 2 9" xfId="44833" xr:uid="{27044ECB-C159-4799-8CD6-2FF59CDDC086}"/>
    <cellStyle name="Nota 3 5 3 3" xfId="8617" xr:uid="{111E83CF-6F54-46D6-B53B-EACD0EFBE092}"/>
    <cellStyle name="Nota 3 5 3 3 2" xfId="11667" xr:uid="{A7872C28-72C0-4F56-A574-727F7273BAB6}"/>
    <cellStyle name="Nota 3 5 3 3 2 2" xfId="33730" xr:uid="{44A9A6CA-8B05-438C-8FFA-FA05F661E55B}"/>
    <cellStyle name="Nota 3 5 3 3 2 3" xfId="22747" xr:uid="{40645A11-8812-4233-8ABD-E3AB85F68CB7}"/>
    <cellStyle name="Nota 3 5 3 3 3" xfId="31104" xr:uid="{5F82A360-9115-49C0-B814-D2A3AAC3118F}"/>
    <cellStyle name="Nota 3 5 3 3 4" xfId="20121" xr:uid="{2077CACC-72A0-47D6-913B-9D1B03C30FDE}"/>
    <cellStyle name="Nota 3 5 3 4" xfId="10671" xr:uid="{AB4A905D-95A5-46A3-B2B9-CD852F834D8D}"/>
    <cellStyle name="Nota 3 5 3 4 2" xfId="32798" xr:uid="{EB01DA21-8722-41DC-A01C-77F130D4EF1B}"/>
    <cellStyle name="Nota 3 5 3 4 3" xfId="21815" xr:uid="{E3517E0D-DD97-49FF-9837-4CFBD5B60085}"/>
    <cellStyle name="Nota 3 5 3 5" xfId="14384" xr:uid="{4E6BC34C-B70A-4FD3-AEB8-562E278BB347}"/>
    <cellStyle name="Nota 3 5 3 5 2" xfId="36241" xr:uid="{51F3F6DD-8ADD-403B-BF01-7D1F76396856}"/>
    <cellStyle name="Nota 3 5 3 5 3" xfId="25258" xr:uid="{B9AB364D-967D-454F-8DFD-22594B013111}"/>
    <cellStyle name="Nota 3 5 3 6" xfId="27208" xr:uid="{FEFFBC4C-6A46-43DD-AFBD-FCAB491FFE38}"/>
    <cellStyle name="Nota 3 5 3 6 2" xfId="38191" xr:uid="{8AE2BD1D-9C56-4DCE-944E-9F0E0BBD7F08}"/>
    <cellStyle name="Nota 3 5 3 7" xfId="29156" xr:uid="{09514BCD-BAF3-424B-B5A2-DD19929C514D}"/>
    <cellStyle name="Nota 3 5 3 8" xfId="40139" xr:uid="{A529C1A3-E213-4D11-9B6B-82B489E0D250}"/>
    <cellStyle name="Nota 3 5 3 9" xfId="42086" xr:uid="{B4082BB0-E671-42F6-8A9D-31517CD25B34}"/>
    <cellStyle name="Nota 3 5 4" xfId="6851" xr:uid="{A76862AE-4E9C-4121-BA5F-AF701DB9D109}"/>
    <cellStyle name="Nota 3 5 4 10" xfId="18396" xr:uid="{96A1C7FC-352A-4811-AC43-FB8F36A9B944}"/>
    <cellStyle name="Nota 3 5 4 2" xfId="8841" xr:uid="{94D0F8EF-FEFF-4997-8B8F-6CED23AC65C6}"/>
    <cellStyle name="Nota 3 5 4 2 2" xfId="31328" xr:uid="{5AF34270-EF79-44F7-9279-04354AE66782}"/>
    <cellStyle name="Nota 3 5 4 2 3" xfId="20345" xr:uid="{A233C544-4BE7-4CC1-843A-9A2D9292B0FD}"/>
    <cellStyle name="Nota 3 5 4 3" xfId="12222" xr:uid="{A9EF197B-1382-41BF-B1C1-C48E7558E371}"/>
    <cellStyle name="Nota 3 5 4 3 2" xfId="34283" xr:uid="{6EFFD668-EEB9-49B3-B7CE-FA081357A657}"/>
    <cellStyle name="Nota 3 5 4 3 3" xfId="23300" xr:uid="{131C757B-C312-4E66-9D6B-67681B77B15F}"/>
    <cellStyle name="Nota 3 5 4 4" xfId="14682" xr:uid="{9C44A1D0-B8AD-4FD8-A1F7-C7A2C9E478FF}"/>
    <cellStyle name="Nota 3 5 4 4 2" xfId="36464" xr:uid="{69EEA163-ED6C-4C41-977A-A08080720F19}"/>
    <cellStyle name="Nota 3 5 4 4 3" xfId="25481" xr:uid="{D1CB77BB-4ABF-4831-B204-580E64AE34BA}"/>
    <cellStyle name="Nota 3 5 4 5" xfId="27431" xr:uid="{7CB2B0B3-5645-46C0-B939-D845FB9D1DAC}"/>
    <cellStyle name="Nota 3 5 4 5 2" xfId="38414" xr:uid="{A2BB8CD6-8B98-4F49-8460-27CC6A7D4A26}"/>
    <cellStyle name="Nota 3 5 4 6" xfId="29379" xr:uid="{A7EFCEFC-D3C1-4FF4-AFFE-E3C56B1C872B}"/>
    <cellStyle name="Nota 3 5 4 7" xfId="40362" xr:uid="{FFA49D24-CFB2-4073-AA88-AAC65172C672}"/>
    <cellStyle name="Nota 3 5 4 8" xfId="42309" xr:uid="{84A40207-7034-431F-BABB-4E1B404173A9}"/>
    <cellStyle name="Nota 3 5 4 9" xfId="44269" xr:uid="{E2869F19-7CD8-4755-9020-69D4EA562BEF}"/>
    <cellStyle name="Nota 3 5 5" xfId="8615" xr:uid="{337B0413-F622-408C-B6CB-B71EB4EC780F}"/>
    <cellStyle name="Nota 3 5 5 2" xfId="11084" xr:uid="{61A4D289-2F7B-46A0-8C2D-6E23310DDF46}"/>
    <cellStyle name="Nota 3 5 5 2 2" xfId="33148" xr:uid="{0F9A709B-702F-4A4A-A964-82360F2AE5E8}"/>
    <cellStyle name="Nota 3 5 5 2 3" xfId="22165" xr:uid="{DC867229-C755-497C-BA0C-792D05D50D1B}"/>
    <cellStyle name="Nota 3 5 5 3" xfId="31102" xr:uid="{BA0E679E-272D-479F-84C4-2311BBF87C0E}"/>
    <cellStyle name="Nota 3 5 5 4" xfId="20119" xr:uid="{40CBD36A-C1D3-4501-BD9B-2974BE51F94A}"/>
    <cellStyle name="Nota 3 5 6" xfId="10047" xr:uid="{B416E153-33F8-4C3D-B9D8-112F42C50E31}"/>
    <cellStyle name="Nota 3 5 6 2" xfId="32234" xr:uid="{37CC55B9-8342-4048-AA05-EA03F03E40E9}"/>
    <cellStyle name="Nota 3 5 6 3" xfId="21251" xr:uid="{934C8D99-46F6-4A07-8533-716DEE485204}"/>
    <cellStyle name="Nota 3 5 7" xfId="14382" xr:uid="{559B7E7F-5940-426C-8ECE-641D5CA41AAB}"/>
    <cellStyle name="Nota 3 5 7 2" xfId="36239" xr:uid="{794DE3E5-6BC4-41F7-95CA-9897C6021629}"/>
    <cellStyle name="Nota 3 5 7 3" xfId="25256" xr:uid="{5ADEB265-AA0E-47BA-824D-72F63174C5F1}"/>
    <cellStyle name="Nota 3 5 8" xfId="5928" xr:uid="{4DF71E51-1B70-48D4-8D63-19A6AD32DD98}"/>
    <cellStyle name="Nota 3 5 8 2" xfId="38189" xr:uid="{77EF325F-7B19-48AB-BB08-14D27DE55337}"/>
    <cellStyle name="Nota 3 5 8 3" xfId="27206" xr:uid="{A2B91724-C93F-4845-B299-EC6AC408E020}"/>
    <cellStyle name="Nota 3 5 9" xfId="29154" xr:uid="{DD91F01C-3206-4326-A59F-AFD09B653707}"/>
    <cellStyle name="Nota 3 6" xfId="3933" xr:uid="{00000000-0005-0000-0000-0000180C0000}"/>
    <cellStyle name="Nota 3 6 2" xfId="13104" xr:uid="{171D6C86-651D-469E-A0AB-20C8EE27A7ED}"/>
    <cellStyle name="Nota 3 6 2 2" xfId="35114" xr:uid="{B84C1007-EDEB-42D3-9EB5-AFFF06D81765}"/>
    <cellStyle name="Nota 3 6 2 3" xfId="24131" xr:uid="{3590A3EC-FDFC-4D05-9AB5-77A93DD0E131}"/>
    <cellStyle name="Nota 3 6 3" xfId="11918" xr:uid="{167B9B51-A8D4-4DC6-8A19-8DFB6DC200FB}"/>
    <cellStyle name="Nota 3 6 3 2" xfId="33979" xr:uid="{EB10C6E2-95CB-4509-BCB0-DF841778E61C}"/>
    <cellStyle name="Nota 3 6 3 3" xfId="22996" xr:uid="{78A2EB68-57E2-4BB0-8979-1A57E2E18019}"/>
    <cellStyle name="Nota 3 6 4" xfId="14368" xr:uid="{8E0AED33-324C-404F-B8A4-2D0EA69174B3}"/>
    <cellStyle name="Nota 3 6 4 2" xfId="17039" xr:uid="{918A2CB9-5206-4F45-8A15-F7C371511B84}"/>
    <cellStyle name="Nota 3 6 4 3" xfId="17152" xr:uid="{29E08672-753E-4BD2-91DF-154299BB0C7F}"/>
    <cellStyle name="Nota 3 6 5" xfId="5913" xr:uid="{A2C26D4C-AC7A-4222-8CD6-E01C6FD57F1C}"/>
    <cellStyle name="Nota 3 6 6" xfId="16766" xr:uid="{D6968835-D081-4AB4-8C8A-7653CF755AC3}"/>
    <cellStyle name="Nota 3 7" xfId="4164" xr:uid="{00000000-0005-0000-0000-0000190C0000}"/>
    <cellStyle name="Nota 3 7 2" xfId="9815" xr:uid="{BAC24DAD-D322-48B9-9F9C-4B10DA322F92}"/>
    <cellStyle name="Nota 3 7 3" xfId="16171" xr:uid="{05710906-A617-4AC0-BE0F-518B43D7278C}"/>
    <cellStyle name="Nota 3 7 4" xfId="15546" xr:uid="{64047FFE-D807-49A6-B1E3-C509CD3BF4E5}"/>
    <cellStyle name="Nota 3 8" xfId="4512" xr:uid="{00000000-0005-0000-0000-00001A0C0000}"/>
    <cellStyle name="Nota 3 8 2" xfId="13326" xr:uid="{6A467725-101F-4B08-AAA2-2B6B6F5A2E62}"/>
    <cellStyle name="Nota 3 8 3" xfId="16809" xr:uid="{C1A3D0D0-1813-427A-BBBB-2956487F6839}"/>
    <cellStyle name="Nota 3 8 4" xfId="17181" xr:uid="{B23BC731-4CD5-417A-9954-B7552AA596F1}"/>
    <cellStyle name="Nota 3 9" xfId="15663" xr:uid="{73A22C90-D568-4DFB-9ABE-BB6E4906695A}"/>
    <cellStyle name="Nota 4" xfId="3359" xr:uid="{00000000-0005-0000-0000-00001B0C0000}"/>
    <cellStyle name="Nota 4 10" xfId="10986" xr:uid="{68AEDEF3-5060-4987-8187-C71D0B3360BC}"/>
    <cellStyle name="Nota 4 10 2" xfId="33050" xr:uid="{63E9B60E-AFB4-42C1-A586-1BFE2A63FA23}"/>
    <cellStyle name="Nota 4 10 3" xfId="22067" xr:uid="{78BD037A-AB5F-4CE3-8021-A692D40A4BF8}"/>
    <cellStyle name="Nota 4 11" xfId="9949" xr:uid="{9BEA2944-9E3B-420F-B072-C0F1A74C7388}"/>
    <cellStyle name="Nota 4 11 2" xfId="32136" xr:uid="{D74B0AF2-89C8-4A3B-B122-9B86C11AA81D}"/>
    <cellStyle name="Nota 4 11 3" xfId="21153" xr:uid="{ED9E9C14-5772-4B92-863C-A072D8B171F7}"/>
    <cellStyle name="Nota 4 12" xfId="13394" xr:uid="{2808DDAA-66CF-45A6-92AF-44C99156CBEF}"/>
    <cellStyle name="Nota 4 12 2" xfId="16858" xr:uid="{F9822919-F432-4E73-8312-31F6ABD00A90}"/>
    <cellStyle name="Nota 4 12 3" xfId="16952" xr:uid="{10D74096-9759-429A-ADC9-431398698E40}"/>
    <cellStyle name="Nota 4 13" xfId="4680" xr:uid="{FBF74970-7FD5-4B3A-B63F-8000448874EB}"/>
    <cellStyle name="Nota 4 14" xfId="16721" xr:uid="{A2624BC1-895B-4B5D-852A-169F217C30D7}"/>
    <cellStyle name="Nota 4 2" xfId="5932" xr:uid="{ADE1E888-5638-419E-85DC-029C340E37C4}"/>
    <cellStyle name="Nota 4 2 10" xfId="27210" xr:uid="{F5CA0321-558A-4419-A2BE-C7CB56101178}"/>
    <cellStyle name="Nota 4 2 10 2" xfId="38193" xr:uid="{1751653D-452E-4DF0-B118-C0C8BE5E0377}"/>
    <cellStyle name="Nota 4 2 11" xfId="29158" xr:uid="{6C5595E7-1AB1-4314-A338-8870728697F7}"/>
    <cellStyle name="Nota 4 2 12" xfId="40141" xr:uid="{BFF3D2A2-F7A0-477B-B3FA-42AFA1D42C15}"/>
    <cellStyle name="Nota 4 2 13" xfId="42088" xr:uid="{6363EB81-3D40-4D34-A4EF-07F5C000940A}"/>
    <cellStyle name="Nota 4 2 14" xfId="44048" xr:uid="{B644BFBB-AF01-4081-B9A4-131A1363D3F8}"/>
    <cellStyle name="Nota 4 2 15" xfId="18174" xr:uid="{5C9C014C-CB12-4489-A503-6046EC85641B}"/>
    <cellStyle name="Nota 4 2 2" xfId="5933" xr:uid="{56A7FA45-E367-4E28-A0D1-8EBD3C968981}"/>
    <cellStyle name="Nota 4 2 2 10" xfId="40142" xr:uid="{CD28DA48-5A83-4FA7-9812-A7A15B243BA5}"/>
    <cellStyle name="Nota 4 2 2 11" xfId="42089" xr:uid="{6AF601E5-5BFC-4BA5-87D3-F66BC5387D6F}"/>
    <cellStyle name="Nota 4 2 2 12" xfId="44049" xr:uid="{C893E34E-BEAF-4394-89E3-C32B4EFD7408}"/>
    <cellStyle name="Nota 4 2 2 13" xfId="18175" xr:uid="{B7BD1C11-5F45-433F-A91E-33ADA5E904A0}"/>
    <cellStyle name="Nota 4 2 2 2" xfId="5934" xr:uid="{52D9090B-C1DC-408D-BDBE-0FC7B747EB0D}"/>
    <cellStyle name="Nota 4 2 2 2 10" xfId="44050" xr:uid="{903AF467-01C0-422B-8105-C9354784B15A}"/>
    <cellStyle name="Nota 4 2 2 2 11" xfId="18176" xr:uid="{AF650D11-D966-475E-8E10-ED90AD46E7D9}"/>
    <cellStyle name="Nota 4 2 2 2 2" xfId="7263" xr:uid="{6E19E7A8-CA14-4137-A6D1-33B4F51E1C6A}"/>
    <cellStyle name="Nota 4 2 2 2 2 10" xfId="18805" xr:uid="{F29995E8-5E87-4894-8A0D-08E92AF625DD}"/>
    <cellStyle name="Nota 4 2 2 2 2 2" xfId="9250" xr:uid="{4E36136D-CCF8-401F-B3A7-364D73294C72}"/>
    <cellStyle name="Nota 4 2 2 2 2 2 2" xfId="31737" xr:uid="{7F4C35D3-F644-47C0-8882-6E518E8CC959}"/>
    <cellStyle name="Nota 4 2 2 2 2 2 3" xfId="20754" xr:uid="{2037D2DD-8C20-4994-B49C-8AC5DA6677E7}"/>
    <cellStyle name="Nota 4 2 2 2 2 3" xfId="12649" xr:uid="{33B6B9A9-E5A1-4E5F-AF51-B2D6AB41D49E}"/>
    <cellStyle name="Nota 4 2 2 2 2 3 2" xfId="34710" xr:uid="{A74FE9F3-DC8A-42F3-9683-6F410241672F}"/>
    <cellStyle name="Nota 4 2 2 2 2 3 3" xfId="23727" xr:uid="{819B5615-206D-4CE2-B110-572E6A9A597D}"/>
    <cellStyle name="Nota 4 2 2 2 2 4" xfId="15091" xr:uid="{196F73B0-51A1-4789-B901-2A6116651AE6}"/>
    <cellStyle name="Nota 4 2 2 2 2 4 2" xfId="36873" xr:uid="{3D559D3C-CC1A-4DDA-A1A0-4960D1CAFF19}"/>
    <cellStyle name="Nota 4 2 2 2 2 4 3" xfId="25890" xr:uid="{7B714175-1AE7-4907-BA6D-89865EF7B448}"/>
    <cellStyle name="Nota 4 2 2 2 2 5" xfId="27840" xr:uid="{964EF037-80F0-4DCE-B3A4-C7AA616295BE}"/>
    <cellStyle name="Nota 4 2 2 2 2 5 2" xfId="38823" xr:uid="{B889E2CF-648C-4ED7-B3DF-03C94CC1154E}"/>
    <cellStyle name="Nota 4 2 2 2 2 6" xfId="29788" xr:uid="{43DFC9FF-21CA-4581-89A9-541E1AFDB47D}"/>
    <cellStyle name="Nota 4 2 2 2 2 7" xfId="40771" xr:uid="{734B3B06-A4BA-44FE-8DC9-D7ADA1DB26C2}"/>
    <cellStyle name="Nota 4 2 2 2 2 8" xfId="42718" xr:uid="{D042694E-A89E-4CEC-AFB3-107AC522E5BE}"/>
    <cellStyle name="Nota 4 2 2 2 2 9" xfId="44678" xr:uid="{A891CA22-1382-4586-B70B-A8B9229F154B}"/>
    <cellStyle name="Nota 4 2 2 2 3" xfId="8621" xr:uid="{7DC1F202-47FD-4B74-98AD-CC580BD6BABC}"/>
    <cellStyle name="Nota 4 2 2 2 3 2" xfId="11512" xr:uid="{A5D42066-1985-4A3E-B5C1-CA159D524CFE}"/>
    <cellStyle name="Nota 4 2 2 2 3 2 2" xfId="33575" xr:uid="{3784F0E2-5793-4342-AC43-6DB706652110}"/>
    <cellStyle name="Nota 4 2 2 2 3 2 3" xfId="22592" xr:uid="{1F6665A7-5B87-4818-8B35-8B9B29D72843}"/>
    <cellStyle name="Nota 4 2 2 2 3 3" xfId="31108" xr:uid="{9AC71118-06B7-408E-8117-8C565888A739}"/>
    <cellStyle name="Nota 4 2 2 2 3 4" xfId="20125" xr:uid="{A94B09AA-4380-4BE9-8584-1A4F654A2048}"/>
    <cellStyle name="Nota 4 2 2 2 4" xfId="10516" xr:uid="{8DEA2430-B57B-4B12-81FA-B1AF331DA74C}"/>
    <cellStyle name="Nota 4 2 2 2 4 2" xfId="32643" xr:uid="{E84A9902-1477-46B7-B54E-4E23D19BC39C}"/>
    <cellStyle name="Nota 4 2 2 2 4 3" xfId="21660" xr:uid="{1AE2F80E-9DF6-4872-8FED-D0BA0C8269EB}"/>
    <cellStyle name="Nota 4 2 2 2 5" xfId="14388" xr:uid="{ADBFBA81-16BD-4F6F-AA9B-8ABD88066050}"/>
    <cellStyle name="Nota 4 2 2 2 5 2" xfId="36245" xr:uid="{24F85229-FFCA-4A17-890D-D13666533B06}"/>
    <cellStyle name="Nota 4 2 2 2 5 3" xfId="25262" xr:uid="{5EA7D1B8-1043-4B8A-B488-FB4A6B3B2064}"/>
    <cellStyle name="Nota 4 2 2 2 6" xfId="27212" xr:uid="{C923F7A0-A29D-41FF-9D35-0E281518B21E}"/>
    <cellStyle name="Nota 4 2 2 2 6 2" xfId="38195" xr:uid="{3F9CC96E-3BD5-4294-88A3-BFEAB8043F2A}"/>
    <cellStyle name="Nota 4 2 2 2 7" xfId="29160" xr:uid="{CDDFBB3C-E65D-490F-891B-44833A710AEE}"/>
    <cellStyle name="Nota 4 2 2 2 8" xfId="40143" xr:uid="{519A6D16-8EC0-4CEB-B43A-AF21D87BAA73}"/>
    <cellStyle name="Nota 4 2 2 2 9" xfId="42090" xr:uid="{2A24CD12-1697-48C7-A34E-33DA3AED9E27}"/>
    <cellStyle name="Nota 4 2 2 3" xfId="5935" xr:uid="{6456134A-A9C7-4E67-BE32-2310C5272316}"/>
    <cellStyle name="Nota 4 2 2 3 10" xfId="44051" xr:uid="{0FB08298-9911-4B55-86B5-625E370E0C2A}"/>
    <cellStyle name="Nota 4 2 2 3 11" xfId="18177" xr:uid="{F2383374-BDD2-4718-A07C-47E37F453A80}"/>
    <cellStyle name="Nota 4 2 2 3 2" xfId="7545" xr:uid="{C8F92195-E388-4B7C-A5E3-786BE0A770A2}"/>
    <cellStyle name="Nota 4 2 2 3 2 10" xfId="19087" xr:uid="{F114686D-5CA5-473F-AEFA-4E27940CA1CF}"/>
    <cellStyle name="Nota 4 2 2 3 2 2" xfId="9532" xr:uid="{56A515D7-4A71-47C4-AA1C-1AC3D85D2E2A}"/>
    <cellStyle name="Nota 4 2 2 3 2 2 2" xfId="32019" xr:uid="{A439D8EC-500B-41B3-B588-D49CA31ACAF9}"/>
    <cellStyle name="Nota 4 2 2 3 2 2 3" xfId="21036" xr:uid="{1097ACAE-2CD1-4008-91C4-5DF301812AC2}"/>
    <cellStyle name="Nota 4 2 2 3 2 3" xfId="12931" xr:uid="{C1614CA6-150A-4ED4-8C16-8DA0148EB9B1}"/>
    <cellStyle name="Nota 4 2 2 3 2 3 2" xfId="34992" xr:uid="{1C0B71B0-FF20-4257-AB72-D6E1EECB57F1}"/>
    <cellStyle name="Nota 4 2 2 3 2 3 3" xfId="24009" xr:uid="{112AF79E-0F6C-4455-AA30-C802148BD822}"/>
    <cellStyle name="Nota 4 2 2 3 2 4" xfId="15373" xr:uid="{E9B5F138-AA0E-4955-875E-3D863F4AECF0}"/>
    <cellStyle name="Nota 4 2 2 3 2 4 2" xfId="37155" xr:uid="{520D79B1-4D16-4DF7-AD4C-BB6C7DE4DFEA}"/>
    <cellStyle name="Nota 4 2 2 3 2 4 3" xfId="26172" xr:uid="{A931F4FE-B67B-4662-BB80-7EC41873A883}"/>
    <cellStyle name="Nota 4 2 2 3 2 5" xfId="28122" xr:uid="{B2054C16-05BD-411A-8A0A-075B5C01C44A}"/>
    <cellStyle name="Nota 4 2 2 3 2 5 2" xfId="39105" xr:uid="{D782960A-AC6C-4AB3-A854-01B0CFA0F656}"/>
    <cellStyle name="Nota 4 2 2 3 2 6" xfId="30070" xr:uid="{86C634E7-20D7-4201-AA2C-E6B00BCB57F6}"/>
    <cellStyle name="Nota 4 2 2 3 2 7" xfId="41053" xr:uid="{78C0E157-6392-4FB7-BA2B-7FA9C8B9AB40}"/>
    <cellStyle name="Nota 4 2 2 3 2 8" xfId="43000" xr:uid="{B1039FD8-1FFF-4D60-A97A-132024FDF69D}"/>
    <cellStyle name="Nota 4 2 2 3 2 9" xfId="44960" xr:uid="{854A3DBD-8289-4697-A749-67A795FCBF27}"/>
    <cellStyle name="Nota 4 2 2 3 3" xfId="8622" xr:uid="{2960E25D-9CF6-4BB6-A3C1-3BD11D3B2132}"/>
    <cellStyle name="Nota 4 2 2 3 3 2" xfId="11794" xr:uid="{A766CA12-96EB-48F3-9341-B570398A0B3B}"/>
    <cellStyle name="Nota 4 2 2 3 3 2 2" xfId="33857" xr:uid="{55EAAF46-56E7-48F5-8227-5D5BE07146F3}"/>
    <cellStyle name="Nota 4 2 2 3 3 2 3" xfId="22874" xr:uid="{2135D51E-04EB-43EC-8544-83E4AAB58138}"/>
    <cellStyle name="Nota 4 2 2 3 3 3" xfId="31109" xr:uid="{3787857A-277E-47C1-BF49-D53DA97A91D3}"/>
    <cellStyle name="Nota 4 2 2 3 3 4" xfId="20126" xr:uid="{0B2AB96E-466A-434A-8585-6082780D319E}"/>
    <cellStyle name="Nota 4 2 2 3 4" xfId="10798" xr:uid="{29D951E7-3425-4BD3-BF95-A405CFF12B4A}"/>
    <cellStyle name="Nota 4 2 2 3 4 2" xfId="32925" xr:uid="{01473BEE-FF19-4762-B11A-77A3BEDCA1FC}"/>
    <cellStyle name="Nota 4 2 2 3 4 3" xfId="21942" xr:uid="{59228822-758A-4881-945A-A62B792B1DF4}"/>
    <cellStyle name="Nota 4 2 2 3 5" xfId="14389" xr:uid="{786B323F-D721-48C4-BD0B-73598FE5A6E1}"/>
    <cellStyle name="Nota 4 2 2 3 5 2" xfId="36246" xr:uid="{86857F59-E452-409C-9B8D-7BD49C606870}"/>
    <cellStyle name="Nota 4 2 2 3 5 3" xfId="25263" xr:uid="{D79FA6BB-865D-45DE-8A59-D460384C8DFB}"/>
    <cellStyle name="Nota 4 2 2 3 6" xfId="27213" xr:uid="{244C0EA7-E944-4664-BE23-E18FBE496FA2}"/>
    <cellStyle name="Nota 4 2 2 3 6 2" xfId="38196" xr:uid="{6EE8B130-0B47-4718-9683-FAE42A46E276}"/>
    <cellStyle name="Nota 4 2 2 3 7" xfId="29161" xr:uid="{81CEF8E6-653E-46A0-BF66-FB5FD7A3D4B7}"/>
    <cellStyle name="Nota 4 2 2 3 8" xfId="40144" xr:uid="{CDFF1D32-3808-4257-94F6-64574B5ED082}"/>
    <cellStyle name="Nota 4 2 2 3 9" xfId="42091" xr:uid="{706155EC-E099-4225-9E4E-9D9AE157D236}"/>
    <cellStyle name="Nota 4 2 2 4" xfId="6979" xr:uid="{E0FFDAF8-240F-4609-AE31-B38AF64BF853}"/>
    <cellStyle name="Nota 4 2 2 4 10" xfId="18523" xr:uid="{5E26AD55-9066-4DBD-84D4-587CE6A423D1}"/>
    <cellStyle name="Nota 4 2 2 4 2" xfId="8968" xr:uid="{46DBCC03-52BE-4D57-AB32-F764282DB26D}"/>
    <cellStyle name="Nota 4 2 2 4 2 2" xfId="31455" xr:uid="{4B1AA0F0-98B7-4F9E-B486-E496E9BDD385}"/>
    <cellStyle name="Nota 4 2 2 4 2 3" xfId="20472" xr:uid="{56B7DE5A-6827-4DFE-B7F7-7299208E88F7}"/>
    <cellStyle name="Nota 4 2 2 4 3" xfId="12353" xr:uid="{42796EBE-9A19-4A9F-B45F-E8655A269769}"/>
    <cellStyle name="Nota 4 2 2 4 3 2" xfId="34414" xr:uid="{773DF912-579B-4DE3-9D3A-C8E8FE40C044}"/>
    <cellStyle name="Nota 4 2 2 4 3 3" xfId="23431" xr:uid="{814A6F45-5473-4972-9EFE-0E6A728573F1}"/>
    <cellStyle name="Nota 4 2 2 4 4" xfId="14809" xr:uid="{0E41C1A3-0C68-4B97-A600-9F2A56B27B1B}"/>
    <cellStyle name="Nota 4 2 2 4 4 2" xfId="36591" xr:uid="{AD8F529E-9E1D-43BF-8263-5570F31819EA}"/>
    <cellStyle name="Nota 4 2 2 4 4 3" xfId="25608" xr:uid="{127344D9-F5F5-49F9-82DF-E2C3055478CB}"/>
    <cellStyle name="Nota 4 2 2 4 5" xfId="27558" xr:uid="{34984192-EFFD-45D6-9B0D-66A2AEDDE8B6}"/>
    <cellStyle name="Nota 4 2 2 4 5 2" xfId="38541" xr:uid="{61BFCC5E-5F11-4022-8999-40692D2AEE50}"/>
    <cellStyle name="Nota 4 2 2 4 6" xfId="29506" xr:uid="{0B8D4A0A-4AD8-47B7-97A9-90CE4062D957}"/>
    <cellStyle name="Nota 4 2 2 4 7" xfId="40489" xr:uid="{8C5D6700-A820-488B-9EDB-D1488BF21269}"/>
    <cellStyle name="Nota 4 2 2 4 8" xfId="42436" xr:uid="{1D5997DF-796A-4CA2-8592-7E5F827E9068}"/>
    <cellStyle name="Nota 4 2 2 4 9" xfId="44396" xr:uid="{3E8C0378-CA18-45B8-9785-E9F519BFD360}"/>
    <cellStyle name="Nota 4 2 2 5" xfId="8620" xr:uid="{0DB36922-3FB6-47BC-9B69-919DD8F27DCA}"/>
    <cellStyle name="Nota 4 2 2 5 2" xfId="11216" xr:uid="{1A90C7CD-245D-4BA6-8DBF-A3A632F43E22}"/>
    <cellStyle name="Nota 4 2 2 5 2 2" xfId="33279" xr:uid="{FD6EA6CB-5ED5-4167-B7DD-EA4683C264EC}"/>
    <cellStyle name="Nota 4 2 2 5 2 3" xfId="22296" xr:uid="{24FC2728-709C-4AF4-8ED3-3717214B5ADA}"/>
    <cellStyle name="Nota 4 2 2 5 3" xfId="31107" xr:uid="{6065ED86-00B6-4F38-83FD-F09825186407}"/>
    <cellStyle name="Nota 4 2 2 5 4" xfId="20124" xr:uid="{A6550040-B056-405F-8FF7-A4B08E7174FC}"/>
    <cellStyle name="Nota 4 2 2 6" xfId="10234" xr:uid="{5BD00C81-ABE7-49DD-9ADF-A095479E4612}"/>
    <cellStyle name="Nota 4 2 2 6 2" xfId="32361" xr:uid="{FEAD4E1A-119F-483E-9630-3A9CAB47B6E4}"/>
    <cellStyle name="Nota 4 2 2 6 3" xfId="21378" xr:uid="{7CCDAF2A-384B-4292-A009-037C79441E06}"/>
    <cellStyle name="Nota 4 2 2 7" xfId="14387" xr:uid="{C8A7B1AC-CB3B-4502-96CC-659258D11725}"/>
    <cellStyle name="Nota 4 2 2 7 2" xfId="36244" xr:uid="{1AA77FB0-29C1-4CCE-9E8F-BFE589CB7E70}"/>
    <cellStyle name="Nota 4 2 2 7 3" xfId="25261" xr:uid="{B14E29A2-C21F-4ED2-8B76-22FC268AF567}"/>
    <cellStyle name="Nota 4 2 2 8" xfId="27211" xr:uid="{13415082-9247-46FC-B21F-830F88BB79B2}"/>
    <cellStyle name="Nota 4 2 2 8 2" xfId="38194" xr:uid="{0C13691B-6132-43B7-BB1A-78732A98E337}"/>
    <cellStyle name="Nota 4 2 2 9" xfId="29159" xr:uid="{FFF84324-9A76-45AD-B04F-748DB8924A17}"/>
    <cellStyle name="Nota 4 2 3" xfId="5936" xr:uid="{FD9B3C77-ABBD-41BB-848F-5719208A1BBD}"/>
    <cellStyle name="Nota 4 2 3 10" xfId="44052" xr:uid="{C9DE8BB3-837C-40AF-ADE4-A42D527DF2DF}"/>
    <cellStyle name="Nota 4 2 3 11" xfId="18178" xr:uid="{A6C8441A-E6D5-474B-A381-283DD25D62E5}"/>
    <cellStyle name="Nota 4 2 3 2" xfId="7094" xr:uid="{60CE084C-9B9C-4A0E-9572-7118E6EB26BA}"/>
    <cellStyle name="Nota 4 2 3 2 10" xfId="18636" xr:uid="{AC26D9E0-05DA-4EA8-B7F4-036E036E8722}"/>
    <cellStyle name="Nota 4 2 3 2 2" xfId="9081" xr:uid="{F4EB2E06-88E9-4828-99EB-B9D644DDAABA}"/>
    <cellStyle name="Nota 4 2 3 2 2 2" xfId="31568" xr:uid="{596CB341-C62B-40B4-8D84-CDC77A5ABF70}"/>
    <cellStyle name="Nota 4 2 3 2 2 3" xfId="20585" xr:uid="{705C5142-229A-453F-98D9-BDA071500B64}"/>
    <cellStyle name="Nota 4 2 3 2 3" xfId="12476" xr:uid="{3EC11C92-2324-404F-A97A-9637FC878601}"/>
    <cellStyle name="Nota 4 2 3 2 3 2" xfId="34537" xr:uid="{BF2068F7-904C-4442-97A5-F96D531A3F28}"/>
    <cellStyle name="Nota 4 2 3 2 3 3" xfId="23554" xr:uid="{E9B880AC-A670-4D12-B863-E917999BD047}"/>
    <cellStyle name="Nota 4 2 3 2 4" xfId="14922" xr:uid="{1C2D169A-0C4F-4E50-AD03-EBD5A5A89ECD}"/>
    <cellStyle name="Nota 4 2 3 2 4 2" xfId="36704" xr:uid="{B154B9DA-8DED-494A-A781-53F3D6A59D06}"/>
    <cellStyle name="Nota 4 2 3 2 4 3" xfId="25721" xr:uid="{48D12B7D-5196-47DC-9917-127EB9F64075}"/>
    <cellStyle name="Nota 4 2 3 2 5" xfId="27671" xr:uid="{B731FFF5-309A-4F40-B747-0D3549682473}"/>
    <cellStyle name="Nota 4 2 3 2 5 2" xfId="38654" xr:uid="{38B2EA67-1F2A-4A3A-9C31-CA3661D55DDD}"/>
    <cellStyle name="Nota 4 2 3 2 6" xfId="29619" xr:uid="{ECE78951-90C1-4AB4-B394-80418856B8C6}"/>
    <cellStyle name="Nota 4 2 3 2 7" xfId="40602" xr:uid="{AF5354E6-A573-4DA1-BD49-5B075B1C83FE}"/>
    <cellStyle name="Nota 4 2 3 2 8" xfId="42549" xr:uid="{7EBC2E2C-A73A-461C-94EE-47987742BE6A}"/>
    <cellStyle name="Nota 4 2 3 2 9" xfId="44509" xr:uid="{E68D5D50-5B73-43DA-B65A-285AD20D2BFB}"/>
    <cellStyle name="Nota 4 2 3 3" xfId="8623" xr:uid="{2C7A5DD3-C8FE-4ED9-8F20-CD6FEEB065D0}"/>
    <cellStyle name="Nota 4 2 3 3 2" xfId="11339" xr:uid="{BA237D15-F55A-425C-885A-423FD41E3E4A}"/>
    <cellStyle name="Nota 4 2 3 3 2 2" xfId="33402" xr:uid="{2F636831-4989-4F58-BEE5-84781A2BC320}"/>
    <cellStyle name="Nota 4 2 3 3 2 3" xfId="22419" xr:uid="{4C00D75C-360A-4073-A1C9-8270DE62885C}"/>
    <cellStyle name="Nota 4 2 3 3 3" xfId="31110" xr:uid="{E60BA363-5667-4E0A-AAEF-40556DDA4E42}"/>
    <cellStyle name="Nota 4 2 3 3 4" xfId="20127" xr:uid="{5EBB3A38-8099-47D2-820F-372A12932DF2}"/>
    <cellStyle name="Nota 4 2 3 4" xfId="10347" xr:uid="{7A170861-E4CB-4A8D-A5CD-883BBE66B698}"/>
    <cellStyle name="Nota 4 2 3 4 2" xfId="32474" xr:uid="{D5D151C0-A9DC-4E9B-BC6F-1BE177DFD471}"/>
    <cellStyle name="Nota 4 2 3 4 3" xfId="21491" xr:uid="{CE563E41-FF74-4338-AA07-7AAFFC579370}"/>
    <cellStyle name="Nota 4 2 3 5" xfId="14390" xr:uid="{8E445470-8DBD-4E49-B5A4-6F96F9A831B6}"/>
    <cellStyle name="Nota 4 2 3 5 2" xfId="36247" xr:uid="{C9A9F40D-F750-4A13-9E20-048A02719DBB}"/>
    <cellStyle name="Nota 4 2 3 5 3" xfId="25264" xr:uid="{382CE842-D598-48A3-9839-F8201A814D49}"/>
    <cellStyle name="Nota 4 2 3 6" xfId="27214" xr:uid="{7724B61F-5AF6-46DB-AC04-9AF7A17F5811}"/>
    <cellStyle name="Nota 4 2 3 6 2" xfId="38197" xr:uid="{98A2C009-83BB-423F-ADA8-43AE0FA10420}"/>
    <cellStyle name="Nota 4 2 3 7" xfId="29162" xr:uid="{9F563863-EEED-496F-9C04-ABA1A00E1331}"/>
    <cellStyle name="Nota 4 2 3 8" xfId="40145" xr:uid="{2B56AFB5-5B58-4AAE-A9FB-33FF82F485D6}"/>
    <cellStyle name="Nota 4 2 3 9" xfId="42092" xr:uid="{4481C632-24D1-4757-8E4D-A9DD4242FA4F}"/>
    <cellStyle name="Nota 4 2 4" xfId="5937" xr:uid="{67E98010-FA56-44FC-B8D2-8D9B4FD64A2B}"/>
    <cellStyle name="Nota 4 2 4 10" xfId="44053" xr:uid="{7E20FE54-0E12-40F4-B4D3-811DCC3A370A}"/>
    <cellStyle name="Nota 4 2 4 11" xfId="18179" xr:uid="{A0C031F3-8656-4D18-8DE1-4F72E4F278EA}"/>
    <cellStyle name="Nota 4 2 4 2" xfId="7376" xr:uid="{F45139E8-DA8A-4BBD-B0B9-FE4AB8406846}"/>
    <cellStyle name="Nota 4 2 4 2 10" xfId="18918" xr:uid="{ED545B57-0A6D-44B3-B3C1-E377BA47F5FA}"/>
    <cellStyle name="Nota 4 2 4 2 2" xfId="9363" xr:uid="{0D5896BC-A856-4B08-AF32-88FC1EE9E95A}"/>
    <cellStyle name="Nota 4 2 4 2 2 2" xfId="31850" xr:uid="{AFED44B4-4FE4-4A2D-8188-5FFD3454F6EA}"/>
    <cellStyle name="Nota 4 2 4 2 2 3" xfId="20867" xr:uid="{814CFECD-0B98-4C6F-8C38-00AA8F8A4877}"/>
    <cellStyle name="Nota 4 2 4 2 3" xfId="12762" xr:uid="{DFBBA772-DD12-4F28-98F7-58C4D227C0B3}"/>
    <cellStyle name="Nota 4 2 4 2 3 2" xfId="34823" xr:uid="{1E69B7B7-3C46-428B-8289-EE76F38A638B}"/>
    <cellStyle name="Nota 4 2 4 2 3 3" xfId="23840" xr:uid="{5D154E9A-4FC0-42F6-AE05-F7C60600FD86}"/>
    <cellStyle name="Nota 4 2 4 2 4" xfId="15204" xr:uid="{43A5D1C2-E6E7-492A-92BE-F2DA0964ECBF}"/>
    <cellStyle name="Nota 4 2 4 2 4 2" xfId="36986" xr:uid="{FAF17FE9-AE41-44D5-900B-410C501D4E87}"/>
    <cellStyle name="Nota 4 2 4 2 4 3" xfId="26003" xr:uid="{DFB70178-14FE-4A20-8817-1F46AB1A939C}"/>
    <cellStyle name="Nota 4 2 4 2 5" xfId="27953" xr:uid="{C38A7915-00D6-4E6B-871E-7E56DDDD33AA}"/>
    <cellStyle name="Nota 4 2 4 2 5 2" xfId="38936" xr:uid="{D68B44CE-6E2B-4DF8-9166-3ABA11E67FD6}"/>
    <cellStyle name="Nota 4 2 4 2 6" xfId="29901" xr:uid="{149976A7-9C55-4834-9EB9-E6E1B031AF10}"/>
    <cellStyle name="Nota 4 2 4 2 7" xfId="40884" xr:uid="{D31E3D9A-24E5-4234-BECB-5D572697479C}"/>
    <cellStyle name="Nota 4 2 4 2 8" xfId="42831" xr:uid="{01A365DE-239C-46F9-A355-A37B06EDD2B7}"/>
    <cellStyle name="Nota 4 2 4 2 9" xfId="44791" xr:uid="{A5320EFB-7E98-4D26-A62E-04288B3516EF}"/>
    <cellStyle name="Nota 4 2 4 3" xfId="8624" xr:uid="{8781DE63-77E4-4673-ACD8-191AE63787F4}"/>
    <cellStyle name="Nota 4 2 4 3 2" xfId="11625" xr:uid="{15DB43E2-12BD-4EE4-B312-E15D984A7CEB}"/>
    <cellStyle name="Nota 4 2 4 3 2 2" xfId="33688" xr:uid="{1F98ADA9-AAB8-404E-A55A-69D7F1E0EA5F}"/>
    <cellStyle name="Nota 4 2 4 3 2 3" xfId="22705" xr:uid="{D8521AC6-6E01-4461-83ED-38D79F6EFCE3}"/>
    <cellStyle name="Nota 4 2 4 3 3" xfId="31111" xr:uid="{970A60F2-9B01-42F4-B646-A21B3C884FB1}"/>
    <cellStyle name="Nota 4 2 4 3 4" xfId="20128" xr:uid="{8AD688E9-581B-44EF-9791-4F4B36401C6A}"/>
    <cellStyle name="Nota 4 2 4 4" xfId="10629" xr:uid="{F5C7F49E-29D0-41A6-8CD4-C3244857C818}"/>
    <cellStyle name="Nota 4 2 4 4 2" xfId="32756" xr:uid="{440C0E97-E7ED-4E6A-9A29-4EFE1DDE4EDE}"/>
    <cellStyle name="Nota 4 2 4 4 3" xfId="21773" xr:uid="{042D53C2-B1EB-4032-8DC2-55CEC263950E}"/>
    <cellStyle name="Nota 4 2 4 5" xfId="14391" xr:uid="{BFEE57A7-4559-4F35-B492-A7234F108AD4}"/>
    <cellStyle name="Nota 4 2 4 5 2" xfId="36248" xr:uid="{B3D90B14-6652-413E-B8A0-E168B2253A08}"/>
    <cellStyle name="Nota 4 2 4 5 3" xfId="25265" xr:uid="{1ADF0411-CB7F-46D7-B14A-3FAB5EFBB209}"/>
    <cellStyle name="Nota 4 2 4 6" xfId="27215" xr:uid="{85AAC743-92CF-45AE-B630-D00EDE12D540}"/>
    <cellStyle name="Nota 4 2 4 6 2" xfId="38198" xr:uid="{3BDEEC6F-38B7-48F6-A0AB-D340F43CD736}"/>
    <cellStyle name="Nota 4 2 4 7" xfId="29163" xr:uid="{F157F0F2-1924-45B3-9059-BE854E790FF3}"/>
    <cellStyle name="Nota 4 2 4 8" xfId="40146" xr:uid="{3FAE0514-CCCE-46E2-B900-F557F8014622}"/>
    <cellStyle name="Nota 4 2 4 9" xfId="42093" xr:uid="{260E60FD-3785-4C12-BDE5-277CE6261C62}"/>
    <cellStyle name="Nota 4 2 5" xfId="6809" xr:uid="{776F8D6F-C6A7-4957-B9F9-35EDD4F9E132}"/>
    <cellStyle name="Nota 4 2 5 10" xfId="18354" xr:uid="{B3589886-78D5-412A-8209-3E7CAA107417}"/>
    <cellStyle name="Nota 4 2 5 2" xfId="8799" xr:uid="{FD67E29E-7297-4475-8E58-A389A7545AC5}"/>
    <cellStyle name="Nota 4 2 5 2 2" xfId="13243" xr:uid="{6D38925B-4C8D-4797-9A34-F973329BE341}"/>
    <cellStyle name="Nota 4 2 5 2 2 2" xfId="35252" xr:uid="{2C9DF55B-B571-4F56-9073-1637CE77D4DB}"/>
    <cellStyle name="Nota 4 2 5 2 2 3" xfId="24269" xr:uid="{30809AA2-B343-4898-A82D-42878E4138A2}"/>
    <cellStyle name="Nota 4 2 5 2 3" xfId="31286" xr:uid="{300731B1-1F56-43C3-A0A1-11A84CFAE3C8}"/>
    <cellStyle name="Nota 4 2 5 2 4" xfId="20303" xr:uid="{D6D01C3C-494F-4A53-AC84-FC9EFB9B31E9}"/>
    <cellStyle name="Nota 4 2 5 3" xfId="12056" xr:uid="{DCEF9D71-ED31-427C-AF5A-A1F0A75D3312}"/>
    <cellStyle name="Nota 4 2 5 3 2" xfId="34117" xr:uid="{5AAF026E-8DA3-4719-B3BE-92675684B8B0}"/>
    <cellStyle name="Nota 4 2 5 3 3" xfId="23134" xr:uid="{5CC4D81C-F769-42D2-86CA-D76CD33517E2}"/>
    <cellStyle name="Nota 4 2 5 4" xfId="14640" xr:uid="{7A0800A1-6438-4596-BC93-FD7BC6418124}"/>
    <cellStyle name="Nota 4 2 5 4 2" xfId="36422" xr:uid="{4BED85A0-B7BB-4920-B8CA-9351CD471C90}"/>
    <cellStyle name="Nota 4 2 5 4 3" xfId="25439" xr:uid="{B8257106-CFC6-4490-96C4-544FD92E2A10}"/>
    <cellStyle name="Nota 4 2 5 5" xfId="27389" xr:uid="{B6EEE6C1-3BB2-4955-8F35-38CB37271E73}"/>
    <cellStyle name="Nota 4 2 5 5 2" xfId="38372" xr:uid="{122B2F7B-B24D-49C4-89DD-8AC56576DA39}"/>
    <cellStyle name="Nota 4 2 5 6" xfId="29337" xr:uid="{5EE82E56-00B6-4598-9B13-704AC8940FF9}"/>
    <cellStyle name="Nota 4 2 5 7" xfId="40320" xr:uid="{CA9E31C1-B22E-472A-A67F-7DE517197261}"/>
    <cellStyle name="Nota 4 2 5 8" xfId="42267" xr:uid="{C97A711E-2C61-48A4-B077-67EEF9614D56}"/>
    <cellStyle name="Nota 4 2 5 9" xfId="44227" xr:uid="{55E26C4B-B7F6-4C3A-BB67-8AC244E54D88}"/>
    <cellStyle name="Nota 4 2 6" xfId="8619" xr:uid="{E22ED859-5D05-4C6E-A3E7-82537E456E2A}"/>
    <cellStyle name="Nota 4 2 6 2" xfId="12180" xr:uid="{F4F808E2-7DCE-4034-89F4-C24CC7DE1765}"/>
    <cellStyle name="Nota 4 2 6 2 2" xfId="34241" xr:uid="{8D19DEB0-2E2C-4C44-80E4-6D0BFF08A0D1}"/>
    <cellStyle name="Nota 4 2 6 2 3" xfId="23258" xr:uid="{6ACB324F-FBD3-4384-923B-AB683F306CB6}"/>
    <cellStyle name="Nota 4 2 6 3" xfId="31106" xr:uid="{7A8E7FF1-EEDC-40F8-9A4F-F105E8D962CE}"/>
    <cellStyle name="Nota 4 2 6 4" xfId="20123" xr:uid="{5A65E011-B839-468B-B5D3-B174308D8386}"/>
    <cellStyle name="Nota 4 2 7" xfId="11042" xr:uid="{E9B2D6A3-B029-4BFE-9F0A-E5993E944C40}"/>
    <cellStyle name="Nota 4 2 7 2" xfId="33106" xr:uid="{DD77C0E9-02D7-4D1A-B9F0-9F4F3F8EFF2E}"/>
    <cellStyle name="Nota 4 2 7 3" xfId="22123" xr:uid="{854222B8-71F5-4B07-B2A6-543F63E3CE79}"/>
    <cellStyle name="Nota 4 2 8" xfId="10005" xr:uid="{BA1CAD0B-25A4-4EAE-837F-E37AFA810123}"/>
    <cellStyle name="Nota 4 2 8 2" xfId="32192" xr:uid="{F089EACB-2C9B-4866-852F-46CC6FF249FB}"/>
    <cellStyle name="Nota 4 2 8 3" xfId="21209" xr:uid="{CEADD5B2-85DC-4390-B523-3CE2826F87CA}"/>
    <cellStyle name="Nota 4 2 9" xfId="14386" xr:uid="{E951AE8A-23A5-4E45-A109-6950F6B44341}"/>
    <cellStyle name="Nota 4 2 9 2" xfId="36243" xr:uid="{7AA8DD9E-ACD1-4361-84C7-F1EAE1F97531}"/>
    <cellStyle name="Nota 4 2 9 3" xfId="25260" xr:uid="{D2BC93C2-9A99-4FEE-BA1E-20474558B222}"/>
    <cellStyle name="Nota 4 3" xfId="5938" xr:uid="{2BA59C0E-A8D4-47CF-B6C6-C4DBD3B3FCC1}"/>
    <cellStyle name="Nota 4 3 10" xfId="29164" xr:uid="{EDE0C288-5745-4CA4-952B-CAE0B3BFAD9F}"/>
    <cellStyle name="Nota 4 3 11" xfId="40147" xr:uid="{E71519D2-B9A9-44D1-B088-AD0F5F01F5DE}"/>
    <cellStyle name="Nota 4 3 12" xfId="42094" xr:uid="{53A0A16A-434B-4143-9237-CF5A6E433CF6}"/>
    <cellStyle name="Nota 4 3 13" xfId="44054" xr:uid="{8F6A6204-FC51-40D0-A89C-5C957FB704EE}"/>
    <cellStyle name="Nota 4 3 14" xfId="18180" xr:uid="{26D69107-5780-4EF5-9242-599431467361}"/>
    <cellStyle name="Nota 4 3 2" xfId="5939" xr:uid="{BEC259DA-4EA6-4A03-B4F7-F82A4F57583C}"/>
    <cellStyle name="Nota 4 3 2 10" xfId="44055" xr:uid="{CD50F825-DCD8-4A4B-BA85-8FEE57C671E9}"/>
    <cellStyle name="Nota 4 3 2 11" xfId="18181" xr:uid="{812AF083-5CA2-467B-9093-1D3912BCA2F3}"/>
    <cellStyle name="Nota 4 3 2 2" xfId="7207" xr:uid="{8B8D1299-6E29-4622-9773-237918EDBEA2}"/>
    <cellStyle name="Nota 4 3 2 2 10" xfId="18749" xr:uid="{5C38BD9A-A9E0-4C0F-8070-BA68410E8210}"/>
    <cellStyle name="Nota 4 3 2 2 2" xfId="9194" xr:uid="{4FBE527B-2F46-41FD-9FBD-B6607ACA0E5F}"/>
    <cellStyle name="Nota 4 3 2 2 2 2" xfId="31681" xr:uid="{5AB5AF60-362E-491B-A4CD-7D6BF7B22C15}"/>
    <cellStyle name="Nota 4 3 2 2 2 3" xfId="20698" xr:uid="{4037E35C-FA62-47F9-9240-ABF1B6888D98}"/>
    <cellStyle name="Nota 4 3 2 2 3" xfId="12593" xr:uid="{F8452778-17B2-45E4-9950-FC7F95CC3929}"/>
    <cellStyle name="Nota 4 3 2 2 3 2" xfId="34654" xr:uid="{E258F241-A70F-4F38-A2E1-DE4EE9A0C785}"/>
    <cellStyle name="Nota 4 3 2 2 3 3" xfId="23671" xr:uid="{5D316AEC-4FB4-405A-A5EF-A4FBD594902A}"/>
    <cellStyle name="Nota 4 3 2 2 4" xfId="15035" xr:uid="{3A47E7A2-BE63-44E1-A1CD-5D212677CE65}"/>
    <cellStyle name="Nota 4 3 2 2 4 2" xfId="36817" xr:uid="{45C4D7C3-0E19-47D8-8510-0C0B31DBED4D}"/>
    <cellStyle name="Nota 4 3 2 2 4 3" xfId="25834" xr:uid="{2F3D4682-EC63-449C-8228-0FAC6C68677A}"/>
    <cellStyle name="Nota 4 3 2 2 5" xfId="27784" xr:uid="{C7F4A0CB-4AF4-471F-9118-78ECE4499261}"/>
    <cellStyle name="Nota 4 3 2 2 5 2" xfId="38767" xr:uid="{5B99B763-D8A4-4DF0-BAA8-4C72AF8A7445}"/>
    <cellStyle name="Nota 4 3 2 2 6" xfId="29732" xr:uid="{3B99E9AE-E071-4BFF-829F-FC47D1E86FE0}"/>
    <cellStyle name="Nota 4 3 2 2 7" xfId="40715" xr:uid="{ABD575CA-93DA-420C-BC98-F173392A7FA0}"/>
    <cellStyle name="Nota 4 3 2 2 8" xfId="42662" xr:uid="{EA0617AB-7111-477C-9605-E3A731080C82}"/>
    <cellStyle name="Nota 4 3 2 2 9" xfId="44622" xr:uid="{E7893E2C-FF66-42D0-B151-D4DEBE5C57C1}"/>
    <cellStyle name="Nota 4 3 2 3" xfId="8626" xr:uid="{4D4D6D8A-8D9F-4536-BE5C-8272CA72C9A7}"/>
    <cellStyle name="Nota 4 3 2 3 2" xfId="11456" xr:uid="{ADE01A2C-A9A0-451B-9FC1-094245A980D7}"/>
    <cellStyle name="Nota 4 3 2 3 2 2" xfId="33519" xr:uid="{08872CCD-600E-4796-85FA-F6682BD32750}"/>
    <cellStyle name="Nota 4 3 2 3 2 3" xfId="22536" xr:uid="{4DE49B41-BF8D-4D7A-A3CC-9D2F5051BD93}"/>
    <cellStyle name="Nota 4 3 2 3 3" xfId="31113" xr:uid="{9E8E58E1-B718-40A2-81B0-F3A8454128C3}"/>
    <cellStyle name="Nota 4 3 2 3 4" xfId="20130" xr:uid="{EE3D62D5-6175-442A-8D69-5C3520682BF9}"/>
    <cellStyle name="Nota 4 3 2 4" xfId="10460" xr:uid="{AA555931-D6D0-4FA5-A637-064DFFCCA29F}"/>
    <cellStyle name="Nota 4 3 2 4 2" xfId="32587" xr:uid="{BAC6EB62-9B84-4529-A4B5-BE7D35810FBB}"/>
    <cellStyle name="Nota 4 3 2 4 3" xfId="21604" xr:uid="{EFB7CA7D-3D34-4C6C-B4E9-33F07265D82A}"/>
    <cellStyle name="Nota 4 3 2 5" xfId="14393" xr:uid="{A13039EA-5208-49BC-80CF-B3E261B7EF4B}"/>
    <cellStyle name="Nota 4 3 2 5 2" xfId="36250" xr:uid="{8C029B76-5F55-413B-96DB-A06DCC3D3969}"/>
    <cellStyle name="Nota 4 3 2 5 3" xfId="25267" xr:uid="{4950AE9A-FD47-46F9-A2F9-8EF5E200A338}"/>
    <cellStyle name="Nota 4 3 2 6" xfId="27217" xr:uid="{1E631314-0228-49EC-B420-D888CAA72F38}"/>
    <cellStyle name="Nota 4 3 2 6 2" xfId="38200" xr:uid="{4DBDD3B6-6E66-42C8-9DC1-9BB36D94ADC6}"/>
    <cellStyle name="Nota 4 3 2 7" xfId="29165" xr:uid="{773DDEB4-6EC4-4CDA-B892-748F09A5B10C}"/>
    <cellStyle name="Nota 4 3 2 8" xfId="40148" xr:uid="{6B177EB1-B038-4FD7-927C-B4EE74C0C23C}"/>
    <cellStyle name="Nota 4 3 2 9" xfId="42095" xr:uid="{4626C10D-9D01-48D2-A2E6-7981D1363F8B}"/>
    <cellStyle name="Nota 4 3 3" xfId="5940" xr:uid="{4AD62B1F-E61C-4831-B94E-987F3A4303B8}"/>
    <cellStyle name="Nota 4 3 3 10" xfId="44056" xr:uid="{0F324E10-3DB2-408E-94E8-3A5C4F5832F7}"/>
    <cellStyle name="Nota 4 3 3 11" xfId="18182" xr:uid="{8C2C1696-007A-49B4-9F73-4D5FA7ACF486}"/>
    <cellStyle name="Nota 4 3 3 2" xfId="7489" xr:uid="{03C4C3AC-A7B3-47C9-B04F-5B1122953D7C}"/>
    <cellStyle name="Nota 4 3 3 2 10" xfId="19031" xr:uid="{C77CDC87-6ABD-4397-852B-8DD172972BA0}"/>
    <cellStyle name="Nota 4 3 3 2 2" xfId="9476" xr:uid="{D994842D-C5B3-4B85-8A2E-0C3B37A429C2}"/>
    <cellStyle name="Nota 4 3 3 2 2 2" xfId="31963" xr:uid="{AB8EB106-80EA-473A-8BB5-297FFF8145C5}"/>
    <cellStyle name="Nota 4 3 3 2 2 3" xfId="20980" xr:uid="{3D3B801B-9791-4E03-9173-B28DAD2DED01}"/>
    <cellStyle name="Nota 4 3 3 2 3" xfId="12875" xr:uid="{FB12D945-C0D4-44D4-97B3-7D28BAE5FE92}"/>
    <cellStyle name="Nota 4 3 3 2 3 2" xfId="34936" xr:uid="{EEB77131-D437-49DE-9363-C989004A6925}"/>
    <cellStyle name="Nota 4 3 3 2 3 3" xfId="23953" xr:uid="{2E45927E-4003-4EF1-AA43-E751355DD000}"/>
    <cellStyle name="Nota 4 3 3 2 4" xfId="15317" xr:uid="{38B724A5-63F2-4A35-98B7-DD209C912FC5}"/>
    <cellStyle name="Nota 4 3 3 2 4 2" xfId="37099" xr:uid="{63321A2D-8127-4B95-BE87-C0E714CDDAC4}"/>
    <cellStyle name="Nota 4 3 3 2 4 3" xfId="26116" xr:uid="{6F8EF53A-AB36-40C4-A801-EE69E1093A51}"/>
    <cellStyle name="Nota 4 3 3 2 5" xfId="28066" xr:uid="{7BCACC56-11B2-42F3-8783-32899303FA9F}"/>
    <cellStyle name="Nota 4 3 3 2 5 2" xfId="39049" xr:uid="{B60AE673-7B07-4B5C-9E61-5AC4EF338900}"/>
    <cellStyle name="Nota 4 3 3 2 6" xfId="30014" xr:uid="{5E034577-C89C-4DB4-A438-ACDB9893B807}"/>
    <cellStyle name="Nota 4 3 3 2 7" xfId="40997" xr:uid="{97401BC6-142E-4B91-88C4-75BDB4BF0EE8}"/>
    <cellStyle name="Nota 4 3 3 2 8" xfId="42944" xr:uid="{FC044005-A95E-4BEC-9826-F872383C8704}"/>
    <cellStyle name="Nota 4 3 3 2 9" xfId="44904" xr:uid="{E332532B-AF6C-4C4E-8BBF-0A306A36DD6A}"/>
    <cellStyle name="Nota 4 3 3 3" xfId="8627" xr:uid="{1758B593-5402-4F2D-8A80-71FB5113BE75}"/>
    <cellStyle name="Nota 4 3 3 3 2" xfId="11738" xr:uid="{157DEDEE-BC02-413C-922C-605094FD32B8}"/>
    <cellStyle name="Nota 4 3 3 3 2 2" xfId="33801" xr:uid="{E1B5516F-EEC9-404D-A789-E66A6CF18FA7}"/>
    <cellStyle name="Nota 4 3 3 3 2 3" xfId="22818" xr:uid="{9B1E09F4-AC66-40AD-9C12-C1399FCB594A}"/>
    <cellStyle name="Nota 4 3 3 3 3" xfId="31114" xr:uid="{195B45A2-4A2B-4A53-8CC3-FA33F79A3CCA}"/>
    <cellStyle name="Nota 4 3 3 3 4" xfId="20131" xr:uid="{0BD338FD-CFA5-4DE2-AE0E-05BA7891ACD8}"/>
    <cellStyle name="Nota 4 3 3 4" xfId="10742" xr:uid="{65D8768D-A358-4214-BB26-8BFFC2AE8EB1}"/>
    <cellStyle name="Nota 4 3 3 4 2" xfId="32869" xr:uid="{B3D6E002-984B-4337-B9A0-EA0B640CB8A2}"/>
    <cellStyle name="Nota 4 3 3 4 3" xfId="21886" xr:uid="{BB5C3BE8-1B31-4B6F-944D-5D84AA2CDDEE}"/>
    <cellStyle name="Nota 4 3 3 5" xfId="14394" xr:uid="{B26CBC9C-3E04-4CA0-AF92-09D4E48F2EE3}"/>
    <cellStyle name="Nota 4 3 3 5 2" xfId="36251" xr:uid="{8849D4F7-7F2F-441F-A265-6A0139ACE408}"/>
    <cellStyle name="Nota 4 3 3 5 3" xfId="25268" xr:uid="{BA403B2A-40D9-448D-A765-C04234918C14}"/>
    <cellStyle name="Nota 4 3 3 6" xfId="27218" xr:uid="{35342CCE-2765-4716-860F-176836809AF0}"/>
    <cellStyle name="Nota 4 3 3 6 2" xfId="38201" xr:uid="{26FCE8EF-A15C-4F1B-8E93-5ABA3FA49B2A}"/>
    <cellStyle name="Nota 4 3 3 7" xfId="29166" xr:uid="{2EC7B723-9184-45E9-B4D0-6B082BD91C63}"/>
    <cellStyle name="Nota 4 3 3 8" xfId="40149" xr:uid="{60168A1A-1735-4DDA-AAFD-E100ECE71EDC}"/>
    <cellStyle name="Nota 4 3 3 9" xfId="42096" xr:uid="{9A702924-0544-4FA9-B05C-EE1245ADC350}"/>
    <cellStyle name="Nota 4 3 4" xfId="6923" xr:uid="{49E1D53F-9FD6-41A2-8734-ADB25949E54B}"/>
    <cellStyle name="Nota 4 3 4 10" xfId="18467" xr:uid="{DAF67E0D-3F15-4776-BF15-4CEA0B7D79EC}"/>
    <cellStyle name="Nota 4 3 4 2" xfId="8912" xr:uid="{F1660EA3-FDE3-4413-AD13-0B21D4E19607}"/>
    <cellStyle name="Nota 4 3 4 2 2" xfId="13187" xr:uid="{424E4A85-9187-45E4-B343-419C9647630F}"/>
    <cellStyle name="Nota 4 3 4 2 2 2" xfId="35196" xr:uid="{BE46FB01-08E3-40B0-9B81-AA790195545A}"/>
    <cellStyle name="Nota 4 3 4 2 2 3" xfId="24213" xr:uid="{AE286DEA-CDE9-44D2-BB0D-B428666DC45F}"/>
    <cellStyle name="Nota 4 3 4 2 3" xfId="31399" xr:uid="{8FEEF614-7215-456E-B13B-42F72E33638A}"/>
    <cellStyle name="Nota 4 3 4 2 4" xfId="20416" xr:uid="{6A02DCD8-BEB7-410E-AC5D-E12B6ADD3CB9}"/>
    <cellStyle name="Nota 4 3 4 3" xfId="12000" xr:uid="{F5CBCDBA-A24D-4F38-B228-110D9073F15E}"/>
    <cellStyle name="Nota 4 3 4 3 2" xfId="34061" xr:uid="{B51A2559-C0A2-4EF7-9D7F-506270BBE308}"/>
    <cellStyle name="Nota 4 3 4 3 3" xfId="23078" xr:uid="{1BB1DEC3-0E74-4512-B179-D9B6BCC4E776}"/>
    <cellStyle name="Nota 4 3 4 4" xfId="14753" xr:uid="{1287CC10-A136-417F-A591-1F454AC381E9}"/>
    <cellStyle name="Nota 4 3 4 4 2" xfId="36535" xr:uid="{FA10A698-5BB4-4CCB-AF99-ABEC123DD89F}"/>
    <cellStyle name="Nota 4 3 4 4 3" xfId="25552" xr:uid="{5F15148F-A472-44B8-8F6E-7B52FF52E5DC}"/>
    <cellStyle name="Nota 4 3 4 5" xfId="27502" xr:uid="{4D1252DC-C2CF-4E44-B28C-795EB62B9CE7}"/>
    <cellStyle name="Nota 4 3 4 5 2" xfId="38485" xr:uid="{E18F6005-2F31-460A-9C1C-FBDE82B53E08}"/>
    <cellStyle name="Nota 4 3 4 6" xfId="29450" xr:uid="{1DFC4773-EA93-43E8-84D1-23100548AE28}"/>
    <cellStyle name="Nota 4 3 4 7" xfId="40433" xr:uid="{8C356490-D818-47F2-BFFA-9EF7A91A7494}"/>
    <cellStyle name="Nota 4 3 4 8" xfId="42380" xr:uid="{51B71A34-CAC3-40A8-8ED0-5BE36839826C}"/>
    <cellStyle name="Nota 4 3 4 9" xfId="44340" xr:uid="{ECCA5D4C-01EB-4A67-A3C2-4F90CE129BCA}"/>
    <cellStyle name="Nota 4 3 5" xfId="8625" xr:uid="{E30A3030-B7D6-4943-97FE-565F88331594}"/>
    <cellStyle name="Nota 4 3 5 2" xfId="12297" xr:uid="{0540B11C-48B0-46B8-90BA-9A4FAA955983}"/>
    <cellStyle name="Nota 4 3 5 2 2" xfId="34358" xr:uid="{FE984E38-1DE9-44C9-9BB8-63B5BD6A3603}"/>
    <cellStyle name="Nota 4 3 5 2 3" xfId="23375" xr:uid="{EA37AF08-6F83-48E6-8A0B-CCFF56196C9C}"/>
    <cellStyle name="Nota 4 3 5 3" xfId="31112" xr:uid="{8DBB55A4-D42D-4FE8-A4D4-CC72DD542EC4}"/>
    <cellStyle name="Nota 4 3 5 4" xfId="20129" xr:uid="{51CD3DF8-D900-478B-B77A-C54A7A6C7091}"/>
    <cellStyle name="Nota 4 3 6" xfId="11160" xr:uid="{8182EA44-6684-4FA7-9AE5-D44DF8647672}"/>
    <cellStyle name="Nota 4 3 6 2" xfId="33223" xr:uid="{4CD34DCD-07FA-4C70-9864-DD11339AE3BB}"/>
    <cellStyle name="Nota 4 3 6 3" xfId="22240" xr:uid="{4336AFBB-D6E0-4430-AE6B-D0B10DB4B66C}"/>
    <cellStyle name="Nota 4 3 7" xfId="10178" xr:uid="{97CF35AE-51C8-4FE5-9A7B-9C2D6AC0BCED}"/>
    <cellStyle name="Nota 4 3 7 2" xfId="32305" xr:uid="{7F6A710C-351C-4177-B4F3-BC224E4E854D}"/>
    <cellStyle name="Nota 4 3 7 3" xfId="21322" xr:uid="{17C702E6-0EA0-42F6-9016-5D3055095075}"/>
    <cellStyle name="Nota 4 3 8" xfId="14392" xr:uid="{C7503D9E-6ABB-47EA-A00F-944A04483A12}"/>
    <cellStyle name="Nota 4 3 8 2" xfId="36249" xr:uid="{A51BB44E-E0DA-45FA-95DC-11AC79C29F5F}"/>
    <cellStyle name="Nota 4 3 8 3" xfId="25266" xr:uid="{D4D7D98D-E1E3-4853-B9CC-FBA7C9B45597}"/>
    <cellStyle name="Nota 4 3 9" xfId="27216" xr:uid="{665C93FA-E12C-4D0F-9D35-6EDB2E4B3ABD}"/>
    <cellStyle name="Nota 4 3 9 2" xfId="38199" xr:uid="{F48578BE-8EA8-4331-AC7E-A6FB15F1D075}"/>
    <cellStyle name="Nota 4 4" xfId="5941" xr:uid="{9982D0AD-201C-49CA-B1A5-BD25F13BFEA9}"/>
    <cellStyle name="Nota 4 4 10" xfId="40150" xr:uid="{EAB3FFDA-19DD-4AE2-AA6E-31756E33665D}"/>
    <cellStyle name="Nota 4 4 11" xfId="42097" xr:uid="{3559F94F-AB16-4DAD-90DA-875C3A0D65F7}"/>
    <cellStyle name="Nota 4 4 12" xfId="44057" xr:uid="{731DFD34-068C-43B0-85C5-4E303260363C}"/>
    <cellStyle name="Nota 4 4 13" xfId="18183" xr:uid="{DAC4D687-6991-4200-99BF-73553BC633EA}"/>
    <cellStyle name="Nota 4 4 2" xfId="5942" xr:uid="{2DA83A37-27D9-4F21-8A35-6A6F17AB07C4}"/>
    <cellStyle name="Nota 4 4 2 10" xfId="44058" xr:uid="{50BCFBEA-2B3D-4DE5-9423-20C09579D262}"/>
    <cellStyle name="Nota 4 4 2 11" xfId="18184" xr:uid="{8A97D777-C5E9-416A-B1F7-E774CE6C2DD2}"/>
    <cellStyle name="Nota 4 4 2 2" xfId="7150" xr:uid="{64298B2F-6307-42F3-AED2-A63D67126331}"/>
    <cellStyle name="Nota 4 4 2 2 10" xfId="18692" xr:uid="{901C525C-4550-4AF5-B893-4EBC218F8269}"/>
    <cellStyle name="Nota 4 4 2 2 2" xfId="9137" xr:uid="{125EE948-CCF0-469E-806A-7FC21336ED07}"/>
    <cellStyle name="Nota 4 4 2 2 2 2" xfId="31624" xr:uid="{D53F9696-CA72-4C76-935E-E3D314624E6E}"/>
    <cellStyle name="Nota 4 4 2 2 2 3" xfId="20641" xr:uid="{088D81EB-465B-4A87-B087-1F28CD42AD90}"/>
    <cellStyle name="Nota 4 4 2 2 3" xfId="12532" xr:uid="{1B49ADFB-6D1E-4B54-8171-11261CD79876}"/>
    <cellStyle name="Nota 4 4 2 2 3 2" xfId="34593" xr:uid="{5BA9D6CF-B05D-4B6E-873F-036728E95B79}"/>
    <cellStyle name="Nota 4 4 2 2 3 3" xfId="23610" xr:uid="{0B483929-BF03-4282-B055-7CE4B4BD304C}"/>
    <cellStyle name="Nota 4 4 2 2 4" xfId="14978" xr:uid="{9C90C96F-27CE-411D-840B-ADACA0D7D7F3}"/>
    <cellStyle name="Nota 4 4 2 2 4 2" xfId="36760" xr:uid="{5437C2FE-3B76-4453-8CAB-291C8DA83019}"/>
    <cellStyle name="Nota 4 4 2 2 4 3" xfId="25777" xr:uid="{6BD3C817-F675-4177-9557-5ECCE1D97E96}"/>
    <cellStyle name="Nota 4 4 2 2 5" xfId="27727" xr:uid="{ACAEE2E6-B14C-46D8-99E2-32A83FF1ABCE}"/>
    <cellStyle name="Nota 4 4 2 2 5 2" xfId="38710" xr:uid="{58599E49-DFB7-4E37-AABB-38206DB9FDA3}"/>
    <cellStyle name="Nota 4 4 2 2 6" xfId="29675" xr:uid="{97989E3A-A715-44C6-A7BC-18E3135437A4}"/>
    <cellStyle name="Nota 4 4 2 2 7" xfId="40658" xr:uid="{EFC9E048-4803-4452-BE5B-12FED4CF4AC9}"/>
    <cellStyle name="Nota 4 4 2 2 8" xfId="42605" xr:uid="{CDE8E343-4DC3-46E8-A65C-19BA1548A244}"/>
    <cellStyle name="Nota 4 4 2 2 9" xfId="44565" xr:uid="{36A7271F-7FEF-4545-87DA-2E0CFA404516}"/>
    <cellStyle name="Nota 4 4 2 3" xfId="8629" xr:uid="{2DB4A421-5FA7-4EBA-AC64-D5A720815D19}"/>
    <cellStyle name="Nota 4 4 2 3 2" xfId="11395" xr:uid="{6A7D3233-E7A0-4663-998A-CBBC6DAB3757}"/>
    <cellStyle name="Nota 4 4 2 3 2 2" xfId="33458" xr:uid="{502CE39E-5C52-4922-9701-A871C104CB67}"/>
    <cellStyle name="Nota 4 4 2 3 2 3" xfId="22475" xr:uid="{C66B77B6-66F5-4020-A248-19931E31CBD6}"/>
    <cellStyle name="Nota 4 4 2 3 3" xfId="31116" xr:uid="{42C26488-B32B-45D3-8314-028BC71D2202}"/>
    <cellStyle name="Nota 4 4 2 3 4" xfId="20133" xr:uid="{46E51F66-529B-46DD-9204-580EB7CA35FD}"/>
    <cellStyle name="Nota 4 4 2 4" xfId="10403" xr:uid="{D5DC1E17-6EC4-42BD-9A02-5CFB357341F4}"/>
    <cellStyle name="Nota 4 4 2 4 2" xfId="32530" xr:uid="{0902ECAB-92AF-45E6-8058-72287B67CFFF}"/>
    <cellStyle name="Nota 4 4 2 4 3" xfId="21547" xr:uid="{C034E6EF-D270-4161-89CB-2877DBE8977C}"/>
    <cellStyle name="Nota 4 4 2 5" xfId="14396" xr:uid="{DAFFD3C1-2C00-4310-9584-7FB35108128E}"/>
    <cellStyle name="Nota 4 4 2 5 2" xfId="36253" xr:uid="{38A34BDE-4172-4A0C-A069-A89C0502F18A}"/>
    <cellStyle name="Nota 4 4 2 5 3" xfId="25270" xr:uid="{681ABD5A-AFE9-4604-A254-788915A79A79}"/>
    <cellStyle name="Nota 4 4 2 6" xfId="27220" xr:uid="{4556543C-E2EF-4333-987A-6069AB027B6F}"/>
    <cellStyle name="Nota 4 4 2 6 2" xfId="38203" xr:uid="{C0ABD824-79E6-4E0D-8E38-F971700BC099}"/>
    <cellStyle name="Nota 4 4 2 7" xfId="29168" xr:uid="{B6CE015E-0F9C-4BCC-B718-ED96E7ABD902}"/>
    <cellStyle name="Nota 4 4 2 8" xfId="40151" xr:uid="{03B0FD19-58C0-4339-A174-5FA566CAA0B4}"/>
    <cellStyle name="Nota 4 4 2 9" xfId="42098" xr:uid="{65A9ACC8-3CE0-46F7-8CA4-0C0FC7F94E01}"/>
    <cellStyle name="Nota 4 4 3" xfId="5943" xr:uid="{5C0717AC-FCDF-4250-BC69-A1724E323976}"/>
    <cellStyle name="Nota 4 4 3 10" xfId="44059" xr:uid="{E7268314-5B50-4584-A8D7-E65448F81C4D}"/>
    <cellStyle name="Nota 4 4 3 11" xfId="18185" xr:uid="{D5EE59D7-786D-45A9-A751-E4CAC192B62B}"/>
    <cellStyle name="Nota 4 4 3 2" xfId="7432" xr:uid="{4682FF0F-FF6F-4E5D-90AA-59483BACF1B8}"/>
    <cellStyle name="Nota 4 4 3 2 10" xfId="18974" xr:uid="{F2A1AA69-8E42-4757-8E0E-97E46E68E367}"/>
    <cellStyle name="Nota 4 4 3 2 2" xfId="9419" xr:uid="{463A6A9F-165E-4336-874E-4551E6434F38}"/>
    <cellStyle name="Nota 4 4 3 2 2 2" xfId="31906" xr:uid="{D2551562-CD76-4EBE-8272-75B689623046}"/>
    <cellStyle name="Nota 4 4 3 2 2 3" xfId="20923" xr:uid="{CBA10A41-DA0A-4F51-BBD6-5A4760331724}"/>
    <cellStyle name="Nota 4 4 3 2 3" xfId="12818" xr:uid="{515E63B5-F6DC-45FB-A9A3-CD314FDDDFBF}"/>
    <cellStyle name="Nota 4 4 3 2 3 2" xfId="34879" xr:uid="{261050A6-4869-4058-B5D2-D92EF59BF476}"/>
    <cellStyle name="Nota 4 4 3 2 3 3" xfId="23896" xr:uid="{AD827F36-A36F-449E-AE1B-07AAF8A1E57A}"/>
    <cellStyle name="Nota 4 4 3 2 4" xfId="15260" xr:uid="{F75EC114-8375-456B-B7EF-9D3E4320DDDD}"/>
    <cellStyle name="Nota 4 4 3 2 4 2" xfId="37042" xr:uid="{1FAC43D5-DFB7-4496-A79A-58710AA717F8}"/>
    <cellStyle name="Nota 4 4 3 2 4 3" xfId="26059" xr:uid="{17C235B1-0823-483A-84A7-F64054A6D4CA}"/>
    <cellStyle name="Nota 4 4 3 2 5" xfId="28009" xr:uid="{96CBEBFE-93D0-4EE3-BC08-2C299CF77D42}"/>
    <cellStyle name="Nota 4 4 3 2 5 2" xfId="38992" xr:uid="{56181918-F038-40AD-90EA-E31282885BE6}"/>
    <cellStyle name="Nota 4 4 3 2 6" xfId="29957" xr:uid="{51DFE38D-00D6-4B74-B00F-C18C628038AD}"/>
    <cellStyle name="Nota 4 4 3 2 7" xfId="40940" xr:uid="{57BBE999-9BAB-4C42-BC0E-12B3D9FAACB2}"/>
    <cellStyle name="Nota 4 4 3 2 8" xfId="42887" xr:uid="{C3EBB449-2A38-401B-AFF4-4FE4C5A07966}"/>
    <cellStyle name="Nota 4 4 3 2 9" xfId="44847" xr:uid="{7F79914B-A730-4D15-B6CC-A42F88AB112B}"/>
    <cellStyle name="Nota 4 4 3 3" xfId="8630" xr:uid="{C77410C4-64F4-4961-8166-A1651BAE3D70}"/>
    <cellStyle name="Nota 4 4 3 3 2" xfId="11681" xr:uid="{66201B76-B909-484A-8B68-DBA7DE321193}"/>
    <cellStyle name="Nota 4 4 3 3 2 2" xfId="33744" xr:uid="{3639F856-8A35-4310-A7F4-CA7689C4201C}"/>
    <cellStyle name="Nota 4 4 3 3 2 3" xfId="22761" xr:uid="{E8A89171-55E1-4161-A8DD-F443D033B39C}"/>
    <cellStyle name="Nota 4 4 3 3 3" xfId="31117" xr:uid="{FAEFE85E-A757-462F-8933-74FB7A6015B9}"/>
    <cellStyle name="Nota 4 4 3 3 4" xfId="20134" xr:uid="{0D803132-7302-42CA-BF44-F58E73A1796F}"/>
    <cellStyle name="Nota 4 4 3 4" xfId="10685" xr:uid="{82807BA7-ADB5-4B77-B669-003FAC351C2A}"/>
    <cellStyle name="Nota 4 4 3 4 2" xfId="32812" xr:uid="{F1F28627-FCE5-4931-B622-9F173B9F5DCA}"/>
    <cellStyle name="Nota 4 4 3 4 3" xfId="21829" xr:uid="{926F0347-6A3D-42B8-A79F-9E1BC612EF12}"/>
    <cellStyle name="Nota 4 4 3 5" xfId="14397" xr:uid="{5B7D49AB-AEF0-463C-AE97-AA59D7D1F6FC}"/>
    <cellStyle name="Nota 4 4 3 5 2" xfId="36254" xr:uid="{72FACBB1-DDE1-407B-A92E-E525A55B7E00}"/>
    <cellStyle name="Nota 4 4 3 5 3" xfId="25271" xr:uid="{401337B1-4B3E-420B-9E37-31BC0ED6068B}"/>
    <cellStyle name="Nota 4 4 3 6" xfId="27221" xr:uid="{BCEE35AC-710C-4AF5-B9F2-50E3BC832F22}"/>
    <cellStyle name="Nota 4 4 3 6 2" xfId="38204" xr:uid="{5012CD4A-30E1-4EA3-A2EA-54734823BCD8}"/>
    <cellStyle name="Nota 4 4 3 7" xfId="29169" xr:uid="{FFF35545-33F4-45D2-8A6F-08C3ECDB6081}"/>
    <cellStyle name="Nota 4 4 3 8" xfId="40152" xr:uid="{AF9E347F-D72E-4B28-8617-0556180AE60A}"/>
    <cellStyle name="Nota 4 4 3 9" xfId="42099" xr:uid="{9EE5497B-4ED4-4F8E-9431-24759F7059F9}"/>
    <cellStyle name="Nota 4 4 4" xfId="6865" xr:uid="{AE832469-4348-4737-9424-6B2F09913D0A}"/>
    <cellStyle name="Nota 4 4 4 10" xfId="18410" xr:uid="{ADE28A8E-C5CF-4FA4-8285-4CC1AB1FE1E1}"/>
    <cellStyle name="Nota 4 4 4 2" xfId="8855" xr:uid="{44A18DE3-BE2D-4D54-88F5-72990919F6D6}"/>
    <cellStyle name="Nota 4 4 4 2 2" xfId="31342" xr:uid="{4BE4EE0C-6A73-44CB-BD1F-D41E02E6ECB6}"/>
    <cellStyle name="Nota 4 4 4 2 3" xfId="20359" xr:uid="{E415A0C1-EB8D-4297-8D38-6D5D05E11996}"/>
    <cellStyle name="Nota 4 4 4 3" xfId="12236" xr:uid="{B96DFB6D-18F0-4AAF-A36B-8853AB6CDA65}"/>
    <cellStyle name="Nota 4 4 4 3 2" xfId="34297" xr:uid="{926E9E31-1836-49DD-85C2-31BE13045741}"/>
    <cellStyle name="Nota 4 4 4 3 3" xfId="23314" xr:uid="{C099BB65-030D-4067-B3FF-9947D0170D6B}"/>
    <cellStyle name="Nota 4 4 4 4" xfId="14696" xr:uid="{9E656D46-A2C6-4E7C-879A-63DD1F1BB607}"/>
    <cellStyle name="Nota 4 4 4 4 2" xfId="36478" xr:uid="{2A88BA6C-1704-42D9-8FB8-1D198BA360E0}"/>
    <cellStyle name="Nota 4 4 4 4 3" xfId="25495" xr:uid="{E66C978C-66A7-4C15-BB10-B6E010266E95}"/>
    <cellStyle name="Nota 4 4 4 5" xfId="27445" xr:uid="{5434D709-9DDB-495D-A4A8-CFAAAEE80AFA}"/>
    <cellStyle name="Nota 4 4 4 5 2" xfId="38428" xr:uid="{07193477-CCBF-411E-97DE-C6327FF479FA}"/>
    <cellStyle name="Nota 4 4 4 6" xfId="29393" xr:uid="{298E5812-54B3-419D-86A5-10517E51A068}"/>
    <cellStyle name="Nota 4 4 4 7" xfId="40376" xr:uid="{67017A08-4381-4FDB-BD2D-EA794FA76133}"/>
    <cellStyle name="Nota 4 4 4 8" xfId="42323" xr:uid="{75D5496A-2F80-4FE5-BE8C-4C1FDCBA6811}"/>
    <cellStyle name="Nota 4 4 4 9" xfId="44283" xr:uid="{2F66D360-51DB-4CBE-9EDB-462D52664678}"/>
    <cellStyle name="Nota 4 4 5" xfId="8628" xr:uid="{71622B7C-F804-4324-AD19-46783575D378}"/>
    <cellStyle name="Nota 4 4 5 2" xfId="11098" xr:uid="{C81F91EE-FAF8-41FA-80D6-0FBC9C52010B}"/>
    <cellStyle name="Nota 4 4 5 2 2" xfId="33162" xr:uid="{BDBC259B-C8DE-43FF-A498-1FF985AFCE92}"/>
    <cellStyle name="Nota 4 4 5 2 3" xfId="22179" xr:uid="{0D8F4A01-1FD8-4B6B-8BA9-11080B214447}"/>
    <cellStyle name="Nota 4 4 5 3" xfId="31115" xr:uid="{EF2B5E23-05B6-49F9-8371-62F156C714F7}"/>
    <cellStyle name="Nota 4 4 5 4" xfId="20132" xr:uid="{B074237B-77C1-4C19-B0EF-7C4B39667A75}"/>
    <cellStyle name="Nota 4 4 6" xfId="10061" xr:uid="{1A0F6B7F-19B1-4E94-8BCA-68E3D2556BA2}"/>
    <cellStyle name="Nota 4 4 6 2" xfId="32248" xr:uid="{06F69CDA-7789-4370-B2A3-1CC5511C7F88}"/>
    <cellStyle name="Nota 4 4 6 3" xfId="21265" xr:uid="{EDF8DFC7-6298-4532-8E06-63EA6B508356}"/>
    <cellStyle name="Nota 4 4 7" xfId="14395" xr:uid="{067C1F8F-206D-4D94-A59D-5270316FF48B}"/>
    <cellStyle name="Nota 4 4 7 2" xfId="36252" xr:uid="{BBB7F638-7A6D-4C8F-B90F-16ED84E282A8}"/>
    <cellStyle name="Nota 4 4 7 3" xfId="25269" xr:uid="{DF8BA9C5-AD22-4202-92C8-CA6E85A25130}"/>
    <cellStyle name="Nota 4 4 8" xfId="27219" xr:uid="{E7C7A9ED-0469-4F4D-8C62-F27A28803EC9}"/>
    <cellStyle name="Nota 4 4 8 2" xfId="38202" xr:uid="{0C3F810E-EFAA-4BCA-93CC-8E9C281F2561}"/>
    <cellStyle name="Nota 4 4 9" xfId="29167" xr:uid="{D873E3DB-9946-4F16-97CB-AD552AD20D76}"/>
    <cellStyle name="Nota 4 5" xfId="5944" xr:uid="{B609F15E-2991-49AE-9C81-B97023419684}"/>
    <cellStyle name="Nota 4 5 10" xfId="44060" xr:uid="{790308D5-763F-4CED-873F-38E74FF5EED0}"/>
    <cellStyle name="Nota 4 5 11" xfId="18186" xr:uid="{0348D06E-3394-4698-9529-8DB567BA222D}"/>
    <cellStyle name="Nota 4 5 2" xfId="7038" xr:uid="{350CED58-63CD-42A4-AC3B-C1B861073B91}"/>
    <cellStyle name="Nota 4 5 2 10" xfId="18580" xr:uid="{68B69859-8F18-45C1-A93C-61780A3C534D}"/>
    <cellStyle name="Nota 4 5 2 2" xfId="9025" xr:uid="{0E97CA46-E62B-46CA-8882-25E82677CA99}"/>
    <cellStyle name="Nota 4 5 2 2 2" xfId="31512" xr:uid="{A439146B-33F7-4BC3-B671-83997CC2417C}"/>
    <cellStyle name="Nota 4 5 2 2 3" xfId="20529" xr:uid="{BEF25719-7A5D-48D3-A1B8-D372FB31DA85}"/>
    <cellStyle name="Nota 4 5 2 3" xfId="12420" xr:uid="{F3C38280-DBC5-4430-8B13-5C7DBA6BE382}"/>
    <cellStyle name="Nota 4 5 2 3 2" xfId="34481" xr:uid="{BF17FBC1-915A-48FB-BA87-52E879DFD30C}"/>
    <cellStyle name="Nota 4 5 2 3 3" xfId="23498" xr:uid="{BD8FD93A-6371-4E41-BD50-9BF5B28A4854}"/>
    <cellStyle name="Nota 4 5 2 4" xfId="14866" xr:uid="{A5E6A4E6-1BA9-4A89-B5D2-BB04BDEDFBD0}"/>
    <cellStyle name="Nota 4 5 2 4 2" xfId="36648" xr:uid="{D7960653-E0FD-44D8-9B8D-20C0E6353812}"/>
    <cellStyle name="Nota 4 5 2 4 3" xfId="25665" xr:uid="{708593B2-021E-40C8-AD3C-8F5B134BEE45}"/>
    <cellStyle name="Nota 4 5 2 5" xfId="27615" xr:uid="{6B8C7B7D-1FF4-45BE-A952-984D07DD4E17}"/>
    <cellStyle name="Nota 4 5 2 5 2" xfId="38598" xr:uid="{F1F06102-9751-448C-86E3-1FE81D99648A}"/>
    <cellStyle name="Nota 4 5 2 6" xfId="29563" xr:uid="{8CAFB88D-FD08-407D-9705-463D6E70FA1E}"/>
    <cellStyle name="Nota 4 5 2 7" xfId="40546" xr:uid="{7CC3FD16-F107-411C-B727-F85AA320E030}"/>
    <cellStyle name="Nota 4 5 2 8" xfId="42493" xr:uid="{1D9D76F9-C855-481E-A06D-A3EAF3BF9EB7}"/>
    <cellStyle name="Nota 4 5 2 9" xfId="44453" xr:uid="{A40653CC-1A2F-43E6-8FDF-B8F47C655BD6}"/>
    <cellStyle name="Nota 4 5 3" xfId="8631" xr:uid="{C4234B90-EE4A-4D3F-A031-FA3B8061D477}"/>
    <cellStyle name="Nota 4 5 3 2" xfId="11283" xr:uid="{C310E18A-79A5-4226-B59A-D6596E982CE6}"/>
    <cellStyle name="Nota 4 5 3 2 2" xfId="33346" xr:uid="{D7A76189-E67D-4D32-BC41-7314A5DDF4F9}"/>
    <cellStyle name="Nota 4 5 3 2 3" xfId="22363" xr:uid="{F1D546DD-0B65-427F-8719-AAA8CFABEC3F}"/>
    <cellStyle name="Nota 4 5 3 3" xfId="31118" xr:uid="{C80A1301-8518-4376-B88E-C51F38D4FE3E}"/>
    <cellStyle name="Nota 4 5 3 4" xfId="20135" xr:uid="{AEE0FCEC-5190-43BE-9629-8729EA0290B3}"/>
    <cellStyle name="Nota 4 5 4" xfId="10291" xr:uid="{A77D4657-886C-4EEE-8F79-6F63610794D8}"/>
    <cellStyle name="Nota 4 5 4 2" xfId="32418" xr:uid="{598208C8-F008-4541-982A-B23B96AE8DC2}"/>
    <cellStyle name="Nota 4 5 4 3" xfId="21435" xr:uid="{F385B818-6FF4-46C0-BC57-99ADFD129DEC}"/>
    <cellStyle name="Nota 4 5 5" xfId="14398" xr:uid="{A95F323B-3C5D-4A87-953C-FF74286FCBC0}"/>
    <cellStyle name="Nota 4 5 5 2" xfId="36255" xr:uid="{F126EEFF-4566-41F9-8F8A-A6B5F0A62F47}"/>
    <cellStyle name="Nota 4 5 5 3" xfId="25272" xr:uid="{16AA6FE9-B4BE-4E54-AAB8-BAE67378144C}"/>
    <cellStyle name="Nota 4 5 6" xfId="27222" xr:uid="{0820A400-343C-4DDB-AFDB-65FEBF87AED1}"/>
    <cellStyle name="Nota 4 5 6 2" xfId="38205" xr:uid="{BBCBEAE5-7909-4B4F-8EA8-7AA63156A91F}"/>
    <cellStyle name="Nota 4 5 7" xfId="29170" xr:uid="{6139EEA9-E820-4CB8-A52A-2089EB983507}"/>
    <cellStyle name="Nota 4 5 8" xfId="40153" xr:uid="{73AF0730-0D5C-4B25-B188-8C880B8948DF}"/>
    <cellStyle name="Nota 4 5 9" xfId="42100" xr:uid="{1AF16983-D70F-493F-AA7F-5C760B16BF5F}"/>
    <cellStyle name="Nota 4 6" xfId="5945" xr:uid="{F94615FA-F7BC-40BE-9B56-AA0F6DA53E26}"/>
    <cellStyle name="Nota 4 6 10" xfId="44061" xr:uid="{5D628E37-E970-4A4D-A9D6-56870ADBD90F}"/>
    <cellStyle name="Nota 4 6 11" xfId="18187" xr:uid="{CC090ACF-103E-48AA-838A-BEB3DFFDFAB4}"/>
    <cellStyle name="Nota 4 6 2" xfId="7320" xr:uid="{299128F6-D83C-4B65-8912-8A23CC614105}"/>
    <cellStyle name="Nota 4 6 2 10" xfId="18862" xr:uid="{4B13DA32-26EA-4A7D-ABED-BC86C228FB24}"/>
    <cellStyle name="Nota 4 6 2 2" xfId="9307" xr:uid="{D06CC1A2-4BB9-4E8F-953D-83975E521A31}"/>
    <cellStyle name="Nota 4 6 2 2 2" xfId="31794" xr:uid="{11A9B6A1-3A5E-49A3-B171-BE879DDD8F89}"/>
    <cellStyle name="Nota 4 6 2 2 3" xfId="20811" xr:uid="{E2725F5B-05AA-4109-90EC-2D0EA06A5C0D}"/>
    <cellStyle name="Nota 4 6 2 3" xfId="12706" xr:uid="{9B3A7302-8062-439F-B562-2660035660CA}"/>
    <cellStyle name="Nota 4 6 2 3 2" xfId="34767" xr:uid="{C5A105C2-56C4-46A8-BE5B-3A0F2FA1DF9E}"/>
    <cellStyle name="Nota 4 6 2 3 3" xfId="23784" xr:uid="{FB5E2E89-15ED-46F4-B8D3-1AAF8D33EB52}"/>
    <cellStyle name="Nota 4 6 2 4" xfId="15148" xr:uid="{86E04B11-BCC0-4113-B4C3-8B27CAB3F44D}"/>
    <cellStyle name="Nota 4 6 2 4 2" xfId="36930" xr:uid="{DDE12F8E-C6A3-4910-93F6-18AFDFE3C8B1}"/>
    <cellStyle name="Nota 4 6 2 4 3" xfId="25947" xr:uid="{E8D7F99C-AB9F-44DB-9A45-2220B45FD5EB}"/>
    <cellStyle name="Nota 4 6 2 5" xfId="27897" xr:uid="{AA95EA39-98E6-40F1-B135-BD0B8DED02DD}"/>
    <cellStyle name="Nota 4 6 2 5 2" xfId="38880" xr:uid="{1A0659CE-1739-46C7-85D1-CF5856A9B707}"/>
    <cellStyle name="Nota 4 6 2 6" xfId="29845" xr:uid="{502EC3DC-F825-4A54-A5CC-89D4D4F010D7}"/>
    <cellStyle name="Nota 4 6 2 7" xfId="40828" xr:uid="{18DAAC5A-B50E-4A00-BFC8-753A62B8B473}"/>
    <cellStyle name="Nota 4 6 2 8" xfId="42775" xr:uid="{A76F74C9-2B5B-44DE-BAFC-E0A46C07A4F8}"/>
    <cellStyle name="Nota 4 6 2 9" xfId="44735" xr:uid="{614A73D8-4C84-4379-AC0C-823C2EBAF5AF}"/>
    <cellStyle name="Nota 4 6 3" xfId="8632" xr:uid="{505EA2D4-5EF3-4A00-9AE3-438B69A043FE}"/>
    <cellStyle name="Nota 4 6 3 2" xfId="11569" xr:uid="{74B2381D-6CB3-4644-A9FE-7C3A309A1DB4}"/>
    <cellStyle name="Nota 4 6 3 2 2" xfId="33632" xr:uid="{0703C295-50A2-426E-9C89-705B64E404BE}"/>
    <cellStyle name="Nota 4 6 3 2 3" xfId="22649" xr:uid="{DA9A3E59-1B28-477E-8DB4-EC48A4855B3E}"/>
    <cellStyle name="Nota 4 6 3 3" xfId="31119" xr:uid="{94AC6C95-D6FE-4E13-BAB8-9475204F3EB6}"/>
    <cellStyle name="Nota 4 6 3 4" xfId="20136" xr:uid="{2CC03A23-86D0-45D1-8D63-FABD8C54108E}"/>
    <cellStyle name="Nota 4 6 4" xfId="10573" xr:uid="{7089836D-3183-40FA-9684-E3E178C932BC}"/>
    <cellStyle name="Nota 4 6 4 2" xfId="32700" xr:uid="{D59CBC37-0882-4558-80DE-794D5F71D9A6}"/>
    <cellStyle name="Nota 4 6 4 3" xfId="21717" xr:uid="{AB27B566-E306-42F0-836B-E60BDC95D217}"/>
    <cellStyle name="Nota 4 6 5" xfId="14399" xr:uid="{E8387CC0-1645-4B39-A98B-1E29BC29A3D9}"/>
    <cellStyle name="Nota 4 6 5 2" xfId="36256" xr:uid="{10906DA8-7E98-45BC-A53A-21428FC99200}"/>
    <cellStyle name="Nota 4 6 5 3" xfId="25273" xr:uid="{FEA082D8-CDC5-48E6-9B81-BC403F2E038E}"/>
    <cellStyle name="Nota 4 6 6" xfId="27223" xr:uid="{0750864E-EBD7-4D52-BA4B-011EA93E3248}"/>
    <cellStyle name="Nota 4 6 6 2" xfId="38206" xr:uid="{0C50B90F-7E74-438E-B9F1-F73702DCFED8}"/>
    <cellStyle name="Nota 4 6 7" xfId="29171" xr:uid="{01E499C2-1C73-4951-AE37-DEF65BD2CDF1}"/>
    <cellStyle name="Nota 4 6 8" xfId="40154" xr:uid="{ED077006-4692-44F7-9333-2E4E2D8F7B95}"/>
    <cellStyle name="Nota 4 6 9" xfId="42101" xr:uid="{D1927DDA-0B38-4D7A-B9F8-F5636804FD9F}"/>
    <cellStyle name="Nota 4 7" xfId="5946" xr:uid="{9B435D27-6B05-4B95-93AD-819BC116D953}"/>
    <cellStyle name="Nota 4 7 10" xfId="44062" xr:uid="{84C47F2C-50DC-4DB0-9ECB-89779DBA323B}"/>
    <cellStyle name="Nota 4 7 11" xfId="18188" xr:uid="{9CF4B0BE-F127-4293-9441-63F92F3F22C8}"/>
    <cellStyle name="Nota 4 7 2" xfId="7602" xr:uid="{2ECCB705-1E9A-4FFF-A74B-30C49ADE534F}"/>
    <cellStyle name="Nota 4 7 2 10" xfId="19144" xr:uid="{5B6EE3B2-8EA7-48D8-B5C4-A5B56278307F}"/>
    <cellStyle name="Nota 4 7 2 2" xfId="9589" xr:uid="{BB6B8E97-ED83-4E27-BFFC-C1CADACFC34E}"/>
    <cellStyle name="Nota 4 7 2 2 2" xfId="32076" xr:uid="{F858589C-DD16-45AD-A049-DB31F474A153}"/>
    <cellStyle name="Nota 4 7 2 2 3" xfId="21093" xr:uid="{A033A98B-59BB-429D-905E-5AA2B602231D}"/>
    <cellStyle name="Nota 4 7 2 3" xfId="12988" xr:uid="{AEB9D981-FB11-4595-BDC8-7F4F235CB14F}"/>
    <cellStyle name="Nota 4 7 2 3 2" xfId="35049" xr:uid="{94BCD2C8-D502-428A-B4BB-26925B1DB8BB}"/>
    <cellStyle name="Nota 4 7 2 3 3" xfId="24066" xr:uid="{6C316194-AA43-4214-94EC-74FBD30DE856}"/>
    <cellStyle name="Nota 4 7 2 4" xfId="15430" xr:uid="{149A64C3-57BD-46BC-9E24-1610EC8B8B25}"/>
    <cellStyle name="Nota 4 7 2 4 2" xfId="37212" xr:uid="{20146CA3-F154-4D94-8F93-C34BBECDA8AB}"/>
    <cellStyle name="Nota 4 7 2 4 3" xfId="26229" xr:uid="{CECB472A-ED7D-4823-9097-69939B7C2748}"/>
    <cellStyle name="Nota 4 7 2 5" xfId="28179" xr:uid="{166BC763-94A0-4550-8568-AFB709CC4680}"/>
    <cellStyle name="Nota 4 7 2 5 2" xfId="39162" xr:uid="{F3D692F6-50AB-4449-9561-2D65CF789E45}"/>
    <cellStyle name="Nota 4 7 2 6" xfId="30127" xr:uid="{C1B666D7-CBC0-4590-B4B2-B0BA6D8CA3EC}"/>
    <cellStyle name="Nota 4 7 2 7" xfId="41110" xr:uid="{B9C042B0-3087-48AB-9CE3-0D40BB02D442}"/>
    <cellStyle name="Nota 4 7 2 8" xfId="43057" xr:uid="{8067FEF2-BD40-4BF6-90F9-C5CD4CA57EBB}"/>
    <cellStyle name="Nota 4 7 2 9" xfId="45017" xr:uid="{0B95897B-E1FE-42E4-90D8-7CD76E30715B}"/>
    <cellStyle name="Nota 4 7 3" xfId="8633" xr:uid="{77B2E04B-D909-4EAA-AE59-C726CD9663AF}"/>
    <cellStyle name="Nota 4 7 3 2" xfId="11851" xr:uid="{D013617D-DA7C-41D7-8297-2D1198E3CDAE}"/>
    <cellStyle name="Nota 4 7 3 2 2" xfId="33914" xr:uid="{9B72A041-80B9-41AD-A311-DE8D9EAFEB78}"/>
    <cellStyle name="Nota 4 7 3 2 3" xfId="22931" xr:uid="{BC34326D-2E41-4E6A-AC67-2D723EA2F1C9}"/>
    <cellStyle name="Nota 4 7 3 3" xfId="31120" xr:uid="{B3C157B6-0178-4D95-8943-74EA355D3846}"/>
    <cellStyle name="Nota 4 7 3 4" xfId="20137" xr:uid="{EBBED4AD-A028-4526-83FF-980C9477AC8F}"/>
    <cellStyle name="Nota 4 7 4" xfId="10855" xr:uid="{1D0416D6-64B4-4EC0-B7A1-61858915F32D}"/>
    <cellStyle name="Nota 4 7 4 2" xfId="32982" xr:uid="{AF2A1688-53D0-476C-9860-EE1DE1EFAD94}"/>
    <cellStyle name="Nota 4 7 4 3" xfId="21999" xr:uid="{2AD7C481-66A1-4229-A22F-CB3CA41C406C}"/>
    <cellStyle name="Nota 4 7 5" xfId="14400" xr:uid="{81DBE0A2-E0E0-4CC1-BD27-A616E9817B00}"/>
    <cellStyle name="Nota 4 7 5 2" xfId="36257" xr:uid="{73F0E2FD-ACAA-4F4A-9D7D-1A201356121B}"/>
    <cellStyle name="Nota 4 7 5 3" xfId="25274" xr:uid="{3921AA75-A705-4BE4-A626-E5258EF94261}"/>
    <cellStyle name="Nota 4 7 6" xfId="27224" xr:uid="{9B479BDA-491B-45A6-A9F8-52388E344D68}"/>
    <cellStyle name="Nota 4 7 6 2" xfId="38207" xr:uid="{11D8741F-A873-44F2-9E82-F243EE4E808E}"/>
    <cellStyle name="Nota 4 7 7" xfId="29172" xr:uid="{A7759B78-266C-4CCA-BC69-B3A0A2EE8C29}"/>
    <cellStyle name="Nota 4 7 8" xfId="40155" xr:uid="{43590EC5-F8B8-4934-A7AD-3A1A2373AAC7}"/>
    <cellStyle name="Nota 4 7 9" xfId="42102" xr:uid="{EE1075C2-ABE0-47A8-9843-5023384229B3}"/>
    <cellStyle name="Nota 4 8" xfId="5931" xr:uid="{72D298C8-8883-4114-AAA2-856BBE60B7E0}"/>
    <cellStyle name="Nota 4 8 10" xfId="18173" xr:uid="{56D6C0EF-367F-463C-B214-585FBA65209A}"/>
    <cellStyle name="Nota 4 8 2" xfId="8618" xr:uid="{D18A27BB-E3EC-4F04-9DE4-A7478F750FAD}"/>
    <cellStyle name="Nota 4 8 2 2" xfId="13119" xr:uid="{AA26D382-EAC2-4C94-B150-4120B89248B6}"/>
    <cellStyle name="Nota 4 8 2 2 2" xfId="35129" xr:uid="{B921FAAB-D931-4382-B49B-9E80CCA706A2}"/>
    <cellStyle name="Nota 4 8 2 2 3" xfId="24146" xr:uid="{08E46560-D675-4624-A3DD-05879CEE32BD}"/>
    <cellStyle name="Nota 4 8 2 3" xfId="31105" xr:uid="{8E32297A-5C06-4204-B118-9650923BF1CA}"/>
    <cellStyle name="Nota 4 8 2 4" xfId="20122" xr:uid="{6C0E78FA-2FEB-4D3D-8ED3-C1E7E1B87AB3}"/>
    <cellStyle name="Nota 4 8 3" xfId="11933" xr:uid="{A416798A-277E-4FE2-A4E4-4B24C96DDDD2}"/>
    <cellStyle name="Nota 4 8 3 2" xfId="33994" xr:uid="{8D28A0C9-0E84-4C96-AF90-7430BB77A43C}"/>
    <cellStyle name="Nota 4 8 3 3" xfId="23011" xr:uid="{48866717-BAD8-4FB0-BEB1-2D45EEEA607A}"/>
    <cellStyle name="Nota 4 8 4" xfId="14385" xr:uid="{A74485C4-BC83-4829-BA2B-24AE9EFC87A1}"/>
    <cellStyle name="Nota 4 8 4 2" xfId="36242" xr:uid="{392D0BE4-23F3-40E1-9431-19B07C90C2A9}"/>
    <cellStyle name="Nota 4 8 4 3" xfId="25259" xr:uid="{AA5B55AD-59AD-402B-862D-959335B3B4AB}"/>
    <cellStyle name="Nota 4 8 5" xfId="27209" xr:uid="{AF52CF60-04C8-40DA-8486-8B2B7B4E9BF0}"/>
    <cellStyle name="Nota 4 8 5 2" xfId="38192" xr:uid="{1F5D025A-217E-466D-8A2F-E3ADA672B644}"/>
    <cellStyle name="Nota 4 8 6" xfId="29157" xr:uid="{B6353DB8-FDE6-484D-BAE4-B715750D9FFD}"/>
    <cellStyle name="Nota 4 8 7" xfId="40140" xr:uid="{94812ACE-3CB8-4721-B78D-0619901B4389}"/>
    <cellStyle name="Nota 4 8 8" xfId="42087" xr:uid="{490B1F94-45DC-4D75-8B2F-974F25DA319F}"/>
    <cellStyle name="Nota 4 8 9" xfId="44047" xr:uid="{8FB4B674-C77D-452B-A351-ECF67C880D51}"/>
    <cellStyle name="Nota 4 9" xfId="6753" xr:uid="{F3587FD0-BBB0-4460-B589-FF5C51A8F7D2}"/>
    <cellStyle name="Nota 4 9 10" xfId="18298" xr:uid="{ECC2D5D5-D680-45AF-B0CA-CA78FC474871}"/>
    <cellStyle name="Nota 4 9 2" xfId="8743" xr:uid="{2EB53FAE-10AB-4DA3-A145-861DA295760A}"/>
    <cellStyle name="Nota 4 9 2 2" xfId="31230" xr:uid="{E9443706-0A09-4F7F-A386-A75D3BB54C4E}"/>
    <cellStyle name="Nota 4 9 2 3" xfId="20247" xr:uid="{08480DCE-7AB7-4D64-B6B3-C98DD55F1E5A}"/>
    <cellStyle name="Nota 4 9 3" xfId="12124" xr:uid="{14E4BFFE-330B-4C2C-BA7F-CC139AF2570B}"/>
    <cellStyle name="Nota 4 9 3 2" xfId="34185" xr:uid="{CBC57DE1-DA7B-4AFA-ADDB-4C5C00CA8D4F}"/>
    <cellStyle name="Nota 4 9 3 3" xfId="23202" xr:uid="{A058C751-1DA1-437C-AD3D-55B51DB5E7FC}"/>
    <cellStyle name="Nota 4 9 4" xfId="14584" xr:uid="{B7CC4A9D-68B5-4630-91ED-AE55D18ACA76}"/>
    <cellStyle name="Nota 4 9 4 2" xfId="36366" xr:uid="{4F7E558A-CF33-4B2C-9FA7-0F6D3C96BD9F}"/>
    <cellStyle name="Nota 4 9 4 3" xfId="25383" xr:uid="{9F15CC41-7BC1-4419-967E-F4E235F22DDC}"/>
    <cellStyle name="Nota 4 9 5" xfId="27333" xr:uid="{9DE9AEFC-2FCD-4649-A55A-6F3BDEECA68D}"/>
    <cellStyle name="Nota 4 9 5 2" xfId="38316" xr:uid="{9A0C3ECE-4C6F-4075-8921-B45A5AFBB83F}"/>
    <cellStyle name="Nota 4 9 6" xfId="29281" xr:uid="{B6C5C790-196A-4EA1-8AA8-BE631EBB14E6}"/>
    <cellStyle name="Nota 4 9 7" xfId="40264" xr:uid="{83FE919D-82EB-43F7-A62F-CAC14BB41C65}"/>
    <cellStyle name="Nota 4 9 8" xfId="42211" xr:uid="{94559D17-39CB-4B37-871D-5C0E70684CE7}"/>
    <cellStyle name="Nota 4 9 9" xfId="44171" xr:uid="{F289BBCB-64BD-471A-B570-70C23F9ECAFB}"/>
    <cellStyle name="Nota 5" xfId="3641" xr:uid="{00000000-0005-0000-0000-00001C0C0000}"/>
    <cellStyle name="Nota 5 10" xfId="11000" xr:uid="{59606A33-B81B-4307-8F23-99E14E98BF25}"/>
    <cellStyle name="Nota 5 10 2" xfId="33064" xr:uid="{C6035BF8-F0C2-408B-9E4F-E36445FEF183}"/>
    <cellStyle name="Nota 5 10 3" xfId="22081" xr:uid="{B6661ECB-FB30-495A-8494-49E63C61DDED}"/>
    <cellStyle name="Nota 5 11" xfId="9963" xr:uid="{6C1A7094-A5FF-4FFD-A86F-474BF59F7D12}"/>
    <cellStyle name="Nota 5 11 2" xfId="32150" xr:uid="{DAC907B7-3DF6-4DCB-86B6-D1AB12FCBDE5}"/>
    <cellStyle name="Nota 5 11 3" xfId="21167" xr:uid="{7B8FA3B7-0058-4E38-8631-0D55FFF7DDA2}"/>
    <cellStyle name="Nota 5 12" xfId="14401" xr:uid="{F0F1FC56-E4D8-4A7F-9EF3-66A072AFE545}"/>
    <cellStyle name="Nota 5 12 2" xfId="36258" xr:uid="{2741C26E-2B08-4C75-84C6-29CD1BF4E6D6}"/>
    <cellStyle name="Nota 5 12 3" xfId="25275" xr:uid="{5DFE67DE-9FF2-484F-8C17-7F28FDB83E9C}"/>
    <cellStyle name="Nota 5 13" xfId="5947" xr:uid="{3F2330AE-7EAC-41BD-BB5B-D9D8558F0D74}"/>
    <cellStyle name="Nota 5 13 2" xfId="38208" xr:uid="{1C6E1240-35C5-484F-8F7F-9D5461D014E4}"/>
    <cellStyle name="Nota 5 13 3" xfId="27225" xr:uid="{4C40DDFE-0426-401F-A289-F3F99A452705}"/>
    <cellStyle name="Nota 5 14" xfId="29173" xr:uid="{BB6C2469-086B-4382-9D0B-E2116D08AE20}"/>
    <cellStyle name="Nota 5 15" xfId="40156" xr:uid="{DB5C8A53-1CB9-4952-84CE-A0F4F3A7F01B}"/>
    <cellStyle name="Nota 5 16" xfId="42103" xr:uid="{96609C30-D006-4A5E-B3B3-BED384D67DBE}"/>
    <cellStyle name="Nota 5 17" xfId="44063" xr:uid="{8C59E8BF-A103-44BC-9B1C-F85CCDCBC8F7}"/>
    <cellStyle name="Nota 5 18" xfId="18189" xr:uid="{38AC0BE1-745D-4528-AEC6-3B595D2F992A}"/>
    <cellStyle name="Nota 5 2" xfId="5948" xr:uid="{F0608C40-FE9C-4085-8483-7D7BEBD0D6D0}"/>
    <cellStyle name="Nota 5 2 10" xfId="27226" xr:uid="{BA1DC28B-0117-4D5A-9111-49A2F1395357}"/>
    <cellStyle name="Nota 5 2 10 2" xfId="38209" xr:uid="{90344046-3461-489B-9370-B4AC9072668B}"/>
    <cellStyle name="Nota 5 2 11" xfId="29174" xr:uid="{241C2762-6CC8-428E-9284-3346B2E9EEBE}"/>
    <cellStyle name="Nota 5 2 12" xfId="40157" xr:uid="{085CD1D4-8967-44C0-A973-57AEF1D8C4C6}"/>
    <cellStyle name="Nota 5 2 13" xfId="42104" xr:uid="{5278AF59-25C8-44D3-8989-E8C0374FE3ED}"/>
    <cellStyle name="Nota 5 2 14" xfId="44064" xr:uid="{F6D77127-8209-4A46-B26E-958DCC52E3B2}"/>
    <cellStyle name="Nota 5 2 15" xfId="18190" xr:uid="{40E68233-34C1-4D05-BEED-0D0C9F6CFC79}"/>
    <cellStyle name="Nota 5 2 2" xfId="5949" xr:uid="{30BA7787-6209-4F4E-921A-3CAF59B27DAD}"/>
    <cellStyle name="Nota 5 2 2 10" xfId="40158" xr:uid="{611B9F6E-C2F4-4300-B535-06242D4C90CF}"/>
    <cellStyle name="Nota 5 2 2 11" xfId="42105" xr:uid="{4B3F98D5-8EAC-4CEB-9047-BD81A1C40EC6}"/>
    <cellStyle name="Nota 5 2 2 12" xfId="44065" xr:uid="{173A1820-8D20-4C8D-BD70-F94ADF2CFC17}"/>
    <cellStyle name="Nota 5 2 2 13" xfId="18191" xr:uid="{EBDE9C36-13CE-4A9E-B3DD-6384260C256E}"/>
    <cellStyle name="Nota 5 2 2 2" xfId="5950" xr:uid="{0D45F44C-06B1-4A24-A590-CF49F03A2D98}"/>
    <cellStyle name="Nota 5 2 2 2 10" xfId="44066" xr:uid="{EE27743A-70F6-46F1-A672-665503051312}"/>
    <cellStyle name="Nota 5 2 2 2 11" xfId="18192" xr:uid="{D59BBFBD-D980-4C89-9E22-D5EC80834AE8}"/>
    <cellStyle name="Nota 5 2 2 2 2" xfId="7277" xr:uid="{722A190D-0A9A-4F00-9676-EBDABA2F54AA}"/>
    <cellStyle name="Nota 5 2 2 2 2 10" xfId="18819" xr:uid="{0479194E-2C88-4B29-9963-1A1D9B6BE33E}"/>
    <cellStyle name="Nota 5 2 2 2 2 2" xfId="9264" xr:uid="{6691E9BA-9B8C-4C2E-A792-CED526FCE43D}"/>
    <cellStyle name="Nota 5 2 2 2 2 2 2" xfId="31751" xr:uid="{39B6D264-0341-451A-80CC-C8C8DC1863BF}"/>
    <cellStyle name="Nota 5 2 2 2 2 2 3" xfId="20768" xr:uid="{084A836A-491E-43B6-A64F-6B6B91F821BF}"/>
    <cellStyle name="Nota 5 2 2 2 2 3" xfId="12663" xr:uid="{D8E49BB2-34E5-4B2B-B20D-30D9118E8743}"/>
    <cellStyle name="Nota 5 2 2 2 2 3 2" xfId="34724" xr:uid="{4BF95690-4A9B-419F-9101-AD10CB3D1B28}"/>
    <cellStyle name="Nota 5 2 2 2 2 3 3" xfId="23741" xr:uid="{F3A0A569-65A4-458B-8A4E-3C60B705DCDA}"/>
    <cellStyle name="Nota 5 2 2 2 2 4" xfId="15105" xr:uid="{71BF0858-E586-4B95-911D-DC4E30EC5AE7}"/>
    <cellStyle name="Nota 5 2 2 2 2 4 2" xfId="36887" xr:uid="{E9B4B6B5-73A2-4921-91C1-159BA7A46FB0}"/>
    <cellStyle name="Nota 5 2 2 2 2 4 3" xfId="25904" xr:uid="{EB1E33F7-F1AE-49C9-B07E-6A2B6E7DE081}"/>
    <cellStyle name="Nota 5 2 2 2 2 5" xfId="27854" xr:uid="{155CECFB-394B-489E-9247-6207377978DD}"/>
    <cellStyle name="Nota 5 2 2 2 2 5 2" xfId="38837" xr:uid="{EF117C0B-EAEB-4C44-9CA8-21C53EDAB598}"/>
    <cellStyle name="Nota 5 2 2 2 2 6" xfId="29802" xr:uid="{CF637831-80CC-4EE3-8CDD-CDB5A9E13B19}"/>
    <cellStyle name="Nota 5 2 2 2 2 7" xfId="40785" xr:uid="{C65CD200-2FCA-4588-8CE4-61C7349D9AC3}"/>
    <cellStyle name="Nota 5 2 2 2 2 8" xfId="42732" xr:uid="{A577F38F-F3D3-4B48-B61F-1F9C4D202A0B}"/>
    <cellStyle name="Nota 5 2 2 2 2 9" xfId="44692" xr:uid="{45392968-8AC5-4D9A-862D-A4B5B48FEED6}"/>
    <cellStyle name="Nota 5 2 2 2 3" xfId="8637" xr:uid="{43D64A4C-A884-4BC0-B25F-D09339E03730}"/>
    <cellStyle name="Nota 5 2 2 2 3 2" xfId="11526" xr:uid="{3D3C4B12-4C07-4FD3-B78B-0E4BCE7D8D90}"/>
    <cellStyle name="Nota 5 2 2 2 3 2 2" xfId="33589" xr:uid="{0AC678D2-87B2-401F-9567-0618AD1E6FFA}"/>
    <cellStyle name="Nota 5 2 2 2 3 2 3" xfId="22606" xr:uid="{2455A0C1-09F3-4039-806E-8EE62328CB07}"/>
    <cellStyle name="Nota 5 2 2 2 3 3" xfId="31124" xr:uid="{50C870EF-5BE6-4A39-BDD0-1082AE9E7B9D}"/>
    <cellStyle name="Nota 5 2 2 2 3 4" xfId="20141" xr:uid="{CB573374-1663-4C85-A072-D96E9530245D}"/>
    <cellStyle name="Nota 5 2 2 2 4" xfId="10530" xr:uid="{956D66B8-2371-4CCD-81F5-287138B957DF}"/>
    <cellStyle name="Nota 5 2 2 2 4 2" xfId="32657" xr:uid="{B7AFC84C-CFA5-4E69-854B-87B77EDDAF83}"/>
    <cellStyle name="Nota 5 2 2 2 4 3" xfId="21674" xr:uid="{76F64EAA-10FE-4CB0-BE9F-31731B132E8C}"/>
    <cellStyle name="Nota 5 2 2 2 5" xfId="14404" xr:uid="{9CD1B21B-BCCE-4330-AED5-DFF40E8F29EB}"/>
    <cellStyle name="Nota 5 2 2 2 5 2" xfId="36261" xr:uid="{01290795-0FFF-4755-960C-CE1B65FC07F3}"/>
    <cellStyle name="Nota 5 2 2 2 5 3" xfId="25278" xr:uid="{16D4610B-F1F4-4F64-A23F-B2FF49FB5106}"/>
    <cellStyle name="Nota 5 2 2 2 6" xfId="27228" xr:uid="{9F452F0D-E05F-475B-BFDD-CEE5794EDAA0}"/>
    <cellStyle name="Nota 5 2 2 2 6 2" xfId="38211" xr:uid="{1D6233DF-D9F3-43E2-8505-F3F0013048A7}"/>
    <cellStyle name="Nota 5 2 2 2 7" xfId="29176" xr:uid="{88DC7DED-2DB6-4777-A76B-6B8261140910}"/>
    <cellStyle name="Nota 5 2 2 2 8" xfId="40159" xr:uid="{D8E08D65-DC50-4754-8C16-29075E000283}"/>
    <cellStyle name="Nota 5 2 2 2 9" xfId="42106" xr:uid="{EA469883-B66E-4A6E-9E83-F7FF50BA1642}"/>
    <cellStyle name="Nota 5 2 2 3" xfId="5951" xr:uid="{DDB2EEE2-220E-4ABD-A057-B61249BD0CE6}"/>
    <cellStyle name="Nota 5 2 2 3 10" xfId="44067" xr:uid="{CA8187A0-3D38-43C6-BF74-0C3831046E2A}"/>
    <cellStyle name="Nota 5 2 2 3 11" xfId="18193" xr:uid="{6EC02E34-0278-4444-9B49-E1262AB425F1}"/>
    <cellStyle name="Nota 5 2 2 3 2" xfId="7559" xr:uid="{5AD218C9-2FAE-40E9-8032-DF8308182ED5}"/>
    <cellStyle name="Nota 5 2 2 3 2 10" xfId="19101" xr:uid="{7FD3DA36-358E-4B12-940B-CC8D0C0A7384}"/>
    <cellStyle name="Nota 5 2 2 3 2 2" xfId="9546" xr:uid="{1A567755-0E65-45BC-846B-0C9E95700CDD}"/>
    <cellStyle name="Nota 5 2 2 3 2 2 2" xfId="32033" xr:uid="{CA31EEE2-01B1-4E5E-89BB-97593AD3049E}"/>
    <cellStyle name="Nota 5 2 2 3 2 2 3" xfId="21050" xr:uid="{ADD2F3E2-2B38-420B-8A66-939A7219A573}"/>
    <cellStyle name="Nota 5 2 2 3 2 3" xfId="12945" xr:uid="{D4B7C9CD-9370-4572-8729-7D7CCF5CB517}"/>
    <cellStyle name="Nota 5 2 2 3 2 3 2" xfId="35006" xr:uid="{1492BEF1-625B-4E44-BBFA-A1A954963D26}"/>
    <cellStyle name="Nota 5 2 2 3 2 3 3" xfId="24023" xr:uid="{0C2B229C-500F-403B-9A35-E5D01F8E70F7}"/>
    <cellStyle name="Nota 5 2 2 3 2 4" xfId="15387" xr:uid="{16A6C774-28CF-43DD-B927-4A0796D668A6}"/>
    <cellStyle name="Nota 5 2 2 3 2 4 2" xfId="37169" xr:uid="{402A31C8-38FE-456D-86AA-4FB4AC747462}"/>
    <cellStyle name="Nota 5 2 2 3 2 4 3" xfId="26186" xr:uid="{A7A636AD-9C43-44CA-B0B2-63A4335B5995}"/>
    <cellStyle name="Nota 5 2 2 3 2 5" xfId="28136" xr:uid="{2E9383D5-FBF5-42E0-BCEF-568E038F1DF9}"/>
    <cellStyle name="Nota 5 2 2 3 2 5 2" xfId="39119" xr:uid="{0C19FDD2-ABC6-4C0B-9B69-4BCCA6FACA9F}"/>
    <cellStyle name="Nota 5 2 2 3 2 6" xfId="30084" xr:uid="{A2A89F74-7DBA-431B-B5AE-C8AA4C4F187B}"/>
    <cellStyle name="Nota 5 2 2 3 2 7" xfId="41067" xr:uid="{848CFEDD-8889-47AF-AF6A-2D85841913DA}"/>
    <cellStyle name="Nota 5 2 2 3 2 8" xfId="43014" xr:uid="{BF9C4A24-AAC2-48A7-A307-47E440791118}"/>
    <cellStyle name="Nota 5 2 2 3 2 9" xfId="44974" xr:uid="{7E96C7DE-D992-430F-A2C3-226589BBEADD}"/>
    <cellStyle name="Nota 5 2 2 3 3" xfId="8638" xr:uid="{5A2100AC-EC86-449B-97CE-08808B3CFC2E}"/>
    <cellStyle name="Nota 5 2 2 3 3 2" xfId="11808" xr:uid="{C8B8BDD9-A7D1-40E3-BA0E-13A206ED3F73}"/>
    <cellStyle name="Nota 5 2 2 3 3 2 2" xfId="33871" xr:uid="{CE1073B5-4ABA-43A3-AF7C-F178EBF2B431}"/>
    <cellStyle name="Nota 5 2 2 3 3 2 3" xfId="22888" xr:uid="{142118B3-25FD-4FC9-9649-CCFE62C91C32}"/>
    <cellStyle name="Nota 5 2 2 3 3 3" xfId="31125" xr:uid="{DAC4EBE2-5F05-4D37-85BA-CCDAF36FE133}"/>
    <cellStyle name="Nota 5 2 2 3 3 4" xfId="20142" xr:uid="{92784B48-2170-4283-B6AA-2EB7FD46AF54}"/>
    <cellStyle name="Nota 5 2 2 3 4" xfId="10812" xr:uid="{D192D564-A0C0-4009-8F2E-7E698DBCA894}"/>
    <cellStyle name="Nota 5 2 2 3 4 2" xfId="32939" xr:uid="{72B94B21-5FC7-4CCD-80F7-36F2F3C2CF45}"/>
    <cellStyle name="Nota 5 2 2 3 4 3" xfId="21956" xr:uid="{38BE8028-40D4-454B-9B76-590CB670DFAC}"/>
    <cellStyle name="Nota 5 2 2 3 5" xfId="14405" xr:uid="{981D99A6-F225-45AF-9FFF-48AC09E99BDC}"/>
    <cellStyle name="Nota 5 2 2 3 5 2" xfId="36262" xr:uid="{F996E27C-5F67-4C7D-9BE4-D8ED4706FB0C}"/>
    <cellStyle name="Nota 5 2 2 3 5 3" xfId="25279" xr:uid="{C28E98DB-00A5-437A-8979-2E097D29FFE0}"/>
    <cellStyle name="Nota 5 2 2 3 6" xfId="27229" xr:uid="{DF791ED0-21A1-4A38-8C76-44E3700FBE89}"/>
    <cellStyle name="Nota 5 2 2 3 6 2" xfId="38212" xr:uid="{4E06110F-C8BD-4028-97E7-803A5CA214E8}"/>
    <cellStyle name="Nota 5 2 2 3 7" xfId="29177" xr:uid="{EB8E78A2-8FC7-4608-B251-27500B72AEB0}"/>
    <cellStyle name="Nota 5 2 2 3 8" xfId="40160" xr:uid="{ED2A4DE6-9C05-411E-9A0E-017C99861342}"/>
    <cellStyle name="Nota 5 2 2 3 9" xfId="42107" xr:uid="{70FAA6A0-F6EE-4990-873F-EBC57CD54F17}"/>
    <cellStyle name="Nota 5 2 2 4" xfId="6993" xr:uid="{068D7CEA-BC9B-4811-B428-0790EE6253C5}"/>
    <cellStyle name="Nota 5 2 2 4 10" xfId="18537" xr:uid="{BE1B2A5A-C495-4BAA-AB9D-4C908B10EAF0}"/>
    <cellStyle name="Nota 5 2 2 4 2" xfId="8982" xr:uid="{DD4750C2-6A86-4762-A1D7-1AB6726173F7}"/>
    <cellStyle name="Nota 5 2 2 4 2 2" xfId="31469" xr:uid="{59E925A2-08B1-41F9-A85C-5F60914B1349}"/>
    <cellStyle name="Nota 5 2 2 4 2 3" xfId="20486" xr:uid="{3BEED4A3-4905-46EE-93BA-B475CEB17E2D}"/>
    <cellStyle name="Nota 5 2 2 4 3" xfId="12367" xr:uid="{D833D603-28A1-4E69-A4E9-6E8B60C016C2}"/>
    <cellStyle name="Nota 5 2 2 4 3 2" xfId="34428" xr:uid="{A56607F3-2AB2-4932-8E69-1A8615F5D58F}"/>
    <cellStyle name="Nota 5 2 2 4 3 3" xfId="23445" xr:uid="{99F762B0-E040-4368-9A6E-2841434802FF}"/>
    <cellStyle name="Nota 5 2 2 4 4" xfId="14823" xr:uid="{33C40FC2-D312-417B-96A8-B5665C0601FD}"/>
    <cellStyle name="Nota 5 2 2 4 4 2" xfId="36605" xr:uid="{C3E5CF9A-0A84-4C35-A821-4894AFFDABA8}"/>
    <cellStyle name="Nota 5 2 2 4 4 3" xfId="25622" xr:uid="{7A41B9BF-7475-4DC1-9FC6-4B96C2B6DFB3}"/>
    <cellStyle name="Nota 5 2 2 4 5" xfId="27572" xr:uid="{817558B6-63CA-4630-B94F-47C1EA887F9D}"/>
    <cellStyle name="Nota 5 2 2 4 5 2" xfId="38555" xr:uid="{3C836C97-E668-42B4-8B0B-DF968DFDC3A9}"/>
    <cellStyle name="Nota 5 2 2 4 6" xfId="29520" xr:uid="{CC495316-38C0-4C68-9813-178D574F6B88}"/>
    <cellStyle name="Nota 5 2 2 4 7" xfId="40503" xr:uid="{0FF1AF1C-9FC1-4727-9A3D-EDF04A4210F5}"/>
    <cellStyle name="Nota 5 2 2 4 8" xfId="42450" xr:uid="{ABD34167-1CFD-4536-89E5-45EC8FA89BF1}"/>
    <cellStyle name="Nota 5 2 2 4 9" xfId="44410" xr:uid="{FE85B10A-127D-436A-A6A9-79D9F89556A5}"/>
    <cellStyle name="Nota 5 2 2 5" xfId="8636" xr:uid="{440A96CC-82C8-4426-9B10-002A473D3D63}"/>
    <cellStyle name="Nota 5 2 2 5 2" xfId="11230" xr:uid="{0E87D135-089E-4C42-945A-62FC871B5180}"/>
    <cellStyle name="Nota 5 2 2 5 2 2" xfId="33293" xr:uid="{0C5E483F-CC75-4638-B201-53C6E541F869}"/>
    <cellStyle name="Nota 5 2 2 5 2 3" xfId="22310" xr:uid="{30FFA58C-647F-4C96-B91E-ADBE3D970BDB}"/>
    <cellStyle name="Nota 5 2 2 5 3" xfId="31123" xr:uid="{A9060810-2BC5-4E23-8B16-22D41077FE32}"/>
    <cellStyle name="Nota 5 2 2 5 4" xfId="20140" xr:uid="{FCA826D3-260E-4A50-9AAB-D95215D37FEA}"/>
    <cellStyle name="Nota 5 2 2 6" xfId="10248" xr:uid="{3D9242C7-BC1C-4893-B535-99DF5DC07DC9}"/>
    <cellStyle name="Nota 5 2 2 6 2" xfId="32375" xr:uid="{D721F6BA-28C4-4D6B-962A-F7CEA10BC5B7}"/>
    <cellStyle name="Nota 5 2 2 6 3" xfId="21392" xr:uid="{D783C10D-7F00-444F-9D6D-E1F576E8AD53}"/>
    <cellStyle name="Nota 5 2 2 7" xfId="14403" xr:uid="{F47FF358-C849-4A11-9ABB-3C032D67C39A}"/>
    <cellStyle name="Nota 5 2 2 7 2" xfId="36260" xr:uid="{7AC8E0B1-B085-4BEE-9987-8E590CA3C9D9}"/>
    <cellStyle name="Nota 5 2 2 7 3" xfId="25277" xr:uid="{62198702-2188-4A44-954D-8C1B994163E1}"/>
    <cellStyle name="Nota 5 2 2 8" xfId="27227" xr:uid="{81E0E4C1-F8D3-406A-B086-583FC701B98E}"/>
    <cellStyle name="Nota 5 2 2 8 2" xfId="38210" xr:uid="{892BF166-E3FC-4F58-88DF-75EBC680DA08}"/>
    <cellStyle name="Nota 5 2 2 9" xfId="29175" xr:uid="{F154E371-27CA-4D34-92AC-BCD6AB5F20BA}"/>
    <cellStyle name="Nota 5 2 3" xfId="5952" xr:uid="{05798CF8-F648-4E24-9B23-4B6B01211D9D}"/>
    <cellStyle name="Nota 5 2 3 10" xfId="44068" xr:uid="{B7023F77-B47F-4485-9408-E8D1AA200E7A}"/>
    <cellStyle name="Nota 5 2 3 11" xfId="18194" xr:uid="{E1E80443-4432-4A4D-B6ED-C2352097D4FA}"/>
    <cellStyle name="Nota 5 2 3 2" xfId="7108" xr:uid="{CC4E5AF6-006F-48FA-81AA-7704034A4846}"/>
    <cellStyle name="Nota 5 2 3 2 10" xfId="18650" xr:uid="{5A7D6C7D-14F1-4E4B-BE32-0D958B7B853F}"/>
    <cellStyle name="Nota 5 2 3 2 2" xfId="9095" xr:uid="{1EA84F6A-23E3-42C9-82D6-BF1B2EFBC806}"/>
    <cellStyle name="Nota 5 2 3 2 2 2" xfId="31582" xr:uid="{40FA38CE-6152-437D-8E72-DA2374344DC1}"/>
    <cellStyle name="Nota 5 2 3 2 2 3" xfId="20599" xr:uid="{D06716D6-52D1-4D92-ADCB-FB0BD06128E4}"/>
    <cellStyle name="Nota 5 2 3 2 3" xfId="12490" xr:uid="{BE88AE27-87BB-451D-AD78-5AF087E0BBEB}"/>
    <cellStyle name="Nota 5 2 3 2 3 2" xfId="34551" xr:uid="{58A4E333-9B74-4600-8A7B-E4FC8F68E147}"/>
    <cellStyle name="Nota 5 2 3 2 3 3" xfId="23568" xr:uid="{D5C7657B-DCEF-4F31-8278-585FC8895E7C}"/>
    <cellStyle name="Nota 5 2 3 2 4" xfId="14936" xr:uid="{622FC23D-EFCC-4BDF-85E8-2161C9AA507B}"/>
    <cellStyle name="Nota 5 2 3 2 4 2" xfId="36718" xr:uid="{4535DD48-3CE5-4336-8D45-089CE53F1D68}"/>
    <cellStyle name="Nota 5 2 3 2 4 3" xfId="25735" xr:uid="{C5A92531-9A25-49E5-AEA8-ED7612786BE0}"/>
    <cellStyle name="Nota 5 2 3 2 5" xfId="27685" xr:uid="{51C3603E-7571-46B3-A59D-D9BF0EDD6EE2}"/>
    <cellStyle name="Nota 5 2 3 2 5 2" xfId="38668" xr:uid="{C38A39D6-9ECB-4963-BD22-3AE5910BB4E7}"/>
    <cellStyle name="Nota 5 2 3 2 6" xfId="29633" xr:uid="{A4BA6C59-1806-4D3C-8673-A76161200AC3}"/>
    <cellStyle name="Nota 5 2 3 2 7" xfId="40616" xr:uid="{776D2DF0-40E0-4461-94AE-686B83CB4F92}"/>
    <cellStyle name="Nota 5 2 3 2 8" xfId="42563" xr:uid="{B2249515-6EFB-494C-BED3-4CFC447A6312}"/>
    <cellStyle name="Nota 5 2 3 2 9" xfId="44523" xr:uid="{AE023657-30F3-4DB3-9437-AD1EF7B24BE3}"/>
    <cellStyle name="Nota 5 2 3 3" xfId="8639" xr:uid="{6FC549D8-AF77-4AA1-8467-F0C07EDD87EE}"/>
    <cellStyle name="Nota 5 2 3 3 2" xfId="11353" xr:uid="{5DA68DF5-2F66-48F4-AA5B-68889CE984E3}"/>
    <cellStyle name="Nota 5 2 3 3 2 2" xfId="33416" xr:uid="{B1CB26F5-0158-4FC5-9C99-E826A566B827}"/>
    <cellStyle name="Nota 5 2 3 3 2 3" xfId="22433" xr:uid="{91523358-1A69-4EA6-A81F-565AF79B7EB7}"/>
    <cellStyle name="Nota 5 2 3 3 3" xfId="31126" xr:uid="{896A4D0F-E692-4D93-A0BB-EDB34DD0238B}"/>
    <cellStyle name="Nota 5 2 3 3 4" xfId="20143" xr:uid="{654B04FF-A917-4925-8D24-806216E3BB9C}"/>
    <cellStyle name="Nota 5 2 3 4" xfId="10361" xr:uid="{8C5A8698-A58E-495E-9A42-8FF5E8459895}"/>
    <cellStyle name="Nota 5 2 3 4 2" xfId="32488" xr:uid="{01C64266-C52F-41A1-9A91-52DD0A7CD6ED}"/>
    <cellStyle name="Nota 5 2 3 4 3" xfId="21505" xr:uid="{0C4B27EB-2E83-48A9-BFB9-2BF8906EF822}"/>
    <cellStyle name="Nota 5 2 3 5" xfId="14406" xr:uid="{9A86C382-43BB-4517-8371-D6BD27B31508}"/>
    <cellStyle name="Nota 5 2 3 5 2" xfId="36263" xr:uid="{31DA6024-9ABE-4A3D-9DC1-FF93E11B7165}"/>
    <cellStyle name="Nota 5 2 3 5 3" xfId="25280" xr:uid="{C13F4AEF-DC71-4A3E-B318-B5955DF2877D}"/>
    <cellStyle name="Nota 5 2 3 6" xfId="27230" xr:uid="{3B4A8EC1-88F1-4092-B1BB-C8DD8876B236}"/>
    <cellStyle name="Nota 5 2 3 6 2" xfId="38213" xr:uid="{234FBB88-9589-4A06-B17A-076947DE9F33}"/>
    <cellStyle name="Nota 5 2 3 7" xfId="29178" xr:uid="{E4EDA314-45D2-44B4-ACF5-74B13B009993}"/>
    <cellStyle name="Nota 5 2 3 8" xfId="40161" xr:uid="{F7D801F1-E605-4A21-9E3B-C415D5F176E4}"/>
    <cellStyle name="Nota 5 2 3 9" xfId="42108" xr:uid="{2BDDB3AF-2010-4CF2-AF9C-93550A911BD4}"/>
    <cellStyle name="Nota 5 2 4" xfId="5953" xr:uid="{CC873D96-D786-46FD-9007-EE34F76C79EA}"/>
    <cellStyle name="Nota 5 2 4 10" xfId="44069" xr:uid="{99744460-52F5-4162-904D-B7673D125218}"/>
    <cellStyle name="Nota 5 2 4 11" xfId="18195" xr:uid="{0524F4BD-234A-422F-8A21-8E8E165B98E4}"/>
    <cellStyle name="Nota 5 2 4 2" xfId="7390" xr:uid="{0EE4D2C3-A55B-4ADC-9439-B8202CC990D7}"/>
    <cellStyle name="Nota 5 2 4 2 10" xfId="18932" xr:uid="{D6C2F679-A04C-4B71-8066-F88F40748F2A}"/>
    <cellStyle name="Nota 5 2 4 2 2" xfId="9377" xr:uid="{264EEE7F-A8F8-42A6-A049-0DF34CE8481A}"/>
    <cellStyle name="Nota 5 2 4 2 2 2" xfId="31864" xr:uid="{848ACEEA-EA07-4A1D-B589-B3647610FE34}"/>
    <cellStyle name="Nota 5 2 4 2 2 3" xfId="20881" xr:uid="{A5C7B7A4-5473-4497-9C48-F4CA58665D78}"/>
    <cellStyle name="Nota 5 2 4 2 3" xfId="12776" xr:uid="{046362B0-2E30-47C6-ACC7-09CA8B63488A}"/>
    <cellStyle name="Nota 5 2 4 2 3 2" xfId="34837" xr:uid="{9C64E846-4FF9-4159-900A-E27E1B8186DA}"/>
    <cellStyle name="Nota 5 2 4 2 3 3" xfId="23854" xr:uid="{EB6912E4-4ED7-40AF-891D-102A66548704}"/>
    <cellStyle name="Nota 5 2 4 2 4" xfId="15218" xr:uid="{B62154B3-97AA-40C7-9392-EE3DB22A2C1A}"/>
    <cellStyle name="Nota 5 2 4 2 4 2" xfId="37000" xr:uid="{AF02A96F-86D2-4318-854C-9F556AAD4BE6}"/>
    <cellStyle name="Nota 5 2 4 2 4 3" xfId="26017" xr:uid="{B5F4BF09-43DD-4AEB-B61E-B87D05A77E10}"/>
    <cellStyle name="Nota 5 2 4 2 5" xfId="27967" xr:uid="{F9E7F596-3E39-4044-8026-EE6F8DF3E07C}"/>
    <cellStyle name="Nota 5 2 4 2 5 2" xfId="38950" xr:uid="{584D812E-AD2E-465E-9534-E911A886BF67}"/>
    <cellStyle name="Nota 5 2 4 2 6" xfId="29915" xr:uid="{A3081829-0345-47E7-8D1E-97E4A9FEB72D}"/>
    <cellStyle name="Nota 5 2 4 2 7" xfId="40898" xr:uid="{CCD03345-01B0-4B80-B58B-70BA8B72E244}"/>
    <cellStyle name="Nota 5 2 4 2 8" xfId="42845" xr:uid="{99778EDA-32B0-48EF-8E7B-3D7ED1E1A694}"/>
    <cellStyle name="Nota 5 2 4 2 9" xfId="44805" xr:uid="{F0FEB367-F840-4D8F-855B-19C25F643056}"/>
    <cellStyle name="Nota 5 2 4 3" xfId="8640" xr:uid="{AA3E7F53-F98F-4FAA-A81B-5306D80931B8}"/>
    <cellStyle name="Nota 5 2 4 3 2" xfId="11639" xr:uid="{136CF63A-E08F-48E0-A092-6D27CF438363}"/>
    <cellStyle name="Nota 5 2 4 3 2 2" xfId="33702" xr:uid="{8755E305-00C3-4BD5-AA9C-70D513C27A4F}"/>
    <cellStyle name="Nota 5 2 4 3 2 3" xfId="22719" xr:uid="{9B786241-D32B-49B5-9828-D80F0C5E573A}"/>
    <cellStyle name="Nota 5 2 4 3 3" xfId="31127" xr:uid="{65DF7BDC-6534-41AC-A1D0-38B158F84DAA}"/>
    <cellStyle name="Nota 5 2 4 3 4" xfId="20144" xr:uid="{2018C12B-7AEC-41FF-B9A3-5894FE15192D}"/>
    <cellStyle name="Nota 5 2 4 4" xfId="10643" xr:uid="{28DA91A2-D58A-45C9-A4F4-CC3447873A54}"/>
    <cellStyle name="Nota 5 2 4 4 2" xfId="32770" xr:uid="{79BACB14-C9EF-4749-99A7-44496E5851AA}"/>
    <cellStyle name="Nota 5 2 4 4 3" xfId="21787" xr:uid="{A510EE75-5BE7-4363-881C-5472189A79DE}"/>
    <cellStyle name="Nota 5 2 4 5" xfId="14407" xr:uid="{F08F5347-A71C-44F1-895B-B1417F637103}"/>
    <cellStyle name="Nota 5 2 4 5 2" xfId="36264" xr:uid="{EB85E0DD-8388-4DA9-B779-F1E6E7B66ECE}"/>
    <cellStyle name="Nota 5 2 4 5 3" xfId="25281" xr:uid="{88CA06E5-029D-41D0-B1C4-72DB84C31A60}"/>
    <cellStyle name="Nota 5 2 4 6" xfId="27231" xr:uid="{E814CDFF-2C34-4E9C-94B8-41774DC9C585}"/>
    <cellStyle name="Nota 5 2 4 6 2" xfId="38214" xr:uid="{EEF99B67-2942-4FBA-BF52-2E10B94F04D5}"/>
    <cellStyle name="Nota 5 2 4 7" xfId="29179" xr:uid="{7580694E-7B99-4EDC-A950-12CC08F7A4A8}"/>
    <cellStyle name="Nota 5 2 4 8" xfId="40162" xr:uid="{5CD63471-FB34-4B41-AE60-C6BB16B0C3BE}"/>
    <cellStyle name="Nota 5 2 4 9" xfId="42109" xr:uid="{3950E15E-BB39-4DAA-90E1-DF770F46E301}"/>
    <cellStyle name="Nota 5 2 5" xfId="6823" xr:uid="{B8305110-E6FC-4021-9B4E-5BC3F2086030}"/>
    <cellStyle name="Nota 5 2 5 10" xfId="18368" xr:uid="{0A9D7A04-A3C3-4729-B69C-865230B94E4C}"/>
    <cellStyle name="Nota 5 2 5 2" xfId="8813" xr:uid="{10B54359-E366-4E94-86DE-DD5841845EDD}"/>
    <cellStyle name="Nota 5 2 5 2 2" xfId="13257" xr:uid="{F4CCACBE-58EB-4C0B-990F-C6F6C828A372}"/>
    <cellStyle name="Nota 5 2 5 2 2 2" xfId="35266" xr:uid="{64746D40-0F60-45C6-81D3-04366BFE486E}"/>
    <cellStyle name="Nota 5 2 5 2 2 3" xfId="24283" xr:uid="{8AFEE026-864E-4BE6-A760-BA2C7B22C255}"/>
    <cellStyle name="Nota 5 2 5 2 3" xfId="31300" xr:uid="{F843C4F4-492C-4D0B-8558-2266B141C28A}"/>
    <cellStyle name="Nota 5 2 5 2 4" xfId="20317" xr:uid="{371BA1F3-ED4F-4009-9BA2-11497EFBF52E}"/>
    <cellStyle name="Nota 5 2 5 3" xfId="12070" xr:uid="{935965A5-883C-4834-9FB6-9E11F071EA70}"/>
    <cellStyle name="Nota 5 2 5 3 2" xfId="34131" xr:uid="{38428187-2B7D-4B02-9E25-99F2B38F035F}"/>
    <cellStyle name="Nota 5 2 5 3 3" xfId="23148" xr:uid="{67F98215-E727-4114-A2DA-76A681756D1E}"/>
    <cellStyle name="Nota 5 2 5 4" xfId="14654" xr:uid="{8BB6D9EE-4467-48FF-A889-FC2217BFCC0D}"/>
    <cellStyle name="Nota 5 2 5 4 2" xfId="36436" xr:uid="{B233E0FD-C252-47A1-9A19-684DB2148399}"/>
    <cellStyle name="Nota 5 2 5 4 3" xfId="25453" xr:uid="{E82C06C1-549E-4256-BA45-075C1BA5C508}"/>
    <cellStyle name="Nota 5 2 5 5" xfId="27403" xr:uid="{4E9850B3-8552-454D-8619-EDD7421C7F9C}"/>
    <cellStyle name="Nota 5 2 5 5 2" xfId="38386" xr:uid="{D8AEBECD-1248-41DB-B815-8E7B7C7B4D32}"/>
    <cellStyle name="Nota 5 2 5 6" xfId="29351" xr:uid="{451EBD27-CA08-4868-90D3-5B40288A5C99}"/>
    <cellStyle name="Nota 5 2 5 7" xfId="40334" xr:uid="{2CDC049A-9D9F-491B-B679-5E2B66F2A182}"/>
    <cellStyle name="Nota 5 2 5 8" xfId="42281" xr:uid="{2B5F79A1-F6D7-4037-9C29-46865A4EF152}"/>
    <cellStyle name="Nota 5 2 5 9" xfId="44241" xr:uid="{ACDB1179-03AD-4C3B-9C7C-56C45648334B}"/>
    <cellStyle name="Nota 5 2 6" xfId="8635" xr:uid="{E43BECAA-8E44-44D9-B6C6-607B0CE5F833}"/>
    <cellStyle name="Nota 5 2 6 2" xfId="12194" xr:uid="{EA2B90C9-F424-43D9-B075-7053809949CB}"/>
    <cellStyle name="Nota 5 2 6 2 2" xfId="34255" xr:uid="{38A41D7C-3F65-4290-9AFE-74E0B734C162}"/>
    <cellStyle name="Nota 5 2 6 2 3" xfId="23272" xr:uid="{F72D57D7-3F81-47B2-A857-43B0D2CEF8EC}"/>
    <cellStyle name="Nota 5 2 6 3" xfId="31122" xr:uid="{3B1A8A52-2CFA-43C0-9A02-F856CD8D729C}"/>
    <cellStyle name="Nota 5 2 6 4" xfId="20139" xr:uid="{6228F26B-B023-4C0D-9941-B7A2CFDA4097}"/>
    <cellStyle name="Nota 5 2 7" xfId="11056" xr:uid="{AB64DB04-AEB7-4F18-884E-7458667DCE27}"/>
    <cellStyle name="Nota 5 2 7 2" xfId="33120" xr:uid="{9D87E37E-5D6B-4D10-87DA-1C3AF17B8C39}"/>
    <cellStyle name="Nota 5 2 7 3" xfId="22137" xr:uid="{62103B3C-6E98-4BAB-B0B3-12C85BB6DED5}"/>
    <cellStyle name="Nota 5 2 8" xfId="10019" xr:uid="{8D47B86E-33BB-48F1-A53F-89F600F6D788}"/>
    <cellStyle name="Nota 5 2 8 2" xfId="32206" xr:uid="{545B71B3-3CC6-4807-86E0-7034B788231D}"/>
    <cellStyle name="Nota 5 2 8 3" xfId="21223" xr:uid="{98ED881E-8FBE-474A-BE43-5B63F137E177}"/>
    <cellStyle name="Nota 5 2 9" xfId="14402" xr:uid="{49F4EFCC-52E7-4BEF-BA2C-BE4BA7104CEC}"/>
    <cellStyle name="Nota 5 2 9 2" xfId="36259" xr:uid="{6E4A3540-42D5-48D0-B3A8-0D834688D103}"/>
    <cellStyle name="Nota 5 2 9 3" xfId="25276" xr:uid="{EF736FCC-AD64-4AF9-975A-107CBA04B105}"/>
    <cellStyle name="Nota 5 3" xfId="5954" xr:uid="{1900CE25-E430-4971-90C9-611D00CBAF70}"/>
    <cellStyle name="Nota 5 3 10" xfId="29180" xr:uid="{DA9E4F37-7215-4AA0-9B59-D7A63DAFF00C}"/>
    <cellStyle name="Nota 5 3 11" xfId="40163" xr:uid="{8B467536-5B06-4C2D-A5D5-6366C3548C60}"/>
    <cellStyle name="Nota 5 3 12" xfId="42110" xr:uid="{63281FE7-7E2E-4AA9-9A4C-7FA1AA7A5006}"/>
    <cellStyle name="Nota 5 3 13" xfId="44070" xr:uid="{3B3C879F-6A58-496E-9031-D59B8B7D9B5A}"/>
    <cellStyle name="Nota 5 3 14" xfId="18196" xr:uid="{065DEE5E-1872-4538-B6E5-7DF7141A5D71}"/>
    <cellStyle name="Nota 5 3 2" xfId="5955" xr:uid="{E73B786D-A5D6-4974-9DB1-188A5B8CA123}"/>
    <cellStyle name="Nota 5 3 2 10" xfId="44071" xr:uid="{D4637382-6006-48F5-BEF7-7C10828A66DE}"/>
    <cellStyle name="Nota 5 3 2 11" xfId="18197" xr:uid="{95AC5F80-ED82-41A2-8DFD-7E5CB9FC156B}"/>
    <cellStyle name="Nota 5 3 2 2" xfId="7221" xr:uid="{2A39C63A-5D0D-431C-8E47-3B601EDC1474}"/>
    <cellStyle name="Nota 5 3 2 2 10" xfId="18763" xr:uid="{5D199F41-A829-4621-8761-7B5ABCAE17D0}"/>
    <cellStyle name="Nota 5 3 2 2 2" xfId="9208" xr:uid="{313EB03B-68D0-4FF0-895E-0B9931FC0782}"/>
    <cellStyle name="Nota 5 3 2 2 2 2" xfId="31695" xr:uid="{D8BA9CE8-CDCD-4F92-AD6D-5A6C8849E146}"/>
    <cellStyle name="Nota 5 3 2 2 2 3" xfId="20712" xr:uid="{41FC1212-0C9E-4932-B708-0ABC0CAE860E}"/>
    <cellStyle name="Nota 5 3 2 2 3" xfId="12607" xr:uid="{16DDCA62-AA84-4D32-B7FB-18C498F3824B}"/>
    <cellStyle name="Nota 5 3 2 2 3 2" xfId="34668" xr:uid="{2915460C-8F5D-40E3-936D-C3A8152D751B}"/>
    <cellStyle name="Nota 5 3 2 2 3 3" xfId="23685" xr:uid="{F1835212-560C-44E0-9924-710C4C6ABEB0}"/>
    <cellStyle name="Nota 5 3 2 2 4" xfId="15049" xr:uid="{AEE13714-ECD9-4ECD-8B0E-7B9F14ECA67E}"/>
    <cellStyle name="Nota 5 3 2 2 4 2" xfId="36831" xr:uid="{62891D9B-6F17-4F19-8680-89F92E010F4F}"/>
    <cellStyle name="Nota 5 3 2 2 4 3" xfId="25848" xr:uid="{4212BCF7-7FCE-4AB4-AE2F-2C72AAE1D43B}"/>
    <cellStyle name="Nota 5 3 2 2 5" xfId="27798" xr:uid="{C32BD2F0-4B10-4F74-B79A-99EA7C3BB8E3}"/>
    <cellStyle name="Nota 5 3 2 2 5 2" xfId="38781" xr:uid="{F226CCB8-0DF9-4933-A767-52C21B4FD7BF}"/>
    <cellStyle name="Nota 5 3 2 2 6" xfId="29746" xr:uid="{09D7F28C-AA39-4BB2-A845-53B385F6E628}"/>
    <cellStyle name="Nota 5 3 2 2 7" xfId="40729" xr:uid="{D9DC937D-5711-4CB4-B2C6-85234BB97DAE}"/>
    <cellStyle name="Nota 5 3 2 2 8" xfId="42676" xr:uid="{36195074-D49A-4758-9521-90DCE2BEF705}"/>
    <cellStyle name="Nota 5 3 2 2 9" xfId="44636" xr:uid="{738685AC-69F4-431A-A34C-9E3EE2328EE4}"/>
    <cellStyle name="Nota 5 3 2 3" xfId="8642" xr:uid="{AAD568B9-B6D6-4E4E-BE2E-9CE9EBFA5F31}"/>
    <cellStyle name="Nota 5 3 2 3 2" xfId="11470" xr:uid="{21ADB904-58B3-4A1B-82C5-B424E793E4D4}"/>
    <cellStyle name="Nota 5 3 2 3 2 2" xfId="33533" xr:uid="{0707CA4B-C630-4124-91EE-31BB8892EE89}"/>
    <cellStyle name="Nota 5 3 2 3 2 3" xfId="22550" xr:uid="{4F474161-063C-4553-B0B8-09E73405600B}"/>
    <cellStyle name="Nota 5 3 2 3 3" xfId="31129" xr:uid="{E9953FD5-FB36-49AB-A6F6-070F86AF8BF2}"/>
    <cellStyle name="Nota 5 3 2 3 4" xfId="20146" xr:uid="{82E36DE5-0B53-492A-88D2-B5B6B4C537DB}"/>
    <cellStyle name="Nota 5 3 2 4" xfId="10474" xr:uid="{26EBC7F6-9A4B-419A-AEAA-910A24C96067}"/>
    <cellStyle name="Nota 5 3 2 4 2" xfId="32601" xr:uid="{880F551C-DC47-4D77-AA97-3709E80FBC33}"/>
    <cellStyle name="Nota 5 3 2 4 3" xfId="21618" xr:uid="{402A1A8D-F242-4E50-B7B0-A6CB3AAF78A5}"/>
    <cellStyle name="Nota 5 3 2 5" xfId="14409" xr:uid="{A209340A-2994-43FD-816E-C7786729860D}"/>
    <cellStyle name="Nota 5 3 2 5 2" xfId="36266" xr:uid="{492A44AD-5BC2-4B9F-893E-904CB00ADBA9}"/>
    <cellStyle name="Nota 5 3 2 5 3" xfId="25283" xr:uid="{BA4581C3-473F-420F-BBA2-16E1309310D5}"/>
    <cellStyle name="Nota 5 3 2 6" xfId="27233" xr:uid="{FEFB54F8-D632-4226-A36E-D10F91C88528}"/>
    <cellStyle name="Nota 5 3 2 6 2" xfId="38216" xr:uid="{5B4AB1A3-1CD2-4AA7-9785-2BED5C9C417F}"/>
    <cellStyle name="Nota 5 3 2 7" xfId="29181" xr:uid="{E005871F-1601-4BF4-BC28-A3083E4B4F60}"/>
    <cellStyle name="Nota 5 3 2 8" xfId="40164" xr:uid="{E7FD2AA1-ED6F-4C47-A4BD-2635659901D7}"/>
    <cellStyle name="Nota 5 3 2 9" xfId="42111" xr:uid="{CD67BA22-AEF3-4331-9F5F-B80CFF73F9E1}"/>
    <cellStyle name="Nota 5 3 3" xfId="5956" xr:uid="{6E682A26-7E00-485F-BAF2-78970B3BE0DB}"/>
    <cellStyle name="Nota 5 3 3 10" xfId="44072" xr:uid="{8D728F66-3904-4872-920D-D5D384EBDDA7}"/>
    <cellStyle name="Nota 5 3 3 11" xfId="18198" xr:uid="{827CB8EC-6A54-4D77-A733-F839AF1311EB}"/>
    <cellStyle name="Nota 5 3 3 2" xfId="7503" xr:uid="{5678923D-31A6-4C2D-947C-1C347997A032}"/>
    <cellStyle name="Nota 5 3 3 2 10" xfId="19045" xr:uid="{E43560C0-92CE-4DB8-B324-5577737526D5}"/>
    <cellStyle name="Nota 5 3 3 2 2" xfId="9490" xr:uid="{56FC1010-A025-4A6B-8600-1FCAAC3C0E56}"/>
    <cellStyle name="Nota 5 3 3 2 2 2" xfId="31977" xr:uid="{6288924E-8D35-435D-813B-68FC0B3437AC}"/>
    <cellStyle name="Nota 5 3 3 2 2 3" xfId="20994" xr:uid="{AC2C337F-0C77-496E-91D9-C248315EB21B}"/>
    <cellStyle name="Nota 5 3 3 2 3" xfId="12889" xr:uid="{2B040C19-40EA-4136-8FC3-54956C40E4CB}"/>
    <cellStyle name="Nota 5 3 3 2 3 2" xfId="34950" xr:uid="{01765F48-CC8B-4E6B-A2F8-02BB4D1021D2}"/>
    <cellStyle name="Nota 5 3 3 2 3 3" xfId="23967" xr:uid="{A93763EB-5469-46B1-A6E0-E3C7072D1D42}"/>
    <cellStyle name="Nota 5 3 3 2 4" xfId="15331" xr:uid="{70278D11-8489-4B62-89A0-0C323C24822B}"/>
    <cellStyle name="Nota 5 3 3 2 4 2" xfId="37113" xr:uid="{AE84A83A-52C0-4891-8085-84AE0B4B29EB}"/>
    <cellStyle name="Nota 5 3 3 2 4 3" xfId="26130" xr:uid="{83160F67-C1E9-461B-9E6E-6FDE94F96381}"/>
    <cellStyle name="Nota 5 3 3 2 5" xfId="28080" xr:uid="{CD8CB874-31E0-40E3-89BB-971BCEAFFA14}"/>
    <cellStyle name="Nota 5 3 3 2 5 2" xfId="39063" xr:uid="{C319B36C-9A52-4732-81DE-155EF8C60C05}"/>
    <cellStyle name="Nota 5 3 3 2 6" xfId="30028" xr:uid="{F82D6B9E-AF7D-4B3B-B546-9A6855E21D7E}"/>
    <cellStyle name="Nota 5 3 3 2 7" xfId="41011" xr:uid="{3D2B0CFF-7476-4F45-8AA4-7AAFEF9EF177}"/>
    <cellStyle name="Nota 5 3 3 2 8" xfId="42958" xr:uid="{56704EDE-7748-4B40-B0B3-7C7E828C45D8}"/>
    <cellStyle name="Nota 5 3 3 2 9" xfId="44918" xr:uid="{288E5D6D-534D-4C8B-9D1B-700FE6D84532}"/>
    <cellStyle name="Nota 5 3 3 3" xfId="8643" xr:uid="{9FF23632-3BE8-48E0-BBEF-9872D971700E}"/>
    <cellStyle name="Nota 5 3 3 3 2" xfId="11752" xr:uid="{4040CB91-DACC-4969-9629-B8E1E10AF33B}"/>
    <cellStyle name="Nota 5 3 3 3 2 2" xfId="33815" xr:uid="{134C79F3-3B0D-4E6C-9AAA-EF14BA211BD1}"/>
    <cellStyle name="Nota 5 3 3 3 2 3" xfId="22832" xr:uid="{1A824179-7FA8-4FE7-BDE1-B441A32A140E}"/>
    <cellStyle name="Nota 5 3 3 3 3" xfId="31130" xr:uid="{C97AD007-336A-4E9F-9D9D-A3CF3A2C5745}"/>
    <cellStyle name="Nota 5 3 3 3 4" xfId="20147" xr:uid="{132D2D6B-457D-4E6A-8FC6-F61ACC4EE975}"/>
    <cellStyle name="Nota 5 3 3 4" xfId="10756" xr:uid="{3FF8F73A-BDA8-4344-8B24-2CA9914C88F3}"/>
    <cellStyle name="Nota 5 3 3 4 2" xfId="32883" xr:uid="{7593E06C-0B18-479A-AAD8-CA2627140F1C}"/>
    <cellStyle name="Nota 5 3 3 4 3" xfId="21900" xr:uid="{F33AC9FB-92FE-499E-A86F-2AEB88DF0FD0}"/>
    <cellStyle name="Nota 5 3 3 5" xfId="14410" xr:uid="{09CF558C-4054-42DC-988C-30B3043DCCC4}"/>
    <cellStyle name="Nota 5 3 3 5 2" xfId="36267" xr:uid="{1EF0C6B7-8D45-4AA5-AA7C-A66B8DA3A828}"/>
    <cellStyle name="Nota 5 3 3 5 3" xfId="25284" xr:uid="{226A0EB7-5892-42B6-B012-8F195CD2C861}"/>
    <cellStyle name="Nota 5 3 3 6" xfId="27234" xr:uid="{C0541586-844F-48AA-BD4E-9D1E96E26062}"/>
    <cellStyle name="Nota 5 3 3 6 2" xfId="38217" xr:uid="{30ADAF3A-8D6B-40F8-AFD3-6AE8FA3EE672}"/>
    <cellStyle name="Nota 5 3 3 7" xfId="29182" xr:uid="{7CEB7360-5A1D-4477-AABF-5F18728FCA0D}"/>
    <cellStyle name="Nota 5 3 3 8" xfId="40165" xr:uid="{6DFEC20D-1AFA-459B-88FC-7AEC618DB25F}"/>
    <cellStyle name="Nota 5 3 3 9" xfId="42112" xr:uid="{D5A548E5-5C2B-4E3F-8026-FD2CEFD28517}"/>
    <cellStyle name="Nota 5 3 4" xfId="6937" xr:uid="{5A478CB8-378D-4F3C-AC20-01BBE7A3942E}"/>
    <cellStyle name="Nota 5 3 4 10" xfId="18481" xr:uid="{5259BAAB-1D09-44FE-B3CC-026F27EC4673}"/>
    <cellStyle name="Nota 5 3 4 2" xfId="8926" xr:uid="{077B9FE9-4B8A-4A90-9BBA-8CF67D18F0C5}"/>
    <cellStyle name="Nota 5 3 4 2 2" xfId="13201" xr:uid="{1BACDDE6-3A4B-45BA-9C9C-869685620975}"/>
    <cellStyle name="Nota 5 3 4 2 2 2" xfId="35210" xr:uid="{D0F24D9D-662E-46FE-8810-875FD01619A6}"/>
    <cellStyle name="Nota 5 3 4 2 2 3" xfId="24227" xr:uid="{5870FAE5-6ABC-4F68-90D8-E6892CEE892C}"/>
    <cellStyle name="Nota 5 3 4 2 3" xfId="31413" xr:uid="{DB7FE153-4006-45BA-B673-FA2E6FB06C62}"/>
    <cellStyle name="Nota 5 3 4 2 4" xfId="20430" xr:uid="{36EB7EA6-0E56-4A24-A086-059363A9E49D}"/>
    <cellStyle name="Nota 5 3 4 3" xfId="12014" xr:uid="{D16E4BAF-6DCE-4B0E-B7FB-994FAADE5EB9}"/>
    <cellStyle name="Nota 5 3 4 3 2" xfId="34075" xr:uid="{D238E231-5999-49E7-81C7-83FD92A82295}"/>
    <cellStyle name="Nota 5 3 4 3 3" xfId="23092" xr:uid="{2B28AA03-0771-4BAE-ABAB-284A8020B77D}"/>
    <cellStyle name="Nota 5 3 4 4" xfId="14767" xr:uid="{7A388EB0-A7C1-41AC-A15D-3B791CF87B7F}"/>
    <cellStyle name="Nota 5 3 4 4 2" xfId="36549" xr:uid="{55386EEA-F0C9-46A1-B81A-EECB5E428294}"/>
    <cellStyle name="Nota 5 3 4 4 3" xfId="25566" xr:uid="{B45F7BC2-E6D8-46F5-9C89-1AB89F6A8453}"/>
    <cellStyle name="Nota 5 3 4 5" xfId="27516" xr:uid="{391B3EF6-B242-4906-94E6-FD2027E7CC46}"/>
    <cellStyle name="Nota 5 3 4 5 2" xfId="38499" xr:uid="{9467695C-181F-405E-883A-815D1E3FB62E}"/>
    <cellStyle name="Nota 5 3 4 6" xfId="29464" xr:uid="{E5A95A8E-BF25-4189-AC69-864E0FF3C9BF}"/>
    <cellStyle name="Nota 5 3 4 7" xfId="40447" xr:uid="{75732B1F-2300-4586-8110-19CE19C48640}"/>
    <cellStyle name="Nota 5 3 4 8" xfId="42394" xr:uid="{A6DC4ADA-00EA-4CD8-A322-A2EB4271C125}"/>
    <cellStyle name="Nota 5 3 4 9" xfId="44354" xr:uid="{86BAE353-063F-4213-810F-3DB1C6435480}"/>
    <cellStyle name="Nota 5 3 5" xfId="8641" xr:uid="{4C49E16B-5440-45CB-8DDA-C294E81D5298}"/>
    <cellStyle name="Nota 5 3 5 2" xfId="12311" xr:uid="{A5C4E4D8-0C05-4D41-A89F-53F82CEB7574}"/>
    <cellStyle name="Nota 5 3 5 2 2" xfId="34372" xr:uid="{2D8F78CB-C488-4A4E-9C0D-92A8453F8060}"/>
    <cellStyle name="Nota 5 3 5 2 3" xfId="23389" xr:uid="{E20F0014-C797-4CC6-9563-8DB80F1EC75B}"/>
    <cellStyle name="Nota 5 3 5 3" xfId="31128" xr:uid="{25D0AAD9-E423-4403-87BE-BC788920C02E}"/>
    <cellStyle name="Nota 5 3 5 4" xfId="20145" xr:uid="{B47A11BE-444F-4DCB-B69B-1110C36F94D4}"/>
    <cellStyle name="Nota 5 3 6" xfId="11174" xr:uid="{8966E019-3898-4D62-B6C4-FF4880AA1B6F}"/>
    <cellStyle name="Nota 5 3 6 2" xfId="33237" xr:uid="{A2DE46D5-1775-43FE-9D7E-C76694B13094}"/>
    <cellStyle name="Nota 5 3 6 3" xfId="22254" xr:uid="{82F27085-70FD-4F1E-BCD0-D024FC78CF74}"/>
    <cellStyle name="Nota 5 3 7" xfId="10192" xr:uid="{789CBA0E-0262-4279-9A44-0E8644DA5AEA}"/>
    <cellStyle name="Nota 5 3 7 2" xfId="32319" xr:uid="{BE3AA685-8F41-4D06-AAD5-FB67BF220584}"/>
    <cellStyle name="Nota 5 3 7 3" xfId="21336" xr:uid="{033055EC-70E1-4C57-A801-9ADE67FE0205}"/>
    <cellStyle name="Nota 5 3 8" xfId="14408" xr:uid="{6D71F775-2129-4C22-B155-F2A4CFE7D579}"/>
    <cellStyle name="Nota 5 3 8 2" xfId="36265" xr:uid="{EDD30BA0-33E3-4532-8EFD-C292D5866315}"/>
    <cellStyle name="Nota 5 3 8 3" xfId="25282" xr:uid="{D0173693-7463-4504-A2DE-D7FC4D2A3BCC}"/>
    <cellStyle name="Nota 5 3 9" xfId="27232" xr:uid="{F4730980-BA7D-4801-B835-96646431572A}"/>
    <cellStyle name="Nota 5 3 9 2" xfId="38215" xr:uid="{28DB762F-75C4-463B-B28E-C32D1F3194C0}"/>
    <cellStyle name="Nota 5 4" xfId="5957" xr:uid="{70A05564-D523-4BC6-BEE5-B5D43FA30589}"/>
    <cellStyle name="Nota 5 4 10" xfId="40166" xr:uid="{36BFBF7D-2DA9-48D3-B70A-FBE7F87CD87A}"/>
    <cellStyle name="Nota 5 4 11" xfId="42113" xr:uid="{504F7C58-33A0-4B5F-8328-F9BA2E7EAF35}"/>
    <cellStyle name="Nota 5 4 12" xfId="44073" xr:uid="{DF1FCFFD-5BAF-4B98-978B-60E369F2C608}"/>
    <cellStyle name="Nota 5 4 13" xfId="18199" xr:uid="{2F432615-7885-4E0B-A57B-7FBA3767FF8F}"/>
    <cellStyle name="Nota 5 4 2" xfId="5958" xr:uid="{6CB1C364-6928-4479-8193-28B28FF162D4}"/>
    <cellStyle name="Nota 5 4 2 10" xfId="44074" xr:uid="{2BDCBDAB-9E7F-4800-9C21-54B4CA51AB6B}"/>
    <cellStyle name="Nota 5 4 2 11" xfId="18200" xr:uid="{6E06C0E4-2ECB-407D-B756-D936784E1007}"/>
    <cellStyle name="Nota 5 4 2 2" xfId="7164" xr:uid="{31E49700-DD4C-4B9A-AAFE-D24DC1928045}"/>
    <cellStyle name="Nota 5 4 2 2 10" xfId="18706" xr:uid="{AA9EBFA2-3B06-4ED0-87EA-E64230E41441}"/>
    <cellStyle name="Nota 5 4 2 2 2" xfId="9151" xr:uid="{9D5D9851-77A1-4914-B259-E1AF6CDA1684}"/>
    <cellStyle name="Nota 5 4 2 2 2 2" xfId="31638" xr:uid="{B06A2703-AFF4-4B4F-B0B1-3968FBF60178}"/>
    <cellStyle name="Nota 5 4 2 2 2 3" xfId="20655" xr:uid="{DE0777BD-9DFB-4B16-B914-5AB38687D389}"/>
    <cellStyle name="Nota 5 4 2 2 3" xfId="12546" xr:uid="{C08B1041-DB0B-4FE9-9580-B980663D5520}"/>
    <cellStyle name="Nota 5 4 2 2 3 2" xfId="34607" xr:uid="{2DD87DC0-D90A-4A36-8980-C456FA5EAF4B}"/>
    <cellStyle name="Nota 5 4 2 2 3 3" xfId="23624" xr:uid="{3D93234F-2F1A-4DBF-BBFE-BF58B3480AA1}"/>
    <cellStyle name="Nota 5 4 2 2 4" xfId="14992" xr:uid="{1F5DBB01-A0F8-4840-A8C5-B158BF8651DE}"/>
    <cellStyle name="Nota 5 4 2 2 4 2" xfId="36774" xr:uid="{0C01049B-0FDE-471B-99BD-7A57709F14EC}"/>
    <cellStyle name="Nota 5 4 2 2 4 3" xfId="25791" xr:uid="{8A22C481-293F-48DB-AD70-F8D2226E28B1}"/>
    <cellStyle name="Nota 5 4 2 2 5" xfId="27741" xr:uid="{E42D25E3-B5EF-4BFA-83CD-5295BCFE06AA}"/>
    <cellStyle name="Nota 5 4 2 2 5 2" xfId="38724" xr:uid="{B632C261-A367-4E7C-A4D1-193BE51A62AB}"/>
    <cellStyle name="Nota 5 4 2 2 6" xfId="29689" xr:uid="{64EE62E4-AEEA-46A7-8F91-4B394CEBE9B8}"/>
    <cellStyle name="Nota 5 4 2 2 7" xfId="40672" xr:uid="{A75D99E5-ADE8-493B-8591-D858236A63E6}"/>
    <cellStyle name="Nota 5 4 2 2 8" xfId="42619" xr:uid="{597340DD-68F3-4066-9CBD-AEED3AD98F15}"/>
    <cellStyle name="Nota 5 4 2 2 9" xfId="44579" xr:uid="{383551F0-F2B3-496C-9473-2DEE5F655330}"/>
    <cellStyle name="Nota 5 4 2 3" xfId="8645" xr:uid="{7CC0EAA5-F29C-47E4-B53B-2CAC5787CF6D}"/>
    <cellStyle name="Nota 5 4 2 3 2" xfId="11409" xr:uid="{2D761208-0D62-451F-BDFC-D3EC8D95F18E}"/>
    <cellStyle name="Nota 5 4 2 3 2 2" xfId="33472" xr:uid="{E32E7B9A-3A8F-40F6-9E1F-A1EDB069E4C5}"/>
    <cellStyle name="Nota 5 4 2 3 2 3" xfId="22489" xr:uid="{2F9C03F4-127F-45C0-911B-3531ABDF992C}"/>
    <cellStyle name="Nota 5 4 2 3 3" xfId="31132" xr:uid="{4F064B79-8FE0-4620-B1C0-8E005D7FE128}"/>
    <cellStyle name="Nota 5 4 2 3 4" xfId="20149" xr:uid="{419B5884-1747-4E4C-993F-1CF138B991C8}"/>
    <cellStyle name="Nota 5 4 2 4" xfId="10417" xr:uid="{30E3B60F-CA88-4E2A-A379-6679B8D3EB64}"/>
    <cellStyle name="Nota 5 4 2 4 2" xfId="32544" xr:uid="{62993877-899B-4CD2-884E-6E835492F962}"/>
    <cellStyle name="Nota 5 4 2 4 3" xfId="21561" xr:uid="{17D47778-3257-4D1E-B5DC-270EE3C729D9}"/>
    <cellStyle name="Nota 5 4 2 5" xfId="14412" xr:uid="{1EE68D4D-A437-4D12-BDC2-361EDE1A7F91}"/>
    <cellStyle name="Nota 5 4 2 5 2" xfId="36269" xr:uid="{5AE59B66-1283-4F41-B5E4-FF496EFBE6BC}"/>
    <cellStyle name="Nota 5 4 2 5 3" xfId="25286" xr:uid="{ACEB82BB-E888-4387-8812-F27035425EE7}"/>
    <cellStyle name="Nota 5 4 2 6" xfId="27236" xr:uid="{7D7849F6-0C75-47EB-9967-2D411D055DBB}"/>
    <cellStyle name="Nota 5 4 2 6 2" xfId="38219" xr:uid="{3EFED829-8566-4558-AAAC-6FE169FF7EAF}"/>
    <cellStyle name="Nota 5 4 2 7" xfId="29184" xr:uid="{E3770A17-3D10-4BD4-B249-23C45C6A3376}"/>
    <cellStyle name="Nota 5 4 2 8" xfId="40167" xr:uid="{923C8F94-9969-4958-B822-F4B6360840EB}"/>
    <cellStyle name="Nota 5 4 2 9" xfId="42114" xr:uid="{2F8D42F5-AC3E-4D4F-88FE-7EF3BB3F79C8}"/>
    <cellStyle name="Nota 5 4 3" xfId="5959" xr:uid="{5CBEF2AF-5C3E-43B8-AAC1-08A805CA118D}"/>
    <cellStyle name="Nota 5 4 3 10" xfId="44075" xr:uid="{06E28CE8-DCAA-42E5-B813-DBEACE4D692B}"/>
    <cellStyle name="Nota 5 4 3 11" xfId="18201" xr:uid="{338210E5-D3B7-44B3-B5D0-31C4FBE1DAB7}"/>
    <cellStyle name="Nota 5 4 3 2" xfId="7446" xr:uid="{D0D23623-5DB4-472B-A090-8B8EE65EBAEF}"/>
    <cellStyle name="Nota 5 4 3 2 10" xfId="18988" xr:uid="{51887270-7A67-4B8F-810C-6EA819EA7FA4}"/>
    <cellStyle name="Nota 5 4 3 2 2" xfId="9433" xr:uid="{2C8F093A-0260-46A5-9B4D-217D005EB48D}"/>
    <cellStyle name="Nota 5 4 3 2 2 2" xfId="31920" xr:uid="{3ADD6AE9-3A7D-4441-A67D-E1142A3F3C6E}"/>
    <cellStyle name="Nota 5 4 3 2 2 3" xfId="20937" xr:uid="{5A250E8F-2171-4CBB-9544-DB55B97B06C0}"/>
    <cellStyle name="Nota 5 4 3 2 3" xfId="12832" xr:uid="{2CFCFEDF-8E5F-4BFD-8AC4-69106C656A67}"/>
    <cellStyle name="Nota 5 4 3 2 3 2" xfId="34893" xr:uid="{28F9F4E4-D92C-416B-93C5-6028A7FF1E70}"/>
    <cellStyle name="Nota 5 4 3 2 3 3" xfId="23910" xr:uid="{5D8DB801-17AD-46F4-A147-CF85D1997E11}"/>
    <cellStyle name="Nota 5 4 3 2 4" xfId="15274" xr:uid="{A551C20D-62BE-4732-ADE4-AF9D6D00740B}"/>
    <cellStyle name="Nota 5 4 3 2 4 2" xfId="37056" xr:uid="{FDC3DEB2-261C-45B0-8C5A-1C3F941445CB}"/>
    <cellStyle name="Nota 5 4 3 2 4 3" xfId="26073" xr:uid="{53E01BA3-8670-402C-BB2F-A1B6F37642AF}"/>
    <cellStyle name="Nota 5 4 3 2 5" xfId="28023" xr:uid="{75AF3235-19DB-4E5D-A563-7E6C44EFDA13}"/>
    <cellStyle name="Nota 5 4 3 2 5 2" xfId="39006" xr:uid="{5834F71C-BEEE-4898-8227-7A440B753B11}"/>
    <cellStyle name="Nota 5 4 3 2 6" xfId="29971" xr:uid="{EBD6617F-95A8-4B03-8E40-1B0120580F00}"/>
    <cellStyle name="Nota 5 4 3 2 7" xfId="40954" xr:uid="{864D8DA9-2002-4B0A-B2AF-2D5311837738}"/>
    <cellStyle name="Nota 5 4 3 2 8" xfId="42901" xr:uid="{BCEF1F6F-54C0-4576-8DFF-5DCE98B0F6B7}"/>
    <cellStyle name="Nota 5 4 3 2 9" xfId="44861" xr:uid="{3A2AA9D3-5CAF-4130-A1E9-8E68EE24E8DF}"/>
    <cellStyle name="Nota 5 4 3 3" xfId="8646" xr:uid="{E2E8CF2C-DC29-4984-BCA7-D2A300BED409}"/>
    <cellStyle name="Nota 5 4 3 3 2" xfId="11695" xr:uid="{9AA914A1-77BB-4211-837C-F79E724DD2D8}"/>
    <cellStyle name="Nota 5 4 3 3 2 2" xfId="33758" xr:uid="{12B6005A-0627-4BDB-82B7-17B4AF050859}"/>
    <cellStyle name="Nota 5 4 3 3 2 3" xfId="22775" xr:uid="{180FFE71-F358-4F7C-81C7-F8ECF7339778}"/>
    <cellStyle name="Nota 5 4 3 3 3" xfId="31133" xr:uid="{86B5CB51-C9ED-4B48-8920-593AEDFE99C5}"/>
    <cellStyle name="Nota 5 4 3 3 4" xfId="20150" xr:uid="{A8BF5747-1073-4C2D-928D-D25D24C4308D}"/>
    <cellStyle name="Nota 5 4 3 4" xfId="10699" xr:uid="{2CC29FE3-2F32-43EB-8F53-0DE166953159}"/>
    <cellStyle name="Nota 5 4 3 4 2" xfId="32826" xr:uid="{5AB0D320-C3FC-4CD8-BA26-46E4134CE9C4}"/>
    <cellStyle name="Nota 5 4 3 4 3" xfId="21843" xr:uid="{618B17CD-391D-420F-8006-0353A383F405}"/>
    <cellStyle name="Nota 5 4 3 5" xfId="14413" xr:uid="{C850E9A4-3820-4BD1-B64F-698747EB40CD}"/>
    <cellStyle name="Nota 5 4 3 5 2" xfId="36270" xr:uid="{35C116F7-8712-49F0-B0B7-784736B981DF}"/>
    <cellStyle name="Nota 5 4 3 5 3" xfId="25287" xr:uid="{C670029E-5662-455F-999A-CED076F35D8C}"/>
    <cellStyle name="Nota 5 4 3 6" xfId="27237" xr:uid="{22EFDC16-580F-4944-8451-951D9EDACE4E}"/>
    <cellStyle name="Nota 5 4 3 6 2" xfId="38220" xr:uid="{0A4293B2-3FBA-4A06-B30B-F878AE407C07}"/>
    <cellStyle name="Nota 5 4 3 7" xfId="29185" xr:uid="{2DCDD3F2-88F4-4517-8B20-0AEC9046D946}"/>
    <cellStyle name="Nota 5 4 3 8" xfId="40168" xr:uid="{6759E346-168F-4EF2-91D1-75C110310A38}"/>
    <cellStyle name="Nota 5 4 3 9" xfId="42115" xr:uid="{E79FC8C9-EE13-4C49-B09F-654A6DEF8561}"/>
    <cellStyle name="Nota 5 4 4" xfId="6879" xr:uid="{8DBFCD3F-C559-47F4-8CA3-1B66F0CC1A87}"/>
    <cellStyle name="Nota 5 4 4 10" xfId="18424" xr:uid="{999CB06D-124A-4600-8E62-7EE90C34CE76}"/>
    <cellStyle name="Nota 5 4 4 2" xfId="8869" xr:uid="{ED0DA9B8-1579-45CF-AF88-FC6402C371D9}"/>
    <cellStyle name="Nota 5 4 4 2 2" xfId="31356" xr:uid="{AC5D7AB4-9BFC-4F74-99EA-FC3BF5B0571C}"/>
    <cellStyle name="Nota 5 4 4 2 3" xfId="20373" xr:uid="{C5996976-4F92-4737-80E6-F697C5D53D15}"/>
    <cellStyle name="Nota 5 4 4 3" xfId="12250" xr:uid="{D1B491A2-674B-464E-82CF-101816F90F9C}"/>
    <cellStyle name="Nota 5 4 4 3 2" xfId="34311" xr:uid="{B04A0C17-866F-4122-B0CA-3C2E48F33790}"/>
    <cellStyle name="Nota 5 4 4 3 3" xfId="23328" xr:uid="{15694C23-A127-4EBE-BC93-C4CDD4353A32}"/>
    <cellStyle name="Nota 5 4 4 4" xfId="14710" xr:uid="{CD90DDBE-AB24-4B64-89B0-74A6EFDF752F}"/>
    <cellStyle name="Nota 5 4 4 4 2" xfId="36492" xr:uid="{C219F061-D448-409A-9B27-F729EB81803E}"/>
    <cellStyle name="Nota 5 4 4 4 3" xfId="25509" xr:uid="{5969F718-8CBB-4513-91CF-D606C734A293}"/>
    <cellStyle name="Nota 5 4 4 5" xfId="27459" xr:uid="{F56D9A39-C382-4DAA-A4C8-F8389EC7BF34}"/>
    <cellStyle name="Nota 5 4 4 5 2" xfId="38442" xr:uid="{5CE02ABA-9500-482E-B014-6B03E586BC5F}"/>
    <cellStyle name="Nota 5 4 4 6" xfId="29407" xr:uid="{DC9293CA-814E-4D20-B763-4CE4C9D4D5B7}"/>
    <cellStyle name="Nota 5 4 4 7" xfId="40390" xr:uid="{1D490400-F06D-4DED-A38D-4B5BAFA57417}"/>
    <cellStyle name="Nota 5 4 4 8" xfId="42337" xr:uid="{0F9D765D-EE05-4B22-8166-5E7DC4CC439B}"/>
    <cellStyle name="Nota 5 4 4 9" xfId="44297" xr:uid="{2647BAAD-2CD8-42A7-8594-C6C61726D77F}"/>
    <cellStyle name="Nota 5 4 5" xfId="8644" xr:uid="{2C98775A-A2AC-4378-ACAB-69548D33CC14}"/>
    <cellStyle name="Nota 5 4 5 2" xfId="11112" xr:uid="{37D2F32D-80CF-4387-9B65-D1AC0B31C622}"/>
    <cellStyle name="Nota 5 4 5 2 2" xfId="33176" xr:uid="{A9BB0ED2-8188-48D3-8A6A-DB7BEA506B8E}"/>
    <cellStyle name="Nota 5 4 5 2 3" xfId="22193" xr:uid="{5A226154-8882-4361-9816-A7A570AAA73B}"/>
    <cellStyle name="Nota 5 4 5 3" xfId="31131" xr:uid="{FAB17DB3-4868-47DB-B9BF-25F153DD6D6E}"/>
    <cellStyle name="Nota 5 4 5 4" xfId="20148" xr:uid="{E66C5462-A7E9-4D8E-B193-6138C322A51C}"/>
    <cellStyle name="Nota 5 4 6" xfId="10075" xr:uid="{0F8B7B64-489B-4951-A1B6-2CE57DC8C7E8}"/>
    <cellStyle name="Nota 5 4 6 2" xfId="32262" xr:uid="{8EBBE7A6-DAE9-47F4-82B1-FFC82EEB1A4D}"/>
    <cellStyle name="Nota 5 4 6 3" xfId="21279" xr:uid="{6D4A6DC2-1C31-40E7-8C5C-4908CADB5BD1}"/>
    <cellStyle name="Nota 5 4 7" xfId="14411" xr:uid="{E984DEE9-1F2A-49BB-9EAF-B0463EF2DFA0}"/>
    <cellStyle name="Nota 5 4 7 2" xfId="36268" xr:uid="{6F03341A-8B15-4FAD-8B48-50C354FF227C}"/>
    <cellStyle name="Nota 5 4 7 3" xfId="25285" xr:uid="{65A64284-3326-4BBB-AB20-6204444D8919}"/>
    <cellStyle name="Nota 5 4 8" xfId="27235" xr:uid="{6B00C8F6-7D35-495F-BBC3-4605BAF64AD4}"/>
    <cellStyle name="Nota 5 4 8 2" xfId="38218" xr:uid="{9635E770-F4BE-49AF-940B-1050BA42B260}"/>
    <cellStyle name="Nota 5 4 9" xfId="29183" xr:uid="{784CE62B-27AC-4BF6-9973-5239D9F08E31}"/>
    <cellStyle name="Nota 5 5" xfId="5960" xr:uid="{C87ED795-2A38-4C31-99BF-E946708266FD}"/>
    <cellStyle name="Nota 5 5 10" xfId="44076" xr:uid="{AA8AF8C8-2AFE-444C-86FC-6B82631D141A}"/>
    <cellStyle name="Nota 5 5 11" xfId="18202" xr:uid="{EE21A4AC-E89C-4698-AE99-020A2C73A345}"/>
    <cellStyle name="Nota 5 5 2" xfId="7052" xr:uid="{A4087C96-D714-431A-900C-C15D4BF6FE94}"/>
    <cellStyle name="Nota 5 5 2 10" xfId="18594" xr:uid="{3BF469E4-5615-499C-8D82-3AE84AFDDFFD}"/>
    <cellStyle name="Nota 5 5 2 2" xfId="9039" xr:uid="{1F519027-A349-4551-9F68-80635E69CB0D}"/>
    <cellStyle name="Nota 5 5 2 2 2" xfId="31526" xr:uid="{D738C813-454D-421E-B4A8-45DC6E43A31E}"/>
    <cellStyle name="Nota 5 5 2 2 3" xfId="20543" xr:uid="{FD352BAC-B577-40ED-B4F9-CD6AAA526099}"/>
    <cellStyle name="Nota 5 5 2 3" xfId="12434" xr:uid="{47C63FD4-DBE8-47B9-9A67-7390EB71565F}"/>
    <cellStyle name="Nota 5 5 2 3 2" xfId="34495" xr:uid="{CB5785B5-878A-4BFF-A22F-0B6B82181664}"/>
    <cellStyle name="Nota 5 5 2 3 3" xfId="23512" xr:uid="{8CBA2CA9-C3EF-457E-B43A-DF86D5EBE31B}"/>
    <cellStyle name="Nota 5 5 2 4" xfId="14880" xr:uid="{53B90441-0156-4D74-9CD1-5128508707BD}"/>
    <cellStyle name="Nota 5 5 2 4 2" xfId="36662" xr:uid="{C2D55512-20DC-423E-B6E1-0D07FFC44363}"/>
    <cellStyle name="Nota 5 5 2 4 3" xfId="25679" xr:uid="{54F0E5CA-67AE-4A10-B853-091015CCE39B}"/>
    <cellStyle name="Nota 5 5 2 5" xfId="27629" xr:uid="{F8C8E009-4A86-4644-86F6-5CFFACE34227}"/>
    <cellStyle name="Nota 5 5 2 5 2" xfId="38612" xr:uid="{B9321025-C0DF-41DB-A6DF-D841260E44EE}"/>
    <cellStyle name="Nota 5 5 2 6" xfId="29577" xr:uid="{8F1E0C39-2DA8-4373-83B5-93FA019C5009}"/>
    <cellStyle name="Nota 5 5 2 7" xfId="40560" xr:uid="{215A374E-B179-4CD3-A354-F11E5CCC88B6}"/>
    <cellStyle name="Nota 5 5 2 8" xfId="42507" xr:uid="{E1A5042D-0E23-4A19-AB58-D28197F51838}"/>
    <cellStyle name="Nota 5 5 2 9" xfId="44467" xr:uid="{6D933BD9-4053-4F21-AD96-2AD8290F13C6}"/>
    <cellStyle name="Nota 5 5 3" xfId="8647" xr:uid="{00DCA3D2-51B2-441F-BD98-BD3108FA72CB}"/>
    <cellStyle name="Nota 5 5 3 2" xfId="11297" xr:uid="{4FEB63E6-D2F2-4CC3-B65B-4F9E0EFCB875}"/>
    <cellStyle name="Nota 5 5 3 2 2" xfId="33360" xr:uid="{080D04A8-369E-45A2-BC19-48F393FBC365}"/>
    <cellStyle name="Nota 5 5 3 2 3" xfId="22377" xr:uid="{5F807388-EBA4-4AE4-8ED4-804E89C09E32}"/>
    <cellStyle name="Nota 5 5 3 3" xfId="31134" xr:uid="{57B1AD06-A4F6-43E1-BC68-828DF3C302CF}"/>
    <cellStyle name="Nota 5 5 3 4" xfId="20151" xr:uid="{815C3E43-A627-4688-87AB-3740ED438E90}"/>
    <cellStyle name="Nota 5 5 4" xfId="10305" xr:uid="{793F47C7-2942-4854-86FE-569318CA209A}"/>
    <cellStyle name="Nota 5 5 4 2" xfId="32432" xr:uid="{2A983AA8-E7B5-41EC-A702-955BEB9AEE61}"/>
    <cellStyle name="Nota 5 5 4 3" xfId="21449" xr:uid="{2C5BAB7B-8148-4A1A-88A3-2F8406696397}"/>
    <cellStyle name="Nota 5 5 5" xfId="14414" xr:uid="{A023337B-55CF-4AF4-84C6-1A36143718DC}"/>
    <cellStyle name="Nota 5 5 5 2" xfId="36271" xr:uid="{FC830937-FED6-456D-8C85-255F9BF490E2}"/>
    <cellStyle name="Nota 5 5 5 3" xfId="25288" xr:uid="{5225D22F-7BC5-49BF-8DCA-8409C3538BC4}"/>
    <cellStyle name="Nota 5 5 6" xfId="27238" xr:uid="{E6885D9B-E042-4FAE-8492-88C1D233D4C7}"/>
    <cellStyle name="Nota 5 5 6 2" xfId="38221" xr:uid="{15E391DF-C83E-4600-8B72-CEBFCE9C790A}"/>
    <cellStyle name="Nota 5 5 7" xfId="29186" xr:uid="{3A065B46-2273-4CF1-A89C-37485AFCA5A1}"/>
    <cellStyle name="Nota 5 5 8" xfId="40169" xr:uid="{643ACBB4-1646-43A1-928D-2FD892A429A7}"/>
    <cellStyle name="Nota 5 5 9" xfId="42116" xr:uid="{0BF7E84E-89CE-4586-8F0E-F64C00AB4FBA}"/>
    <cellStyle name="Nota 5 6" xfId="5961" xr:uid="{BE112E63-1E1E-44B3-9BD9-187CF13B3F32}"/>
    <cellStyle name="Nota 5 6 10" xfId="44077" xr:uid="{80BB40DF-3E03-4822-9CC7-EC40AD544C01}"/>
    <cellStyle name="Nota 5 6 11" xfId="18203" xr:uid="{FA4BEE60-9441-4F6F-AFB8-F754ADF9EA83}"/>
    <cellStyle name="Nota 5 6 2" xfId="7334" xr:uid="{D42B4488-B847-4DB7-B596-F906612D94BB}"/>
    <cellStyle name="Nota 5 6 2 10" xfId="18876" xr:uid="{BACE1AD3-9EB1-4F4C-8B35-6787A04969DF}"/>
    <cellStyle name="Nota 5 6 2 2" xfId="9321" xr:uid="{4BA1C82C-FE7E-43F7-8327-3135BC9E3D82}"/>
    <cellStyle name="Nota 5 6 2 2 2" xfId="31808" xr:uid="{C321146B-6E47-4E3D-8FE8-9471A52A9BDE}"/>
    <cellStyle name="Nota 5 6 2 2 3" xfId="20825" xr:uid="{A913D22A-9E0A-4595-B5FC-CF8AC7371398}"/>
    <cellStyle name="Nota 5 6 2 3" xfId="12720" xr:uid="{6931E7B3-45D3-4C8E-A48E-E1F2613DDF4E}"/>
    <cellStyle name="Nota 5 6 2 3 2" xfId="34781" xr:uid="{3043D0FC-8BA7-432B-ADC7-F2849211DDC5}"/>
    <cellStyle name="Nota 5 6 2 3 3" xfId="23798" xr:uid="{AE030ACA-64C7-4DC1-A125-0B9F628F4037}"/>
    <cellStyle name="Nota 5 6 2 4" xfId="15162" xr:uid="{E8153475-106E-42D7-9AC0-23369328DB38}"/>
    <cellStyle name="Nota 5 6 2 4 2" xfId="36944" xr:uid="{6C4F61B6-81EB-4B74-8BF8-42DB316C49B7}"/>
    <cellStyle name="Nota 5 6 2 4 3" xfId="25961" xr:uid="{667B2231-FA63-439B-BEF3-AB98121ACDCF}"/>
    <cellStyle name="Nota 5 6 2 5" xfId="27911" xr:uid="{741D10E6-9158-4193-8B04-312068924EAD}"/>
    <cellStyle name="Nota 5 6 2 5 2" xfId="38894" xr:uid="{07920A75-5F11-4288-8DCD-C678462D8993}"/>
    <cellStyle name="Nota 5 6 2 6" xfId="29859" xr:uid="{20CDD409-5827-4FCD-9844-AD621A097ED5}"/>
    <cellStyle name="Nota 5 6 2 7" xfId="40842" xr:uid="{0C23A71E-9CF7-4FFF-89CE-EEEF75EB6514}"/>
    <cellStyle name="Nota 5 6 2 8" xfId="42789" xr:uid="{4F761F5F-52F4-44AD-91EB-429BCC8510D4}"/>
    <cellStyle name="Nota 5 6 2 9" xfId="44749" xr:uid="{040E590D-E4F7-41DD-B7D4-237C45D7BABB}"/>
    <cellStyle name="Nota 5 6 3" xfId="8648" xr:uid="{EFFDF75E-6106-4A7C-B8C9-A68C758BA33E}"/>
    <cellStyle name="Nota 5 6 3 2" xfId="11583" xr:uid="{7D6C2F3B-C058-4F77-86DA-5844EB28295F}"/>
    <cellStyle name="Nota 5 6 3 2 2" xfId="33646" xr:uid="{754049E1-B36F-42EC-B253-5EB674C307A4}"/>
    <cellStyle name="Nota 5 6 3 2 3" xfId="22663" xr:uid="{988203A6-5C4F-4608-8F83-E9FB85A690F6}"/>
    <cellStyle name="Nota 5 6 3 3" xfId="31135" xr:uid="{BFB0ADD7-25EF-43A6-A000-42266B560637}"/>
    <cellStyle name="Nota 5 6 3 4" xfId="20152" xr:uid="{199F8444-4F89-4DCF-8C48-2AC73EBD879E}"/>
    <cellStyle name="Nota 5 6 4" xfId="10587" xr:uid="{FBE05D1C-C255-4AC2-93FF-27B12D3C420B}"/>
    <cellStyle name="Nota 5 6 4 2" xfId="32714" xr:uid="{C9F5EB50-3607-4A12-BC4E-F16A56C5ABBE}"/>
    <cellStyle name="Nota 5 6 4 3" xfId="21731" xr:uid="{85F89B6E-1D88-44C6-B241-FB60757E5FF4}"/>
    <cellStyle name="Nota 5 6 5" xfId="14415" xr:uid="{1034DA17-D13D-414C-AB4E-C5185336DF69}"/>
    <cellStyle name="Nota 5 6 5 2" xfId="36272" xr:uid="{E3D98DF8-04B6-4135-B2D2-059DC447F076}"/>
    <cellStyle name="Nota 5 6 5 3" xfId="25289" xr:uid="{9F3F8EDE-EC8D-4EA7-A0B2-098BEED88D64}"/>
    <cellStyle name="Nota 5 6 6" xfId="27239" xr:uid="{FF208F08-82F1-48B2-BEB1-9B9D944106CD}"/>
    <cellStyle name="Nota 5 6 6 2" xfId="38222" xr:uid="{4540B8A2-8D09-48E1-BE6F-E7A4D0FCFCFB}"/>
    <cellStyle name="Nota 5 6 7" xfId="29187" xr:uid="{19F83612-CCCF-4435-B57D-B9501C8F5894}"/>
    <cellStyle name="Nota 5 6 8" xfId="40170" xr:uid="{4CE41153-8509-4234-A49B-912E007224AC}"/>
    <cellStyle name="Nota 5 6 9" xfId="42117" xr:uid="{03D5A37A-1247-4D77-BAFB-7FB3F936B0F8}"/>
    <cellStyle name="Nota 5 7" xfId="5962" xr:uid="{5EC12057-C7E7-4910-A493-8A0C9D905335}"/>
    <cellStyle name="Nota 5 7 10" xfId="44078" xr:uid="{558AE81D-BB31-45FE-A227-940D0E7464B1}"/>
    <cellStyle name="Nota 5 7 11" xfId="18204" xr:uid="{B3954158-0CEB-4740-9E42-34E5CDFE58CE}"/>
    <cellStyle name="Nota 5 7 2" xfId="7616" xr:uid="{ACA27439-90D5-47A5-9385-0C4065991AC0}"/>
    <cellStyle name="Nota 5 7 2 10" xfId="19158" xr:uid="{9BD634F4-A8D9-4E1F-9587-FE1EC3131606}"/>
    <cellStyle name="Nota 5 7 2 2" xfId="9603" xr:uid="{8FB93A8B-070F-4BE7-9B14-6D81E36D77D1}"/>
    <cellStyle name="Nota 5 7 2 2 2" xfId="32090" xr:uid="{97664A03-91DE-42B1-A1BB-2D2FA46512CE}"/>
    <cellStyle name="Nota 5 7 2 2 3" xfId="21107" xr:uid="{212AAC05-5D38-4552-B073-6F9D1DEC9CB1}"/>
    <cellStyle name="Nota 5 7 2 3" xfId="13002" xr:uid="{E2852E3C-067E-40EE-8326-05662BF1EAFB}"/>
    <cellStyle name="Nota 5 7 2 3 2" xfId="35063" xr:uid="{D07CA153-589D-4B0E-8CA3-50242DFFD952}"/>
    <cellStyle name="Nota 5 7 2 3 3" xfId="24080" xr:uid="{FE763649-3D2E-46C5-AA5B-D284C026B041}"/>
    <cellStyle name="Nota 5 7 2 4" xfId="15444" xr:uid="{3814A7F3-8078-4461-B838-28A7CEA5DE43}"/>
    <cellStyle name="Nota 5 7 2 4 2" xfId="37226" xr:uid="{51377C8C-299A-49D2-ADD5-88985A1E5188}"/>
    <cellStyle name="Nota 5 7 2 4 3" xfId="26243" xr:uid="{F2C36034-F1D8-494C-9C67-9D2198879554}"/>
    <cellStyle name="Nota 5 7 2 5" xfId="28193" xr:uid="{17540C4E-AFD2-4B17-9E4D-BF169763D67B}"/>
    <cellStyle name="Nota 5 7 2 5 2" xfId="39176" xr:uid="{493B19BE-5169-4612-B8C3-447F14814BB0}"/>
    <cellStyle name="Nota 5 7 2 6" xfId="30141" xr:uid="{B01DA914-67A9-4F50-98F7-26E9587BB3DE}"/>
    <cellStyle name="Nota 5 7 2 7" xfId="41124" xr:uid="{51223075-5866-4ADE-88D7-B39D79EF52E2}"/>
    <cellStyle name="Nota 5 7 2 8" xfId="43071" xr:uid="{5E21359D-1954-4E9E-9B84-CF092B74228B}"/>
    <cellStyle name="Nota 5 7 2 9" xfId="45031" xr:uid="{4CD5E06A-37F7-4216-9C63-2B6F6FB8BAD8}"/>
    <cellStyle name="Nota 5 7 3" xfId="8649" xr:uid="{7EA5B090-05BC-409F-9B67-D2933E723DBC}"/>
    <cellStyle name="Nota 5 7 3 2" xfId="11865" xr:uid="{71E862D3-A6E8-41C1-8EDA-8D0A136D63DA}"/>
    <cellStyle name="Nota 5 7 3 2 2" xfId="33928" xr:uid="{D0E3EFD4-AE7A-462B-BD57-AC9714203417}"/>
    <cellStyle name="Nota 5 7 3 2 3" xfId="22945" xr:uid="{17E542C2-C94A-4FFC-9290-7F2E7FBE8D95}"/>
    <cellStyle name="Nota 5 7 3 3" xfId="31136" xr:uid="{C4A754A7-CDC9-44E2-AFAF-92D89BC0D5F2}"/>
    <cellStyle name="Nota 5 7 3 4" xfId="20153" xr:uid="{723A5E19-FA4E-4F45-971A-38257E4AB17D}"/>
    <cellStyle name="Nota 5 7 4" xfId="10869" xr:uid="{DEB89EAD-A6A9-42A3-90EB-08A59B69D04B}"/>
    <cellStyle name="Nota 5 7 4 2" xfId="32996" xr:uid="{06D30A3A-D426-4C95-BAFE-EEE013C2B9AF}"/>
    <cellStyle name="Nota 5 7 4 3" xfId="22013" xr:uid="{858EA815-D504-4DDC-AF3B-598D29466C7A}"/>
    <cellStyle name="Nota 5 7 5" xfId="14416" xr:uid="{A77088F6-34EC-445C-A973-5A6BC683CF4B}"/>
    <cellStyle name="Nota 5 7 5 2" xfId="36273" xr:uid="{FCA2D918-2969-46FE-8F34-4C8349D48D6B}"/>
    <cellStyle name="Nota 5 7 5 3" xfId="25290" xr:uid="{4CA50F59-7095-456B-B16C-CE5FAF766FF1}"/>
    <cellStyle name="Nota 5 7 6" xfId="27240" xr:uid="{92DCD1FD-8948-4138-BD72-DC1DC9207E82}"/>
    <cellStyle name="Nota 5 7 6 2" xfId="38223" xr:uid="{A76A8E4D-AF20-4E49-83F2-37290868BE5D}"/>
    <cellStyle name="Nota 5 7 7" xfId="29188" xr:uid="{49EC5491-B50C-48B2-B9FF-7CA1C2319B9C}"/>
    <cellStyle name="Nota 5 7 8" xfId="40171" xr:uid="{912C0C66-7307-4B22-ACBA-5BE5AA26D5E2}"/>
    <cellStyle name="Nota 5 7 9" xfId="42118" xr:uid="{7DEE7681-EB4A-4EEE-9CBE-EFFC7C8A84A5}"/>
    <cellStyle name="Nota 5 8" xfId="6767" xr:uid="{5C0AB2C8-62C5-452E-BA6D-6E9628301192}"/>
    <cellStyle name="Nota 5 8 10" xfId="18312" xr:uid="{176C7472-7C4D-48C5-BE5F-CA7B0E0A1C70}"/>
    <cellStyle name="Nota 5 8 2" xfId="8757" xr:uid="{EF151569-C1AC-4BB3-ADC9-963AB449686D}"/>
    <cellStyle name="Nota 5 8 2 2" xfId="13133" xr:uid="{FE03E102-C026-4E37-8339-CF7B558E4EA9}"/>
    <cellStyle name="Nota 5 8 2 2 2" xfId="35143" xr:uid="{B9778EC6-872B-4CA3-A0B2-512F318BE043}"/>
    <cellStyle name="Nota 5 8 2 2 3" xfId="24160" xr:uid="{14142DCF-8472-40A9-930E-4F0A98B21715}"/>
    <cellStyle name="Nota 5 8 2 3" xfId="31244" xr:uid="{D6E5B450-D6E5-4ABD-85F0-6E9C980FFB1A}"/>
    <cellStyle name="Nota 5 8 2 4" xfId="20261" xr:uid="{FD3892EE-6F92-4BB7-9B3E-23711F16C719}"/>
    <cellStyle name="Nota 5 8 3" xfId="11947" xr:uid="{C1F7D0EC-0DB2-4817-89E3-F8C91BC95B16}"/>
    <cellStyle name="Nota 5 8 3 2" xfId="34008" xr:uid="{7ABE864E-94D8-4AA2-87D9-EB7E82596140}"/>
    <cellStyle name="Nota 5 8 3 3" xfId="23025" xr:uid="{56DAC6D1-F757-4F1C-A53F-9EDF9A378FBF}"/>
    <cellStyle name="Nota 5 8 4" xfId="14598" xr:uid="{071F446E-02CC-43BD-83F3-7801CA84B549}"/>
    <cellStyle name="Nota 5 8 4 2" xfId="36380" xr:uid="{A31F4821-1D19-417F-82F1-E5C5BE42C223}"/>
    <cellStyle name="Nota 5 8 4 3" xfId="25397" xr:uid="{54809082-4ACA-47F3-B560-7FE54DD28A14}"/>
    <cellStyle name="Nota 5 8 5" xfId="27347" xr:uid="{13C821BA-0C48-4504-AB84-E2417304A85A}"/>
    <cellStyle name="Nota 5 8 5 2" xfId="38330" xr:uid="{167C2566-B703-483C-9713-08368894D7FA}"/>
    <cellStyle name="Nota 5 8 6" xfId="29295" xr:uid="{C8A9A723-60E1-4D37-84AD-4E670E1CB1FE}"/>
    <cellStyle name="Nota 5 8 7" xfId="40278" xr:uid="{46B5EEF8-8507-4F51-BC67-2E2AA32836BD}"/>
    <cellStyle name="Nota 5 8 8" xfId="42225" xr:uid="{9B743F87-AC2E-480A-B4F9-C23AD271F8A2}"/>
    <cellStyle name="Nota 5 8 9" xfId="44185" xr:uid="{C963F52C-E581-46F0-859B-805F57AF5395}"/>
    <cellStyle name="Nota 5 9" xfId="8634" xr:uid="{0B146B2E-0A4B-4536-B5BE-962E581B6B89}"/>
    <cellStyle name="Nota 5 9 2" xfId="12138" xr:uid="{EFC5FDF6-B720-4D78-8BDE-1325F509F71F}"/>
    <cellStyle name="Nota 5 9 2 2" xfId="34199" xr:uid="{72998E0B-2A6C-4DF0-BCCF-FCD62745C2E9}"/>
    <cellStyle name="Nota 5 9 2 3" xfId="23216" xr:uid="{7C2D95E7-AFEE-400D-8627-6F454E914B0D}"/>
    <cellStyle name="Nota 5 9 3" xfId="31121" xr:uid="{B476BEFC-28E6-4611-8BCD-20119D0BD12F}"/>
    <cellStyle name="Nota 5 9 4" xfId="20138" xr:uid="{84816FF9-0F2E-423C-BD72-7106DA56EB90}"/>
    <cellStyle name="Nota 6" xfId="3988" xr:uid="{00000000-0005-0000-0000-00001D0C0000}"/>
    <cellStyle name="Nota 6 2" xfId="10093" xr:uid="{CAD8E91C-57D3-4066-8FB9-5201B28E5DD1}"/>
    <cellStyle name="Nota 6 2 2" xfId="16300" xr:uid="{ADDBDAF8-8EC2-45D1-ABDB-9341BBA89A88}"/>
    <cellStyle name="Nota 6 2 3" xfId="16704" xr:uid="{C41B48E6-F19B-465A-8874-33C86139E088}"/>
    <cellStyle name="Nota 6 3" xfId="5963" xr:uid="{E94F8115-0F42-4C43-9F9C-329316F72333}"/>
    <cellStyle name="Nota 6 4" xfId="15877" xr:uid="{9BD2A661-A6AB-4AC7-95B1-68BD50C7EC8B}"/>
    <cellStyle name="Nota 7" xfId="3675" xr:uid="{00000000-0005-0000-0000-00001E0C0000}"/>
    <cellStyle name="Nota 7 2" xfId="9737" xr:uid="{6E29775F-C900-4588-A7BB-205242FA654E}"/>
    <cellStyle name="Nota 7 2 2" xfId="16093" xr:uid="{EFFF4F8C-B133-4264-B6DF-ACADBCCFFF51}"/>
    <cellStyle name="Nota 7 2 3" xfId="16993" xr:uid="{9180DD41-5775-499F-BB82-C11E8DEA76D2}"/>
    <cellStyle name="Nota 7 3" xfId="6705" xr:uid="{54C4ACA6-AE23-4830-81F1-0E4BAB2FF8F5}"/>
    <cellStyle name="Nota 7 4" xfId="15925" xr:uid="{9E33C069-CCDF-46F8-A6AF-A2AC05D22854}"/>
    <cellStyle name="Nota 8" xfId="3854" xr:uid="{00000000-0005-0000-0000-00001F0C0000}"/>
    <cellStyle name="Nota 8 2" xfId="9628" xr:uid="{FF46A762-75AC-4938-BE41-CC13F33756D9}"/>
    <cellStyle name="Nota 8 3" xfId="15986" xr:uid="{7103B0AE-BD64-4B01-A78B-91304C331EF6}"/>
    <cellStyle name="Nota 8 4" xfId="15847" xr:uid="{273C2DF8-7C60-4AB4-9374-F58F09C3C012}"/>
    <cellStyle name="Nota 9" xfId="4200" xr:uid="{00000000-0005-0000-0000-0000200C0000}"/>
    <cellStyle name="Nota 9 2" xfId="13319" xr:uid="{D3336E00-3575-4F3D-886F-088AC34B668A}"/>
    <cellStyle name="Nota 9 3" xfId="16803" xr:uid="{7B37E981-477F-484C-8A49-6659DD3A1C6C}"/>
    <cellStyle name="Nota 9 4" xfId="15969" xr:uid="{652E070B-705A-4037-9488-A825B26B3BC4}"/>
    <cellStyle name="Note" xfId="6671" xr:uid="{53B2854C-FA48-4328-BDE0-CA2B6EB24F40}"/>
    <cellStyle name="Note 2" xfId="2738" xr:uid="{00000000-0005-0000-0000-0000210C0000}"/>
    <cellStyle name="Note 2 10" xfId="4634" xr:uid="{8A3CDD1B-0BE6-4943-B1EE-5348641D0FFA}"/>
    <cellStyle name="Note 2 2" xfId="3535" xr:uid="{00000000-0005-0000-0000-0000220C0000}"/>
    <cellStyle name="Note 2 2 2" xfId="10096" xr:uid="{FEA9FF46-923C-49D3-90D5-BC7F31844A22}"/>
    <cellStyle name="Note 2 2 2 2" xfId="16303" xr:uid="{EA5A6E14-02DD-4D3D-A6AA-0BD35A3A579D}"/>
    <cellStyle name="Note 2 2 2 3" xfId="15534" xr:uid="{FE03CF00-3A09-45AA-B015-FB302A192DCF}"/>
    <cellStyle name="Note 2 2 3" xfId="5965" xr:uid="{5C63FA8A-2C17-4377-AF2D-D1FA014D1BA0}"/>
    <cellStyle name="Note 2 2 4" xfId="16673" xr:uid="{DCFA3618-E76B-4896-82CA-AE77C19A04C4}"/>
    <cellStyle name="Note 2 3" xfId="3784" xr:uid="{00000000-0005-0000-0000-0000230C0000}"/>
    <cellStyle name="Note 2 3 2" xfId="9739" xr:uid="{325603C8-CDA4-499A-8BB7-4A7D833CA8E0}"/>
    <cellStyle name="Note 2 3 2 2" xfId="16095" xr:uid="{63DF5034-156E-47EF-9FDB-AAB1C5B03334}"/>
    <cellStyle name="Note 2 3 2 3" xfId="16494" xr:uid="{D80D7AE3-09AA-43E8-9F77-9CB59D7797FE}"/>
    <cellStyle name="Note 2 3 3" xfId="5964" xr:uid="{4A922667-D062-4128-B171-44BC54A94DA8}"/>
    <cellStyle name="Note 2 3 4" xfId="17179" xr:uid="{04B955CA-E323-4236-9868-62A30F9BD65F}"/>
    <cellStyle name="Note 2 4" xfId="3896" xr:uid="{00000000-0005-0000-0000-0000240C0000}"/>
    <cellStyle name="Note 2 4 2" xfId="9690" xr:uid="{1E6260A5-8889-4592-A8C7-CE597180DD44}"/>
    <cellStyle name="Note 2 4 3" xfId="16047" xr:uid="{E3C7BC4A-5F91-4B9A-9A66-41B526488B27}"/>
    <cellStyle name="Note 2 4 4" xfId="15679" xr:uid="{AF8C846F-95C2-4E06-9DAE-A77EECF31E71}"/>
    <cellStyle name="Note 2 5" xfId="4099" xr:uid="{00000000-0005-0000-0000-0000250C0000}"/>
    <cellStyle name="Note 2 6" xfId="4214" xr:uid="{00000000-0005-0000-0000-0000260C0000}"/>
    <cellStyle name="Note 2 7" xfId="3903" xr:uid="{00000000-0005-0000-0000-0000270C0000}"/>
    <cellStyle name="Note 2 8" xfId="4097" xr:uid="{00000000-0005-0000-0000-0000280C0000}"/>
    <cellStyle name="Note 2 9" xfId="4411" xr:uid="{00000000-0005-0000-0000-0000290C0000}"/>
    <cellStyle name="Note 3" xfId="2739" xr:uid="{00000000-0005-0000-0000-00002A0C0000}"/>
    <cellStyle name="Note 3 10" xfId="4324" xr:uid="{00000000-0005-0000-0000-00002B0C0000}"/>
    <cellStyle name="Note 3 11" xfId="17124" xr:uid="{A3A4861F-DFD4-44A5-8C8E-5A92C89CB3E2}"/>
    <cellStyle name="Note 3 2" xfId="2740" xr:uid="{00000000-0005-0000-0000-00002C0C0000}"/>
    <cellStyle name="Note 3 2 2" xfId="14417" xr:uid="{753CFAFA-0D14-4AD4-8CEA-5352AA4BEDDF}"/>
    <cellStyle name="Note 3 2 2 2" xfId="17042" xr:uid="{26D6788F-5DFA-48A2-82BE-4EB6D5FEB54E}"/>
    <cellStyle name="Note 3 2 2 3" xfId="15924" xr:uid="{8832A4E5-AD3F-42A3-A604-B1A0DF3FB1DD}"/>
    <cellStyle name="Note 3 2 3" xfId="5966" xr:uid="{2CBB4ADC-0DEB-4F21-82B8-3321B4246F0A}"/>
    <cellStyle name="Note 3 2 4" xfId="15934" xr:uid="{B6EC7B57-A682-4DEF-ACE0-A64C05A75101}"/>
    <cellStyle name="Note 3 3" xfId="3408" xr:uid="{00000000-0005-0000-0000-00002D0C0000}"/>
    <cellStyle name="Note 3 3 2" xfId="10095" xr:uid="{EC28AF59-95F7-4F5F-8342-688DD22BF1B9}"/>
    <cellStyle name="Note 3 3 3" xfId="16302" xr:uid="{70E499D1-7EDD-472C-83AE-3369AF8E0282}"/>
    <cellStyle name="Note 3 3 4" xfId="15745" xr:uid="{45CF4ED6-DF58-4F4A-8629-AF06B8CAFB1F}"/>
    <cellStyle name="Note 3 4" xfId="3683" xr:uid="{00000000-0005-0000-0000-00002E0C0000}"/>
    <cellStyle name="Note 3 5" xfId="3885" xr:uid="{00000000-0005-0000-0000-00002F0C0000}"/>
    <cellStyle name="Note 3 6" xfId="3263" xr:uid="{00000000-0005-0000-0000-0000300C0000}"/>
    <cellStyle name="Note 3 7" xfId="3647" xr:uid="{00000000-0005-0000-0000-0000310C0000}"/>
    <cellStyle name="Note 3 8" xfId="3984" xr:uid="{00000000-0005-0000-0000-0000320C0000}"/>
    <cellStyle name="Note 3 9" xfId="4459" xr:uid="{00000000-0005-0000-0000-0000330C0000}"/>
    <cellStyle name="Note 4" xfId="4777" xr:uid="{A01F866A-DF76-4668-95F0-38A3015D91BE}"/>
    <cellStyle name="Note 4 2" xfId="5967" xr:uid="{0528364D-37D3-4266-B06E-1A9B2DC5D44F}"/>
    <cellStyle name="Note 4 2 2" xfId="14418" xr:uid="{86E1506D-7481-48E2-AFA0-F7229A5D169F}"/>
    <cellStyle name="Note 4 2 2 2" xfId="17043" xr:uid="{7D3C0EC5-53FB-42C7-BAA2-70B34A35EE5A}"/>
    <cellStyle name="Note 4 2 2 3" xfId="15706" xr:uid="{88B139D6-41C8-4B75-AC6D-523B45D49E2C}"/>
    <cellStyle name="Note 4 2 3" xfId="15714" xr:uid="{DA60E0DC-2888-4A0C-8DBE-4F0AED692C90}"/>
    <cellStyle name="Note 4 3" xfId="10885" xr:uid="{78276C05-AFC0-483A-9D55-B7D055B63C77}"/>
    <cellStyle name="Note 4 3 2" xfId="16435" xr:uid="{9E69EF08-D07C-43BA-B436-F87AC060BC70}"/>
    <cellStyle name="Note 4 3 3" xfId="16675" xr:uid="{E954172E-3D79-47A0-B6FE-C80AA5B06FE9}"/>
    <cellStyle name="Note 4 4" xfId="13461" xr:uid="{8806868C-0296-4137-A4BC-F1474B362A60}"/>
    <cellStyle name="Note 4 4 2" xfId="16892" xr:uid="{301E77B8-0E3A-4DBF-9E04-EBE83A0DE0FC}"/>
    <cellStyle name="Note 4 4 3" xfId="15791" xr:uid="{BB960478-B14D-444E-8A64-87E70DD70E97}"/>
    <cellStyle name="Note 4 5" xfId="15624" xr:uid="{4114E014-4CA8-4398-A9FF-86F7E6DFDC13}"/>
    <cellStyle name="Note 5" xfId="4816" xr:uid="{11E46438-F3D2-4ADE-A1CA-1E104DB4B464}"/>
    <cellStyle name="Note 5 2" xfId="13497" xr:uid="{AEB27D0A-AA91-4436-B46C-C0CA62B9504A}"/>
    <cellStyle name="Note 5 2 2" xfId="16928" xr:uid="{F3BA1FE0-5588-470D-8043-69F48829A7B7}"/>
    <cellStyle name="Note 5 2 3" xfId="16399" xr:uid="{9826EABA-A83C-4E2F-97CE-74A3602C2B08}"/>
    <cellStyle name="Note 5 3" xfId="15602" xr:uid="{04D90AB5-B173-4127-A43B-A2F70FC3EEB7}"/>
    <cellStyle name="Note 6" xfId="9629" xr:uid="{B199B51A-6A41-4F4A-85A6-CA7EA6216E7B}"/>
    <cellStyle name="Note 6 2" xfId="15987" xr:uid="{3A3DD197-DD4D-4C87-85DC-FEAEE98AD429}"/>
    <cellStyle name="Note 6 3" xfId="17146" xr:uid="{5109A8A9-F7F5-432A-A2D3-F64B9E0AB4A6}"/>
    <cellStyle name="Note 7" xfId="15933" xr:uid="{11CC2F20-9769-40C4-8897-7B0A90665F63}"/>
    <cellStyle name="Notes" xfId="2741" xr:uid="{00000000-0005-0000-0000-0000340C0000}"/>
    <cellStyle name="Number" xfId="2742" xr:uid="{00000000-0005-0000-0000-0000350C0000}"/>
    <cellStyle name="Number 2" xfId="2743" xr:uid="{00000000-0005-0000-0000-0000360C0000}"/>
    <cellStyle name="Number 2 2" xfId="2744" xr:uid="{00000000-0005-0000-0000-0000370C0000}"/>
    <cellStyle name="NumberX" xfId="2745" xr:uid="{00000000-0005-0000-0000-0000380C0000}"/>
    <cellStyle name="Œ…?æ??? [0.00]_GE 3 MINIMUM_x001a_" xfId="2746" xr:uid="{00000000-0005-0000-0000-0000390C0000}"/>
    <cellStyle name="Œ…?æ???_GE 3 MINIMUMMINIM" xfId="2747" xr:uid="{00000000-0005-0000-0000-00003A0C0000}"/>
    <cellStyle name="Œ…‹æØ‚è [0.00]_GE 3 MINIMUM" xfId="2748" xr:uid="{00000000-0005-0000-0000-00003B0C0000}"/>
    <cellStyle name="Œ…‹æØ‚è_GE 3 MINIMUM" xfId="2749" xr:uid="{00000000-0005-0000-0000-00003C0C0000}"/>
    <cellStyle name="outh America" xfId="2750" xr:uid="{00000000-0005-0000-0000-00003D0C0000}"/>
    <cellStyle name="outh America 2" xfId="2751" xr:uid="{00000000-0005-0000-0000-00003E0C0000}"/>
    <cellStyle name="outh America 2 2" xfId="2752" xr:uid="{00000000-0005-0000-0000-00003F0C0000}"/>
    <cellStyle name="Output" xfId="3010" xr:uid="{00000000-0005-0000-0000-0000400C0000}"/>
    <cellStyle name="Output 2" xfId="2753" xr:uid="{00000000-0005-0000-0000-0000410C0000}"/>
    <cellStyle name="Output 2 2" xfId="3409" xr:uid="{00000000-0005-0000-0000-0000420C0000}"/>
    <cellStyle name="Output 2 2 2" xfId="13397" xr:uid="{831974BC-1C4D-4437-BFF0-F50EF16758FF}"/>
    <cellStyle name="Output 2 2 2 2" xfId="16860" xr:uid="{97B99346-FE56-4902-B228-A40E8B91E609}"/>
    <cellStyle name="Output 2 2 2 3" xfId="15794" xr:uid="{DD082420-92EC-49FF-BB11-F7E8CD24BE90}"/>
    <cellStyle name="Output 2 2 3" xfId="4683" xr:uid="{D73C85B7-E109-462E-8BB1-B543D39D2F95}"/>
    <cellStyle name="Output 2 2 4" xfId="15632" xr:uid="{44E2FD39-B76E-4A64-A02D-504936F2712C}"/>
    <cellStyle name="Output 2 3" xfId="3738" xr:uid="{00000000-0005-0000-0000-0000430C0000}"/>
    <cellStyle name="Output 2 3 2" xfId="14419" xr:uid="{22B443E1-8E60-4A28-9E04-956E875A0A62}"/>
    <cellStyle name="Output 2 3 2 2" xfId="17044" xr:uid="{EABA838F-8D61-4911-8A76-D3A213F4A372}"/>
    <cellStyle name="Output 2 3 2 3" xfId="15505" xr:uid="{6673ED07-B261-47BA-91A4-EC450C090D1E}"/>
    <cellStyle name="Output 2 3 3" xfId="5968" xr:uid="{F9877D79-D3ED-4457-A20E-9B7BCE52BA84}"/>
    <cellStyle name="Output 2 3 4" xfId="15592" xr:uid="{5A3CE7C1-EFC7-43E2-914D-352A470F60A3}"/>
    <cellStyle name="Output 2 4" xfId="3980" xr:uid="{00000000-0005-0000-0000-0000440C0000}"/>
    <cellStyle name="Output 2 4 2" xfId="10886" xr:uid="{FBE6278A-6A68-4B9E-ABF4-E7F0BE2D3F77}"/>
    <cellStyle name="Output 2 4 3" xfId="16436" xr:uid="{54C6AEC4-837C-45D9-A17D-80F5144FA89A}"/>
    <cellStyle name="Output 2 4 4" xfId="15936" xr:uid="{408CB67D-B645-4AE8-A8E0-AC18DD07CD1B}"/>
    <cellStyle name="Output 2 5" xfId="4368" xr:uid="{00000000-0005-0000-0000-0000450C0000}"/>
    <cellStyle name="Output 2 5 2" xfId="13327" xr:uid="{E7A79762-F81C-43E6-93A9-35ABFD1CC75C}"/>
    <cellStyle name="Output 2 5 3" xfId="16810" xr:uid="{3237F3EC-FF05-44AF-BD57-5599D25AFB33}"/>
    <cellStyle name="Output 2 5 4" xfId="16676" xr:uid="{47430A08-0D06-4B98-9ACA-30359630B32B}"/>
    <cellStyle name="Output 3" xfId="2754" xr:uid="{00000000-0005-0000-0000-0000460C0000}"/>
    <cellStyle name="Output 3 2" xfId="3622" xr:uid="{00000000-0005-0000-0000-0000470C0000}"/>
    <cellStyle name="Output 3 2 2" xfId="13355" xr:uid="{579FD45A-50CD-41D2-86B9-900F5A392972}"/>
    <cellStyle name="Output 3 2 3" xfId="16837" xr:uid="{C5BFC9ED-9C71-4618-9FA8-EE9066B9C719}"/>
    <cellStyle name="Output 3 2 4" xfId="17168" xr:uid="{0EF12617-831E-4B0A-8725-88E0554FFA3E}"/>
    <cellStyle name="Output 3 3" xfId="4018" xr:uid="{00000000-0005-0000-0000-0000480C0000}"/>
    <cellStyle name="Output 3 4" xfId="4165" xr:uid="{00000000-0005-0000-0000-0000490C0000}"/>
    <cellStyle name="Output 3 5" xfId="4523" xr:uid="{00000000-0005-0000-0000-00004A0C0000}"/>
    <cellStyle name="Output 3 6" xfId="15773" xr:uid="{A3F94C6C-8566-4FC5-BC2E-1AD35E4E125F}"/>
    <cellStyle name="Output 4" xfId="3877" xr:uid="{00000000-0005-0000-0000-00004B0C0000}"/>
    <cellStyle name="Output 4 2" xfId="13377" xr:uid="{6CE87453-9E3C-41E3-90AA-3C789495AC23}"/>
    <cellStyle name="Output 4 2 2" xfId="16844" xr:uid="{1F5497BA-0BC8-422A-8A4A-8D8A09D58655}"/>
    <cellStyle name="Output 4 2 3" xfId="16954" xr:uid="{CF4E0F79-9C03-4DF5-BC0F-D1537F390103}"/>
    <cellStyle name="Output 4 3" xfId="4663" xr:uid="{73C660FD-F0DC-4720-8C88-048F9DB25BAC}"/>
    <cellStyle name="Output 4 4" xfId="17115" xr:uid="{60423B84-C19E-47B2-8501-A335FF673E8F}"/>
    <cellStyle name="Output 5" xfId="3734" xr:uid="{00000000-0005-0000-0000-00004C0C0000}"/>
    <cellStyle name="Output 5 2" xfId="13473" xr:uid="{3C9C1D4B-C2CC-4B06-A017-D4ABEA13660E}"/>
    <cellStyle name="Output 5 2 2" xfId="16904" xr:uid="{1248D535-6AD7-4A8E-AD54-14502F4B5219}"/>
    <cellStyle name="Output 5 2 3" xfId="15942" xr:uid="{C1D112A4-F631-4F14-B125-639137A78316}"/>
    <cellStyle name="Output 5 3" xfId="4792" xr:uid="{81773E33-76AE-41B7-A0C5-E8494A89F5A8}"/>
    <cellStyle name="Output 5 4" xfId="15469" xr:uid="{8D9A5564-B666-4B9D-8A11-1506CA895164}"/>
    <cellStyle name="Output 6" xfId="4513" xr:uid="{00000000-0005-0000-0000-00004D0C0000}"/>
    <cellStyle name="Output 6 2" xfId="9630" xr:uid="{2E235284-DE29-4B21-925D-D2CEFC9AE51F}"/>
    <cellStyle name="Output 6 3" xfId="15988" xr:uid="{38C1284F-89E7-44CF-BE79-771C35994002}"/>
    <cellStyle name="Output 6 4" xfId="16639" xr:uid="{427A22AB-4E24-4612-9A8C-5443087B5CDE}"/>
    <cellStyle name="Output 7" xfId="13310" xr:uid="{1D132090-5A41-4AB2-A57F-CCABD27065B7}"/>
    <cellStyle name="Output 7 2" xfId="16798" xr:uid="{F32CAFEE-781E-4EB0-AFE9-ABA950CBE221}"/>
    <cellStyle name="Output 7 3" xfId="16769" xr:uid="{66CC0ABD-EBD8-4A7E-9C8F-C0B1AF8DBF0C}"/>
    <cellStyle name="Output Labels" xfId="2755" xr:uid="{00000000-0005-0000-0000-00004E0C0000}"/>
    <cellStyle name="Output Labels 2" xfId="2756" xr:uid="{00000000-0005-0000-0000-00004F0C0000}"/>
    <cellStyle name="Output Labels 2 2" xfId="2757" xr:uid="{00000000-0005-0000-0000-0000500C0000}"/>
    <cellStyle name="Overskrift" xfId="2758" xr:uid="{00000000-0005-0000-0000-0000510C0000}"/>
    <cellStyle name="Overskrift 2" xfId="2759" xr:uid="{00000000-0005-0000-0000-0000520C0000}"/>
    <cellStyle name="Overskrift 2 2" xfId="2760" xr:uid="{00000000-0005-0000-0000-0000530C0000}"/>
    <cellStyle name="Page header" xfId="2761" xr:uid="{00000000-0005-0000-0000-0000540C0000}"/>
    <cellStyle name="Page header 2" xfId="2762" xr:uid="{00000000-0005-0000-0000-0000550C0000}"/>
    <cellStyle name="Page header 2 2" xfId="2763" xr:uid="{00000000-0005-0000-0000-0000560C0000}"/>
    <cellStyle name="Page Number" xfId="2764" xr:uid="{00000000-0005-0000-0000-0000570C0000}"/>
    <cellStyle name="patterns" xfId="2765" xr:uid="{00000000-0005-0000-0000-0000580C0000}"/>
    <cellStyle name="patterns 2" xfId="2766" xr:uid="{00000000-0005-0000-0000-0000590C0000}"/>
    <cellStyle name="patterns 2 2" xfId="2767" xr:uid="{00000000-0005-0000-0000-00005A0C0000}"/>
    <cellStyle name="PctLine" xfId="2768" xr:uid="{00000000-0005-0000-0000-00005B0C0000}"/>
    <cellStyle name="PctLine 2" xfId="2769" xr:uid="{00000000-0005-0000-0000-00005C0C0000}"/>
    <cellStyle name="PctLine 2 2" xfId="2770" xr:uid="{00000000-0005-0000-0000-00005D0C0000}"/>
    <cellStyle name="Percent [0]" xfId="2771" xr:uid="{00000000-0005-0000-0000-00005E0C0000}"/>
    <cellStyle name="Percent [0] 2" xfId="2772" xr:uid="{00000000-0005-0000-0000-00005F0C0000}"/>
    <cellStyle name="Percent [0] 2 2" xfId="2773" xr:uid="{00000000-0005-0000-0000-0000600C0000}"/>
    <cellStyle name="Percent [2]" xfId="2774" xr:uid="{00000000-0005-0000-0000-0000610C0000}"/>
    <cellStyle name="Percent [2] 2" xfId="2775" xr:uid="{00000000-0005-0000-0000-0000620C0000}"/>
    <cellStyle name="Percent [2] 2 2" xfId="2776" xr:uid="{00000000-0005-0000-0000-0000630C0000}"/>
    <cellStyle name="Percent 10" xfId="2777" xr:uid="{00000000-0005-0000-0000-0000640C0000}"/>
    <cellStyle name="Percent 10 2" xfId="2778" xr:uid="{00000000-0005-0000-0000-0000650C0000}"/>
    <cellStyle name="Percent 11" xfId="2779" xr:uid="{00000000-0005-0000-0000-0000660C0000}"/>
    <cellStyle name="Percent 11 2" xfId="2780" xr:uid="{00000000-0005-0000-0000-0000670C0000}"/>
    <cellStyle name="Percent 12" xfId="2781" xr:uid="{00000000-0005-0000-0000-0000680C0000}"/>
    <cellStyle name="Percent 12 2" xfId="2782" xr:uid="{00000000-0005-0000-0000-0000690C0000}"/>
    <cellStyle name="Percent 13" xfId="4597" xr:uid="{00000000-0005-0000-0000-00006A0C0000}"/>
    <cellStyle name="Percent 14" xfId="4599" xr:uid="{00000000-0005-0000-0000-00006B0C0000}"/>
    <cellStyle name="Percent 14 10" xfId="45056" xr:uid="{0C7B59EE-6965-4D76-8CD5-1306F128BB32}"/>
    <cellStyle name="Percent 14 2" xfId="8710" xr:uid="{028B4FB7-6A36-41C3-BDFA-73B807DE9360}"/>
    <cellStyle name="Percent 14 2 2" xfId="31197" xr:uid="{F2133F1D-23FC-4172-8FE1-04081264FE4A}"/>
    <cellStyle name="Percent 14 2 3" xfId="20214" xr:uid="{A56AC193-D48A-4467-AA36-7E61002E78DF}"/>
    <cellStyle name="Percent 14 3" xfId="14548" xr:uid="{A7B723EA-1B11-44D9-B661-8DA675125CC1}"/>
    <cellStyle name="Percent 14 3 2" xfId="36333" xr:uid="{CC95152D-2527-472B-B388-E3A1EF01608B}"/>
    <cellStyle name="Percent 14 3 3" xfId="25350" xr:uid="{579ACC31-1451-4F99-81EA-C0E5C54DC726}"/>
    <cellStyle name="Percent 14 4" xfId="6657" xr:uid="{D8D53463-5F0B-470C-A276-062458658A28}"/>
    <cellStyle name="Percent 14 4 2" xfId="38283" xr:uid="{5877E9F6-BC53-4DD8-BEDC-F3D7A4CB0DD8}"/>
    <cellStyle name="Percent 14 4 3" xfId="27300" xr:uid="{942BE13B-6665-4DC0-A04C-BBCA59EC1949}"/>
    <cellStyle name="Percent 14 5" xfId="29248" xr:uid="{425FF540-236D-4BE7-981E-11AE0CEA71C2}"/>
    <cellStyle name="Percent 14 6" xfId="40231" xr:uid="{8CCD98D1-3DF1-4C2B-8BFF-5CAA9C5196B1}"/>
    <cellStyle name="Percent 14 7" xfId="42178" xr:uid="{6E156814-D3CB-46FF-AF05-8EABC0D4D91E}"/>
    <cellStyle name="Percent 14 8" xfId="44138" xr:uid="{454A06BC-4A0C-41DC-92B2-74A6883F8BC0}"/>
    <cellStyle name="Percent 14 9" xfId="18264" xr:uid="{361090B0-1306-47DA-BBC4-791243D24A05}"/>
    <cellStyle name="Percent 2" xfId="2783" xr:uid="{00000000-0005-0000-0000-00006C0C0000}"/>
    <cellStyle name="Percent 2 10" xfId="41149" xr:uid="{9601929A-6618-497B-A1CA-8248AB550056}"/>
    <cellStyle name="Percent 2 11" xfId="43109" xr:uid="{78A294CD-3FAA-4D0D-B669-7344ECE48B63}"/>
    <cellStyle name="Percent 2 12" xfId="17235" xr:uid="{E32EC7FC-F793-4948-9B5F-EAD37E476B4A}"/>
    <cellStyle name="Percent 2 2" xfId="2784" xr:uid="{00000000-0005-0000-0000-00006D0C0000}"/>
    <cellStyle name="Percent 2 2 10" xfId="17239" xr:uid="{4E92D7FD-B4F9-4F73-AECF-196E6FD43736}"/>
    <cellStyle name="Percent 2 2 2" xfId="4694" xr:uid="{F255B54D-6750-4632-8A63-CCA079815395}"/>
    <cellStyle name="Percent 2 2 2 2" xfId="7711" xr:uid="{A9CC7925-4CAC-4536-A46C-D89A8264BB4B}"/>
    <cellStyle name="Percent 2 2 2 2 2" xfId="30198" xr:uid="{0E120447-86D9-48B0-BEEB-29314F7829DA}"/>
    <cellStyle name="Percent 2 2 2 2 3" xfId="19215" xr:uid="{26D57644-E9EB-406D-B504-3ECA74F94771}"/>
    <cellStyle name="Percent 2 2 2 3" xfId="13406" xr:uid="{D4B16862-B915-4351-9E9C-84D8AC2997E9}"/>
    <cellStyle name="Percent 2 2 2 3 2" xfId="35335" xr:uid="{2290ED25-0BD4-4DBA-9D30-0FF58DD51403}"/>
    <cellStyle name="Percent 2 2 2 3 3" xfId="24352" xr:uid="{92A32693-38C3-4FF8-930F-9E399064F0F4}"/>
    <cellStyle name="Percent 2 2 2 4" xfId="26302" xr:uid="{4D0B1EF9-1E61-486F-95F5-3C459DEB02AE}"/>
    <cellStyle name="Percent 2 2 2 4 2" xfId="37285" xr:uid="{7662DFEC-5FD2-457B-9430-5D762FB90630}"/>
    <cellStyle name="Percent 2 2 2 5" xfId="28250" xr:uid="{BA577CFF-DBB8-4FA0-AA2F-76EFC1D34584}"/>
    <cellStyle name="Percent 2 2 2 6" xfId="39233" xr:uid="{B2D42E72-26C5-42A4-8A5D-39484441150F}"/>
    <cellStyle name="Percent 2 2 2 7" xfId="41180" xr:uid="{72C5C9F4-4DA2-4465-B250-DA36CB9A88A0}"/>
    <cellStyle name="Percent 2 2 2 8" xfId="43140" xr:uid="{5FF042DD-1ECF-416E-816E-76D70E50AD33}"/>
    <cellStyle name="Percent 2 2 2 9" xfId="17266" xr:uid="{72A210B8-9B08-4062-B81C-B1E8A067F83A}"/>
    <cellStyle name="Percent 2 2 3" xfId="7684" xr:uid="{7AE3F507-9D1A-4674-9F6D-41C6CF9722C6}"/>
    <cellStyle name="Percent 2 2 3 2" xfId="30171" xr:uid="{05532ED3-50F2-48F0-8800-20C7B33D487C}"/>
    <cellStyle name="Percent 2 2 3 3" xfId="19188" xr:uid="{5B293023-786B-46D9-A61C-7A46C92D7CDF}"/>
    <cellStyle name="Percent 2 2 4" xfId="13363" xr:uid="{11072429-066E-4740-ABBF-86D5D1647585}"/>
    <cellStyle name="Percent 2 2 4 2" xfId="35308" xr:uid="{67757DC9-58FF-48A3-B7D1-AC520B79F1A0}"/>
    <cellStyle name="Percent 2 2 4 3" xfId="24325" xr:uid="{089E69C5-115F-4848-8A58-C083FB7AED0D}"/>
    <cellStyle name="Percent 2 2 5" xfId="4642" xr:uid="{A28ABECD-4B76-49D4-B099-01B627D8DB39}"/>
    <cellStyle name="Percent 2 2 5 2" xfId="37258" xr:uid="{08B91489-B15D-4C9E-9DFA-A5B6F8A48E38}"/>
    <cellStyle name="Percent 2 2 5 3" xfId="26275" xr:uid="{EC79C875-1ED9-455D-AAC1-7E85AFF5DD0F}"/>
    <cellStyle name="Percent 2 2 6" xfId="28223" xr:uid="{2C18F847-29C8-4EF5-8CD8-25FDE7868051}"/>
    <cellStyle name="Percent 2 2 7" xfId="39206" xr:uid="{920F05BC-438C-4B29-B0B6-2B13E009C38F}"/>
    <cellStyle name="Percent 2 2 8" xfId="41153" xr:uid="{8B65DD54-F2AD-44B2-A190-0AC81B42C5C4}"/>
    <cellStyle name="Percent 2 2 9" xfId="43113" xr:uid="{BB802D6F-B6D2-4474-8ED2-A9DDAF6CED49}"/>
    <cellStyle name="Percent 2 3" xfId="4690" xr:uid="{A07E267B-F94B-4723-9321-9E93011EB16D}"/>
    <cellStyle name="Percent 2 3 2" xfId="7707" xr:uid="{1A4F4328-7793-4CB4-86C2-B0BE335D827A}"/>
    <cellStyle name="Percent 2 3 2 2" xfId="30194" xr:uid="{1B276422-6C23-49B6-9F58-FE41ADA5FD25}"/>
    <cellStyle name="Percent 2 3 2 3" xfId="19211" xr:uid="{AE6E21DA-9E3B-4A2C-8694-767D570B8489}"/>
    <cellStyle name="Percent 2 3 3" xfId="13402" xr:uid="{13E41D28-B43A-483B-906C-9EFA919DA8A9}"/>
    <cellStyle name="Percent 2 3 3 2" xfId="35331" xr:uid="{F32846D9-CD90-4B94-A2F8-5042C79152B7}"/>
    <cellStyle name="Percent 2 3 3 3" xfId="24348" xr:uid="{F982A4EF-5A17-45C6-8C88-622F5B33023E}"/>
    <cellStyle name="Percent 2 3 4" xfId="26298" xr:uid="{29243A5D-F34B-4F32-AFC1-8175C084F5EA}"/>
    <cellStyle name="Percent 2 3 4 2" xfId="37281" xr:uid="{EDAD14C2-8F50-4DD6-822E-73FA6C45E8F3}"/>
    <cellStyle name="Percent 2 3 5" xfId="28246" xr:uid="{9A60D3FC-3ADE-4AC8-99B8-9092DF8FE632}"/>
    <cellStyle name="Percent 2 3 6" xfId="39229" xr:uid="{533F2987-97FA-44A7-B856-B2DC3B67EEAE}"/>
    <cellStyle name="Percent 2 3 7" xfId="41176" xr:uid="{24D8BAAC-F0C0-4936-B906-CF0925A6C4F0}"/>
    <cellStyle name="Percent 2 3 8" xfId="43136" xr:uid="{F5D16E53-8B99-4053-9B8B-F52C62165EC3}"/>
    <cellStyle name="Percent 2 3 9" xfId="17262" xr:uid="{D23785B0-0CD6-4C2F-ADD2-F5FA15D16FEE}"/>
    <cellStyle name="Percent 2 4" xfId="4717" xr:uid="{95D32EB7-0DC7-406E-A7D4-15BDB6B2EE0D}"/>
    <cellStyle name="Percent 2 5" xfId="7680" xr:uid="{8355C38B-8E55-4F9B-A407-6D0D215E9608}"/>
    <cellStyle name="Percent 2 5 2" xfId="30167" xr:uid="{9060B84E-2341-415B-B281-5A2675B836FD}"/>
    <cellStyle name="Percent 2 5 3" xfId="19184" xr:uid="{D824F698-C526-4DB9-A500-2777DFAC07BF}"/>
    <cellStyle name="Percent 2 6" xfId="13359" xr:uid="{F21EA1E2-D5DA-487C-AA8A-02E9125CB21C}"/>
    <cellStyle name="Percent 2 6 2" xfId="35304" xr:uid="{923EE221-56E5-4B44-8BE0-7D128237CA39}"/>
    <cellStyle name="Percent 2 6 3" xfId="24321" xr:uid="{644D2AC7-7037-45E8-B40B-C27740C798B8}"/>
    <cellStyle name="Percent 2 7" xfId="4638" xr:uid="{39657D18-3888-48D4-8BF2-09642F48AB97}"/>
    <cellStyle name="Percent 2 7 2" xfId="37254" xr:uid="{701C36E9-27E7-471E-8C75-22567F1D3E0D}"/>
    <cellStyle name="Percent 2 7 3" xfId="26271" xr:uid="{34A3FAA2-6289-4857-9BC5-2AE4EACD5A79}"/>
    <cellStyle name="Percent 2 8" xfId="28219" xr:uid="{8B4511DC-A3AC-4D39-B11B-7D3D9CBF584C}"/>
    <cellStyle name="Percent 2 9" xfId="39202" xr:uid="{F7476A10-6983-4AC6-A3C3-B0D7E3725813}"/>
    <cellStyle name="Percent 3" xfId="2785" xr:uid="{00000000-0005-0000-0000-00006E0C0000}"/>
    <cellStyle name="Percent 3 10" xfId="43117" xr:uid="{4B8CF37C-E393-4AD4-B963-274FF878EB70}"/>
    <cellStyle name="Percent 3 11" xfId="17243" xr:uid="{90E9162A-E43E-47DE-93A1-596B15C78E9E}"/>
    <cellStyle name="Percent 3 2" xfId="2786" xr:uid="{00000000-0005-0000-0000-00006F0C0000}"/>
    <cellStyle name="Percent 3 2 2" xfId="7716" xr:uid="{7FFA674E-5289-46D6-AB88-8F53922DBFF6}"/>
    <cellStyle name="Percent 3 2 2 2" xfId="30203" xr:uid="{510AB0A8-FCED-4F66-A292-CA72AEAE2642}"/>
    <cellStyle name="Percent 3 2 2 3" xfId="19220" xr:uid="{0AF68F29-77C0-48F8-9632-74D4627F9E45}"/>
    <cellStyle name="Percent 3 2 3" xfId="13411" xr:uid="{DEBBF534-6EB7-4386-9933-E6B5619714E5}"/>
    <cellStyle name="Percent 3 2 3 2" xfId="35340" xr:uid="{CF302AEB-A78D-4280-93EB-B507BA0AB524}"/>
    <cellStyle name="Percent 3 2 3 3" xfId="24357" xr:uid="{A5B32146-C2FF-4724-8ED1-1AFFA5E81AE9}"/>
    <cellStyle name="Percent 3 2 4" xfId="4699" xr:uid="{3B9304B1-0B94-44FE-9C78-D4CD12EB462E}"/>
    <cellStyle name="Percent 3 2 4 2" xfId="37290" xr:uid="{90861D20-E2A0-4109-BA0A-A8A53F208CE7}"/>
    <cellStyle name="Percent 3 2 4 3" xfId="26307" xr:uid="{2664702B-5683-4AEE-B514-7C68B9A8A38F}"/>
    <cellStyle name="Percent 3 2 5" xfId="28255" xr:uid="{ED0378FC-8AF3-41E7-B271-648E873DA427}"/>
    <cellStyle name="Percent 3 2 6" xfId="39238" xr:uid="{7797D665-39A2-4B29-A4FC-68C14B339811}"/>
    <cellStyle name="Percent 3 2 7" xfId="41185" xr:uid="{34931229-E137-44ED-958B-0CB9621DFE98}"/>
    <cellStyle name="Percent 3 2 8" xfId="43145" xr:uid="{957467E3-2B75-452E-BB03-1B16D391F93C}"/>
    <cellStyle name="Percent 3 2 9" xfId="17271" xr:uid="{C9174A03-9A00-4AEC-A198-A176ECBE6180}"/>
    <cellStyle name="Percent 3 3" xfId="4715" xr:uid="{39FBEDAB-E0A3-41BF-8722-7B3673C9D942}"/>
    <cellStyle name="Percent 3 3 2" xfId="7731" xr:uid="{925FC700-6764-4D9B-8103-714F1AFABD04}"/>
    <cellStyle name="Percent 3 3 2 2" xfId="30218" xr:uid="{1661B4B1-0166-4AC6-80D6-2888AE8E4B6F}"/>
    <cellStyle name="Percent 3 3 2 3" xfId="19235" xr:uid="{E0C42FAA-74C4-4DFE-8186-AA255A8F3C66}"/>
    <cellStyle name="Percent 3 3 3" xfId="13426" xr:uid="{6E0E85B1-0DA9-4CC2-A091-7692344DD0F2}"/>
    <cellStyle name="Percent 3 3 3 2" xfId="35355" xr:uid="{39A9A7D4-2A03-4F2B-B2E4-D2BE70592741}"/>
    <cellStyle name="Percent 3 3 3 3" xfId="24372" xr:uid="{5241733A-444F-46BE-8BB2-8DF9C6A6A56A}"/>
    <cellStyle name="Percent 3 3 4" xfId="26322" xr:uid="{6E13E6F4-B126-44B5-9366-D37742BEB5E8}"/>
    <cellStyle name="Percent 3 3 4 2" xfId="37305" xr:uid="{C38E771D-2289-4C1D-885A-49F23C53621A}"/>
    <cellStyle name="Percent 3 3 5" xfId="28270" xr:uid="{B5867FC7-1DB4-4F19-90AB-C2CC278D9BE9}"/>
    <cellStyle name="Percent 3 3 6" xfId="39253" xr:uid="{C4D7DE0F-1C66-4F22-BA0F-E0801346421A}"/>
    <cellStyle name="Percent 3 3 7" xfId="41200" xr:uid="{952944C5-C8F5-4D17-8338-EF662D56DB23}"/>
    <cellStyle name="Percent 3 3 8" xfId="43160" xr:uid="{023ACAE4-3B63-4F71-A9D7-57CE724231C1}"/>
    <cellStyle name="Percent 3 3 9" xfId="17286" xr:uid="{3041837A-CCF6-4D95-85F0-F901212643CD}"/>
    <cellStyle name="Percent 3 4" xfId="7688" xr:uid="{4F90C096-5037-453A-997D-EF34A1EA0362}"/>
    <cellStyle name="Percent 3 4 2" xfId="30175" xr:uid="{5894BEB3-677C-4F3B-9C09-3E935F1FE008}"/>
    <cellStyle name="Percent 3 4 3" xfId="19192" xr:uid="{AC270BF0-8B40-437D-8246-017BB08AA1B8}"/>
    <cellStyle name="Percent 3 5" xfId="13367" xr:uid="{5B17379F-7A08-45F9-9D4A-9E54D79E2233}"/>
    <cellStyle name="Percent 3 5 2" xfId="35312" xr:uid="{C3E73B36-EA74-40F5-8313-06F6D3C54CCE}"/>
    <cellStyle name="Percent 3 5 3" xfId="24329" xr:uid="{67DDF381-D5D7-4240-AD56-FF9EE4AE0398}"/>
    <cellStyle name="Percent 3 6" xfId="4647" xr:uid="{F4B8C017-65F6-4B04-BAAC-284C3BBF2574}"/>
    <cellStyle name="Percent 3 6 2" xfId="37262" xr:uid="{C956CD3C-9B2F-4089-A789-73F28E3C9A4F}"/>
    <cellStyle name="Percent 3 6 3" xfId="26279" xr:uid="{4107A637-7924-459A-BBE7-0F2E16775204}"/>
    <cellStyle name="Percent 3 7" xfId="28227" xr:uid="{B97D7A0C-2951-4348-9E26-AD94F51CEB9C}"/>
    <cellStyle name="Percent 3 8" xfId="39210" xr:uid="{2AF0B3C1-3B58-4E2D-84E8-C8E96B9CB071}"/>
    <cellStyle name="Percent 3 9" xfId="41157" xr:uid="{0CC1297D-695D-42C3-A007-2DA971CAA7A9}"/>
    <cellStyle name="Percent 4" xfId="2787" xr:uid="{00000000-0005-0000-0000-0000700C0000}"/>
    <cellStyle name="Percent 4 2" xfId="2788" xr:uid="{00000000-0005-0000-0000-0000710C0000}"/>
    <cellStyle name="Percent 5" xfId="2789" xr:uid="{00000000-0005-0000-0000-0000720C0000}"/>
    <cellStyle name="Percent 5 2" xfId="2790" xr:uid="{00000000-0005-0000-0000-0000730C0000}"/>
    <cellStyle name="Percent 6" xfId="2791" xr:uid="{00000000-0005-0000-0000-0000740C0000}"/>
    <cellStyle name="Percent 6 2" xfId="2792" xr:uid="{00000000-0005-0000-0000-0000750C0000}"/>
    <cellStyle name="Percent 7" xfId="2793" xr:uid="{00000000-0005-0000-0000-0000760C0000}"/>
    <cellStyle name="Percent 7 2" xfId="2794" xr:uid="{00000000-0005-0000-0000-0000770C0000}"/>
    <cellStyle name="Percent 8" xfId="2795" xr:uid="{00000000-0005-0000-0000-0000780C0000}"/>
    <cellStyle name="Percent 8 2" xfId="2796" xr:uid="{00000000-0005-0000-0000-0000790C0000}"/>
    <cellStyle name="Percent 9" xfId="2797" xr:uid="{00000000-0005-0000-0000-00007A0C0000}"/>
    <cellStyle name="Percent 9 2" xfId="2798" xr:uid="{00000000-0005-0000-0000-00007B0C0000}"/>
    <cellStyle name="PercentChange" xfId="2799" xr:uid="{00000000-0005-0000-0000-00007C0C0000}"/>
    <cellStyle name="PercentChange 2" xfId="2800" xr:uid="{00000000-0005-0000-0000-00007D0C0000}"/>
    <cellStyle name="PercentChange 2 2" xfId="2801" xr:uid="{00000000-0005-0000-0000-00007E0C0000}"/>
    <cellStyle name="PercentChange 3" xfId="2802" xr:uid="{00000000-0005-0000-0000-00007F0C0000}"/>
    <cellStyle name="PercentChange 3 2" xfId="2803" xr:uid="{00000000-0005-0000-0000-0000800C0000}"/>
    <cellStyle name="Porcentagem" xfId="2804" builtinId="5"/>
    <cellStyle name="Porcentagem 10" xfId="3619" xr:uid="{00000000-0005-0000-0000-0000820C0000}"/>
    <cellStyle name="Porcentagem 11" xfId="3621" xr:uid="{00000000-0005-0000-0000-0000830C0000}"/>
    <cellStyle name="Porcentagem 11 2" xfId="4687" xr:uid="{62FD5DD9-63E1-4662-84C8-4AB45B2EE093}"/>
    <cellStyle name="Porcentagem 12" xfId="4592" xr:uid="{00000000-0005-0000-0000-0000840C0000}"/>
    <cellStyle name="Porcentagem 12 10" xfId="18262" xr:uid="{DE95C1DE-E001-4A9A-A234-32AA337DD7CF}"/>
    <cellStyle name="Porcentagem 12 2" xfId="6677" xr:uid="{3B490D0C-1D22-428E-AB3D-336AD155F2B5}"/>
    <cellStyle name="Porcentagem 12 3" xfId="8708" xr:uid="{B469CB59-17E5-42C1-8A95-72C8D0DAC1C7}"/>
    <cellStyle name="Porcentagem 12 3 2" xfId="31195" xr:uid="{FE4C158C-AAA5-412C-92AC-AE7D773A9B34}"/>
    <cellStyle name="Porcentagem 12 3 3" xfId="20212" xr:uid="{0F25016E-92C5-4CBD-B8FC-556C51E2BC13}"/>
    <cellStyle name="Porcentagem 12 4" xfId="14546" xr:uid="{B5BA6C05-9163-4C83-BD2F-A6DBC783098F}"/>
    <cellStyle name="Porcentagem 12 4 2" xfId="36331" xr:uid="{0F94730A-EA83-4327-A983-D72380CB3ACF}"/>
    <cellStyle name="Porcentagem 12 4 3" xfId="25348" xr:uid="{75DA5F6D-27D6-44FE-AB62-D4978332CD6A}"/>
    <cellStyle name="Porcentagem 12 5" xfId="6655" xr:uid="{CAB7C28D-B471-4E91-8C23-9ACAD0AD9C2B}"/>
    <cellStyle name="Porcentagem 12 5 2" xfId="38281" xr:uid="{B13CD0C6-9D8F-4FD6-976D-0DBA7A5FF7D3}"/>
    <cellStyle name="Porcentagem 12 5 3" xfId="27298" xr:uid="{8AD6D0A8-0BA0-46FA-97AE-22423A097C57}"/>
    <cellStyle name="Porcentagem 12 6" xfId="29246" xr:uid="{9A9F2322-70B5-438B-8D8C-B0812EB3ACE0}"/>
    <cellStyle name="Porcentagem 12 7" xfId="40229" xr:uid="{0532C818-A769-4CF5-9B8A-9B8D090663FB}"/>
    <cellStyle name="Porcentagem 12 8" xfId="42176" xr:uid="{5AB25919-3CB5-4CD5-8F4A-279DAE30C42D}"/>
    <cellStyle name="Porcentagem 12 9" xfId="44136" xr:uid="{EFDAC719-412F-45EE-B6C4-E2BB97D5477B}"/>
    <cellStyle name="Porcentagem 13" xfId="4594" xr:uid="{00000000-0005-0000-0000-0000850C0000}"/>
    <cellStyle name="Porcentagem 14" xfId="6706" xr:uid="{53A48F7D-F29E-4D69-9D99-5A869EE92A1C}"/>
    <cellStyle name="Porcentagem 15" xfId="7658" xr:uid="{4A5857D8-6D8D-45EE-869E-93BE04A9987E}"/>
    <cellStyle name="Porcentagem 16" xfId="7660" xr:uid="{4B75D3B9-1F1E-4151-AA75-38D8191D70B8}"/>
    <cellStyle name="Porcentagem 17" xfId="7662" xr:uid="{98C7F3F6-693F-4B14-82F4-60D0CD1CFA3A}"/>
    <cellStyle name="Porcentagem 18" xfId="7664" xr:uid="{E936E4E4-B1DE-4C27-B20C-5F4E945F0471}"/>
    <cellStyle name="Porcentagem 19" xfId="7665" xr:uid="{972179D6-4D33-4F1C-9495-42B8333BFB7A}"/>
    <cellStyle name="Porcentagem 2" xfId="2805" xr:uid="{00000000-0005-0000-0000-0000860C0000}"/>
    <cellStyle name="Porcentagem 2 2" xfId="5969" xr:uid="{8338829A-AF16-4C84-BFD6-DEB525B3D012}"/>
    <cellStyle name="Porcentagem 2 2 2" xfId="5970" xr:uid="{22D3E16D-3DF7-4F4B-A330-7A40E944FE31}"/>
    <cellStyle name="Porcentagem 2 3" xfId="5971" xr:uid="{32C533F4-3804-44E0-AACA-B96CBC8FE00E}"/>
    <cellStyle name="Porcentagem 2 4" xfId="5972" xr:uid="{18B4497A-7532-47F5-8B6F-6E3B29A61278}"/>
    <cellStyle name="Porcentagem 2 5" xfId="13278" xr:uid="{CD8129C4-360B-4B11-929B-49BC03844EA8}"/>
    <cellStyle name="Porcentagem 2 5 2" xfId="35283" xr:uid="{B21FE3BE-A203-43B7-AFE3-C152F95A4D6B}"/>
    <cellStyle name="Porcentagem 2 5 3" xfId="24300" xr:uid="{CC48768C-FAE3-4701-98DA-5CBE2D11F2DF}"/>
    <cellStyle name="Porcentagem 20" xfId="43088" xr:uid="{3BF62636-2C13-4166-A434-F260DD71FE53}"/>
    <cellStyle name="Porcentagem 20 2" xfId="45048" xr:uid="{065764BE-92C2-4026-B2FD-5BD5C61BB99F}"/>
    <cellStyle name="Porcentagem 21" xfId="45058" xr:uid="{671DC002-EB37-40C3-B97D-2D8A9DE9BBC7}"/>
    <cellStyle name="Porcentagem 3" xfId="2806" xr:uid="{00000000-0005-0000-0000-0000870C0000}"/>
    <cellStyle name="Porcentagem 3 2" xfId="3517" xr:uid="{00000000-0005-0000-0000-0000880C0000}"/>
    <cellStyle name="Porcentagem 3 3" xfId="3302" xr:uid="{00000000-0005-0000-0000-0000890C0000}"/>
    <cellStyle name="Porcentagem 3 4" xfId="5973" xr:uid="{7F005624-5B3E-4CD6-879C-63D4AF12D3F0}"/>
    <cellStyle name="Porcentagem 4" xfId="3361" xr:uid="{00000000-0005-0000-0000-00008A0C0000}"/>
    <cellStyle name="Porcentagem 4 2" xfId="3520" xr:uid="{00000000-0005-0000-0000-00008B0C0000}"/>
    <cellStyle name="Porcentagem 4 2 2" xfId="5975" xr:uid="{F03C571D-42FB-451F-90E2-F6200F4D8E90}"/>
    <cellStyle name="Porcentagem 4 3" xfId="5976" xr:uid="{D2B03774-C73D-4C71-83CC-34FF9846B0D2}"/>
    <cellStyle name="Porcentagem 4 4" xfId="5974" xr:uid="{1C0BA5B0-126C-46D1-AB8E-D0E9EEEAD1C8}"/>
    <cellStyle name="Porcentagem 5" xfId="3524" xr:uid="{00000000-0005-0000-0000-00008C0C0000}"/>
    <cellStyle name="Porcentagem 5 2" xfId="5977" xr:uid="{177F8088-116E-4496-AC38-A8267CD66105}"/>
    <cellStyle name="Porcentagem 5 3" xfId="4863" xr:uid="{8EC45CE0-65AE-4A4F-BF19-FF205C808492}"/>
    <cellStyle name="Porcentagem 6" xfId="3526" xr:uid="{00000000-0005-0000-0000-00008D0C0000}"/>
    <cellStyle name="Porcentagem 6 2" xfId="5978" xr:uid="{B17ABFF0-704B-45A5-8DD0-189E3BFEB296}"/>
    <cellStyle name="Porcentagem 7" xfId="3528" xr:uid="{00000000-0005-0000-0000-00008E0C0000}"/>
    <cellStyle name="Porcentagem 7 2" xfId="5979" xr:uid="{FF4B2EBC-E7B4-4AB9-924B-7F2815BB3FD9}"/>
    <cellStyle name="Porcentagem 8" xfId="3533" xr:uid="{00000000-0005-0000-0000-00008F0C0000}"/>
    <cellStyle name="Porcentagem 8 2" xfId="5980" xr:uid="{1481904E-845F-4E85-B9B0-0995B25C80CC}"/>
    <cellStyle name="Porcentagem 9" xfId="3617" xr:uid="{00000000-0005-0000-0000-0000900C0000}"/>
    <cellStyle name="Porcentagem 9 2" xfId="7653" xr:uid="{E2B786E7-7DC7-4898-9D78-1323162225B6}"/>
    <cellStyle name="Porcentaje" xfId="2807" xr:uid="{00000000-0005-0000-0000-0000910C0000}"/>
    <cellStyle name="Porcentaje 2" xfId="2808" xr:uid="{00000000-0005-0000-0000-0000920C0000}"/>
    <cellStyle name="Porcentaje 2 2" xfId="2809" xr:uid="{00000000-0005-0000-0000-0000930C0000}"/>
    <cellStyle name="Porcentual_Chivor" xfId="2810" xr:uid="{00000000-0005-0000-0000-0000940C0000}"/>
    <cellStyle name="Presentation" xfId="2811" xr:uid="{00000000-0005-0000-0000-0000950C0000}"/>
    <cellStyle name="Presentation 2" xfId="2812" xr:uid="{00000000-0005-0000-0000-0000960C0000}"/>
    <cellStyle name="Price" xfId="2813" xr:uid="{00000000-0005-0000-0000-0000970C0000}"/>
    <cellStyle name="Price 2" xfId="2814" xr:uid="{00000000-0005-0000-0000-0000980C0000}"/>
    <cellStyle name="Price 2 2" xfId="2815" xr:uid="{00000000-0005-0000-0000-0000990C0000}"/>
    <cellStyle name="Problem" xfId="2816" xr:uid="{00000000-0005-0000-0000-00009A0C0000}"/>
    <cellStyle name="proj" xfId="2817" xr:uid="{00000000-0005-0000-0000-00009B0C0000}"/>
    <cellStyle name="proj 2" xfId="2818" xr:uid="{00000000-0005-0000-0000-00009C0C0000}"/>
    <cellStyle name="proj 2 2" xfId="2819" xr:uid="{00000000-0005-0000-0000-00009D0C0000}"/>
    <cellStyle name="projection" xfId="2820" xr:uid="{00000000-0005-0000-0000-00009E0C0000}"/>
    <cellStyle name="projection 2" xfId="2821" xr:uid="{00000000-0005-0000-0000-00009F0C0000}"/>
    <cellStyle name="projection 3" xfId="2822" xr:uid="{00000000-0005-0000-0000-0000A00C0000}"/>
    <cellStyle name="projection 3 2" xfId="2823" xr:uid="{00000000-0005-0000-0000-0000A10C0000}"/>
    <cellStyle name="Protec" xfId="2824" xr:uid="{00000000-0005-0000-0000-0000A20C0000}"/>
    <cellStyle name="Protec 2" xfId="2825" xr:uid="{00000000-0005-0000-0000-0000A30C0000}"/>
    <cellStyle name="Protec 2 2" xfId="2826" xr:uid="{00000000-0005-0000-0000-0000A40C0000}"/>
    <cellStyle name="r" xfId="2827" xr:uid="{00000000-0005-0000-0000-0000A50C0000}"/>
    <cellStyle name="r 2" xfId="2828" xr:uid="{00000000-0005-0000-0000-0000A60C0000}"/>
    <cellStyle name="r 2 2" xfId="2829" xr:uid="{00000000-0005-0000-0000-0000A70C0000}"/>
    <cellStyle name="R_BUSINESS AREA" xfId="2830" xr:uid="{00000000-0005-0000-0000-0000A80C0000}"/>
    <cellStyle name="R_BUSINESS AREA 2" xfId="2831" xr:uid="{00000000-0005-0000-0000-0000A90C0000}"/>
    <cellStyle name="R_BUSINESS AREA 2 2" xfId="2832" xr:uid="{00000000-0005-0000-0000-0000AA0C0000}"/>
    <cellStyle name="R_BUSINESS AREA_ project" xfId="2833" xr:uid="{00000000-0005-0000-0000-0000AB0C0000}"/>
    <cellStyle name="R_BUSINESS AREA_ project 2" xfId="2834" xr:uid="{00000000-0005-0000-0000-0000AC0C0000}"/>
    <cellStyle name="R_BUSINESS AREA_ project 2 2" xfId="2835" xr:uid="{00000000-0005-0000-0000-0000AD0C0000}"/>
    <cellStyle name="R_BUSINESS AREA_ARACRUZ_Clients" xfId="2836" xr:uid="{00000000-0005-0000-0000-0000AE0C0000}"/>
    <cellStyle name="R_BUSINESS AREA_ARACRUZ_Clients 2" xfId="2837" xr:uid="{00000000-0005-0000-0000-0000AF0C0000}"/>
    <cellStyle name="R_BUSINESS AREA_ARACRUZ_Clients 2 2" xfId="2838" xr:uid="{00000000-0005-0000-0000-0000B00C0000}"/>
    <cellStyle name="R_BUSINESS AREA_Aracruz_GS" xfId="2839" xr:uid="{00000000-0005-0000-0000-0000B10C0000}"/>
    <cellStyle name="R_BUSINESS AREA_Aracruz_GS 2" xfId="2840" xr:uid="{00000000-0005-0000-0000-0000B20C0000}"/>
    <cellStyle name="R_BUSINESS AREA_Aracruz_GS 2 2" xfId="2841" xr:uid="{00000000-0005-0000-0000-0000B30C0000}"/>
    <cellStyle name="R_BUSINESS AREA_asbru" xfId="2842" xr:uid="{00000000-0005-0000-0000-0000B40C0000}"/>
    <cellStyle name="R_BUSINESS AREA_asbru 2" xfId="2843" xr:uid="{00000000-0005-0000-0000-0000B50C0000}"/>
    <cellStyle name="R_BUSINESS AREA_asbru 2 2" xfId="2844" xr:uid="{00000000-0005-0000-0000-0000B60C0000}"/>
    <cellStyle name="R_BUSINESS AREA_Cover" xfId="2845" xr:uid="{00000000-0005-0000-0000-0000B70C0000}"/>
    <cellStyle name="R_BUSINESS AREA_Cover 2" xfId="2846" xr:uid="{00000000-0005-0000-0000-0000B80C0000}"/>
    <cellStyle name="R_BUSINESS AREA_Cover 2 2" xfId="2847" xr:uid="{00000000-0005-0000-0000-0000B90C0000}"/>
    <cellStyle name="R_BUSINESS AREA_DCF" xfId="2848" xr:uid="{00000000-0005-0000-0000-0000BA0C0000}"/>
    <cellStyle name="R_BUSINESS AREA_DCF 2" xfId="2849" xr:uid="{00000000-0005-0000-0000-0000BB0C0000}"/>
    <cellStyle name="R_BUSINESS AREA_DCF 2 2" xfId="2850" xr:uid="{00000000-0005-0000-0000-0000BC0C0000}"/>
    <cellStyle name="R_BUSINESS AREA_DCF_ project" xfId="2851" xr:uid="{00000000-0005-0000-0000-0000BD0C0000}"/>
    <cellStyle name="R_BUSINESS AREA_DCF_ project 2" xfId="2852" xr:uid="{00000000-0005-0000-0000-0000BE0C0000}"/>
    <cellStyle name="R_BUSINESS AREA_DCF_ project 2 2" xfId="2853" xr:uid="{00000000-0005-0000-0000-0000BF0C0000}"/>
    <cellStyle name="R_BUSINESS AREA_DCF_Aracruz_GS" xfId="2854" xr:uid="{00000000-0005-0000-0000-0000C00C0000}"/>
    <cellStyle name="R_BUSINESS AREA_DCF_Aracruz_GS 2" xfId="2855" xr:uid="{00000000-0005-0000-0000-0000C10C0000}"/>
    <cellStyle name="R_BUSINESS AREA_DCF_Aracruz_GS 2 2" xfId="2856" xr:uid="{00000000-0005-0000-0000-0000C20C0000}"/>
    <cellStyle name="R_BUSINESS AREA_DCF_Cover" xfId="2857" xr:uid="{00000000-0005-0000-0000-0000C30C0000}"/>
    <cellStyle name="R_BUSINESS AREA_DCF_Cover 2" xfId="2858" xr:uid="{00000000-0005-0000-0000-0000C40C0000}"/>
    <cellStyle name="R_BUSINESS AREA_DCF_Cover 2 2" xfId="2859" xr:uid="{00000000-0005-0000-0000-0000C50C0000}"/>
    <cellStyle name="R_BUSINESS AREA_DCF_Financial instruments" xfId="2860" xr:uid="{00000000-0005-0000-0000-0000C60C0000}"/>
    <cellStyle name="R_BUSINESS AREA_DCF_Financial instruments 2" xfId="2861" xr:uid="{00000000-0005-0000-0000-0000C70C0000}"/>
    <cellStyle name="R_BUSINESS AREA_DCF_Financial instruments 2 2" xfId="2862" xr:uid="{00000000-0005-0000-0000-0000C80C0000}"/>
    <cellStyle name="R_BUSINESS AREA_DCF_premisses" xfId="2863" xr:uid="{00000000-0005-0000-0000-0000C90C0000}"/>
    <cellStyle name="R_BUSINESS AREA_DCF_premisses 2" xfId="2864" xr:uid="{00000000-0005-0000-0000-0000CA0C0000}"/>
    <cellStyle name="R_BUSINESS AREA_DCF_premisses 2 2" xfId="2865" xr:uid="{00000000-0005-0000-0000-0000CB0C0000}"/>
    <cellStyle name="R_BUSINESS AREA_DCF_R$" xfId="2866" xr:uid="{00000000-0005-0000-0000-0000CC0C0000}"/>
    <cellStyle name="R_BUSINESS AREA_DCF_R$ 2" xfId="2867" xr:uid="{00000000-0005-0000-0000-0000CD0C0000}"/>
    <cellStyle name="R_BUSINESS AREA_DCF_R$ 2 2" xfId="2868" xr:uid="{00000000-0005-0000-0000-0000CE0C0000}"/>
    <cellStyle name="R_BUSINESS AREA_DCF_Repalcement" xfId="2869" xr:uid="{00000000-0005-0000-0000-0000CF0C0000}"/>
    <cellStyle name="R_BUSINESS AREA_DCF_Repalcement 2" xfId="2870" xr:uid="{00000000-0005-0000-0000-0000D00C0000}"/>
    <cellStyle name="R_BUSINESS AREA_DCF_Repalcement 2 2" xfId="2871" xr:uid="{00000000-0005-0000-0000-0000D10C0000}"/>
    <cellStyle name="R_BUSINESS AREA_DCF_Replacement" xfId="2872" xr:uid="{00000000-0005-0000-0000-0000D20C0000}"/>
    <cellStyle name="R_BUSINESS AREA_DCF_Replacement 2" xfId="2873" xr:uid="{00000000-0005-0000-0000-0000D30C0000}"/>
    <cellStyle name="R_BUSINESS AREA_DCF_Replacement 2 2" xfId="2874" xr:uid="{00000000-0005-0000-0000-0000D40C0000}"/>
    <cellStyle name="R_BUSINESS AREA_DCF_Summary_QoQ" xfId="2875" xr:uid="{00000000-0005-0000-0000-0000D50C0000}"/>
    <cellStyle name="R_BUSINESS AREA_DCF_Summary_QoQ " xfId="2876" xr:uid="{00000000-0005-0000-0000-0000D60C0000}"/>
    <cellStyle name="R_BUSINESS AREA_DCF_Summary_QoQ  2" xfId="2877" xr:uid="{00000000-0005-0000-0000-0000D70C0000}"/>
    <cellStyle name="R_BUSINESS AREA_DCF_Summary_QoQ  2 2" xfId="2878" xr:uid="{00000000-0005-0000-0000-0000D80C0000}"/>
    <cellStyle name="R_BUSINESS AREA_DCF_Summary_QoQ 2" xfId="2879" xr:uid="{00000000-0005-0000-0000-0000D90C0000}"/>
    <cellStyle name="R_BUSINESS AREA_DCF_Summary_QoQ 2 2" xfId="2880" xr:uid="{00000000-0005-0000-0000-0000DA0C0000}"/>
    <cellStyle name="R_BUSINESS AREA_DCF_VCP_GS" xfId="2881" xr:uid="{00000000-0005-0000-0000-0000DB0C0000}"/>
    <cellStyle name="R_BUSINESS AREA_DCF_VCP_GS 2" xfId="2882" xr:uid="{00000000-0005-0000-0000-0000DC0C0000}"/>
    <cellStyle name="R_BUSINESS AREA_DCF_VCP_GS 2 2" xfId="2883" xr:uid="{00000000-0005-0000-0000-0000DD0C0000}"/>
    <cellStyle name="R_BUSINESS AREA_Financial instruments" xfId="2884" xr:uid="{00000000-0005-0000-0000-0000DE0C0000}"/>
    <cellStyle name="R_BUSINESS AREA_Financial instruments 2" xfId="2885" xr:uid="{00000000-0005-0000-0000-0000DF0C0000}"/>
    <cellStyle name="R_BUSINESS AREA_Financial instruments 2 2" xfId="2886" xr:uid="{00000000-0005-0000-0000-0000E00C0000}"/>
    <cellStyle name="R_BUSINESS AREA_Klabin_GS" xfId="2887" xr:uid="{00000000-0005-0000-0000-0000E10C0000}"/>
    <cellStyle name="R_BUSINESS AREA_Klabin_GS 2" xfId="2888" xr:uid="{00000000-0005-0000-0000-0000E20C0000}"/>
    <cellStyle name="R_BUSINESS AREA_Klabin_GS 2 2" xfId="2889" xr:uid="{00000000-0005-0000-0000-0000E30C0000}"/>
    <cellStyle name="R_BUSINESS AREA_Ratios" xfId="2890" xr:uid="{00000000-0005-0000-0000-0000E40C0000}"/>
    <cellStyle name="R_BUSINESS AREA_Ratios 2" xfId="2891" xr:uid="{00000000-0005-0000-0000-0000E50C0000}"/>
    <cellStyle name="R_BUSINESS AREA_Ratios 2 2" xfId="2892" xr:uid="{00000000-0005-0000-0000-0000E60C0000}"/>
    <cellStyle name="R_BUSINESS AREA_Repalcement" xfId="2893" xr:uid="{00000000-0005-0000-0000-0000E70C0000}"/>
    <cellStyle name="R_BUSINESS AREA_Repalcement 2" xfId="2894" xr:uid="{00000000-0005-0000-0000-0000E80C0000}"/>
    <cellStyle name="R_BUSINESS AREA_Repalcement 2 2" xfId="2895" xr:uid="{00000000-0005-0000-0000-0000E90C0000}"/>
    <cellStyle name="R_BUSINESS AREA_Replacement" xfId="2896" xr:uid="{00000000-0005-0000-0000-0000EA0C0000}"/>
    <cellStyle name="R_BUSINESS AREA_Replacement 2" xfId="2897" xr:uid="{00000000-0005-0000-0000-0000EB0C0000}"/>
    <cellStyle name="R_BUSINESS AREA_Replacement 2 2" xfId="2898" xr:uid="{00000000-0005-0000-0000-0000EC0C0000}"/>
    <cellStyle name="R_BUSINESS AREA_Summary_QoQ" xfId="2899" xr:uid="{00000000-0005-0000-0000-0000ED0C0000}"/>
    <cellStyle name="R_BUSINESS AREA_Summary_QoQ " xfId="2900" xr:uid="{00000000-0005-0000-0000-0000EE0C0000}"/>
    <cellStyle name="R_BUSINESS AREA_Summary_QoQ  2" xfId="2901" xr:uid="{00000000-0005-0000-0000-0000EF0C0000}"/>
    <cellStyle name="R_BUSINESS AREA_Summary_QoQ  2 2" xfId="2902" xr:uid="{00000000-0005-0000-0000-0000F00C0000}"/>
    <cellStyle name="R_BUSINESS AREA_Summary_QoQ 2" xfId="2903" xr:uid="{00000000-0005-0000-0000-0000F10C0000}"/>
    <cellStyle name="R_BUSINESS AREA_Summary_QoQ 2 2" xfId="2904" xr:uid="{00000000-0005-0000-0000-0000F20C0000}"/>
    <cellStyle name="R_BUSINESS AREA_Suzano_GS" xfId="2905" xr:uid="{00000000-0005-0000-0000-0000F30C0000}"/>
    <cellStyle name="R_BUSINESS AREA_Suzano_GS 2" xfId="2906" xr:uid="{00000000-0005-0000-0000-0000F40C0000}"/>
    <cellStyle name="R_BUSINESS AREA_Suzano_GS 2 2" xfId="2907" xr:uid="{00000000-0005-0000-0000-0000F50C0000}"/>
    <cellStyle name="R_BUSINESS AREA_Vale" xfId="2908" xr:uid="{00000000-0005-0000-0000-0000F60C0000}"/>
    <cellStyle name="R_BUSINESS AREA_Vale 2" xfId="2909" xr:uid="{00000000-0005-0000-0000-0000F70C0000}"/>
    <cellStyle name="R_BUSINESS AREA_Vale 2 2" xfId="2910" xr:uid="{00000000-0005-0000-0000-0000F80C0000}"/>
    <cellStyle name="R_BUSINESS AREA_VCP_GS" xfId="2911" xr:uid="{00000000-0005-0000-0000-0000F90C0000}"/>
    <cellStyle name="R_BUSINESS AREA_VCP_GS 2" xfId="2912" xr:uid="{00000000-0005-0000-0000-0000FA0C0000}"/>
    <cellStyle name="R_BUSINESS AREA_VCP_GS 2 2" xfId="2913" xr:uid="{00000000-0005-0000-0000-0000FB0C0000}"/>
    <cellStyle name="r_LAYOUTS bank" xfId="2914" xr:uid="{00000000-0005-0000-0000-0000FC0C0000}"/>
    <cellStyle name="r_LAYOUTS bank 2" xfId="2915" xr:uid="{00000000-0005-0000-0000-0000FD0C0000}"/>
    <cellStyle name="r_LAYOUTS bank 2 2" xfId="2916" xr:uid="{00000000-0005-0000-0000-0000FE0C0000}"/>
    <cellStyle name="r_LAYOUTS bank_ project" xfId="2917" xr:uid="{00000000-0005-0000-0000-0000FF0C0000}"/>
    <cellStyle name="r_LAYOUTS bank_ project 2" xfId="2918" xr:uid="{00000000-0005-0000-0000-0000000D0000}"/>
    <cellStyle name="r_LAYOUTS bank_ project 2 2" xfId="2919" xr:uid="{00000000-0005-0000-0000-0000010D0000}"/>
    <cellStyle name="r_LAYOUTS bank_ARACRUZ_Clients" xfId="2920" xr:uid="{00000000-0005-0000-0000-0000020D0000}"/>
    <cellStyle name="r_LAYOUTS bank_ARACRUZ_Clients 2" xfId="2921" xr:uid="{00000000-0005-0000-0000-0000030D0000}"/>
    <cellStyle name="r_LAYOUTS bank_ARACRUZ_Clients 2 2" xfId="2922" xr:uid="{00000000-0005-0000-0000-0000040D0000}"/>
    <cellStyle name="r_LAYOUTS bank_Aracruz_GS" xfId="2923" xr:uid="{00000000-0005-0000-0000-0000050D0000}"/>
    <cellStyle name="r_LAYOUTS bank_Aracruz_GS 2" xfId="2924" xr:uid="{00000000-0005-0000-0000-0000060D0000}"/>
    <cellStyle name="r_LAYOUTS bank_Aracruz_GS 2 2" xfId="2925" xr:uid="{00000000-0005-0000-0000-0000070D0000}"/>
    <cellStyle name="r_LAYOUTS bank_asbru" xfId="2926" xr:uid="{00000000-0005-0000-0000-0000080D0000}"/>
    <cellStyle name="r_LAYOUTS bank_asbru 2" xfId="2927" xr:uid="{00000000-0005-0000-0000-0000090D0000}"/>
    <cellStyle name="r_LAYOUTS bank_asbru 2 2" xfId="2928" xr:uid="{00000000-0005-0000-0000-00000A0D0000}"/>
    <cellStyle name="r_LAYOUTS bank_Cover" xfId="2929" xr:uid="{00000000-0005-0000-0000-00000B0D0000}"/>
    <cellStyle name="r_LAYOUTS bank_Cover 2" xfId="2930" xr:uid="{00000000-0005-0000-0000-00000C0D0000}"/>
    <cellStyle name="r_LAYOUTS bank_Cover 2 2" xfId="2931" xr:uid="{00000000-0005-0000-0000-00000D0D0000}"/>
    <cellStyle name="r_LAYOUTS bank_DCF" xfId="2932" xr:uid="{00000000-0005-0000-0000-00000E0D0000}"/>
    <cellStyle name="r_LAYOUTS bank_DCF 2" xfId="2933" xr:uid="{00000000-0005-0000-0000-00000F0D0000}"/>
    <cellStyle name="r_LAYOUTS bank_DCF 2 2" xfId="2934" xr:uid="{00000000-0005-0000-0000-0000100D0000}"/>
    <cellStyle name="r_LAYOUTS bank_DCF_ project" xfId="2935" xr:uid="{00000000-0005-0000-0000-0000110D0000}"/>
    <cellStyle name="r_LAYOUTS bank_DCF_ project 2" xfId="2936" xr:uid="{00000000-0005-0000-0000-0000120D0000}"/>
    <cellStyle name="r_LAYOUTS bank_DCF_ project 2 2" xfId="2937" xr:uid="{00000000-0005-0000-0000-0000130D0000}"/>
    <cellStyle name="r_LAYOUTS bank_DCF_Aracruz_GS" xfId="2938" xr:uid="{00000000-0005-0000-0000-0000140D0000}"/>
    <cellStyle name="r_LAYOUTS bank_DCF_Aracruz_GS 2" xfId="2939" xr:uid="{00000000-0005-0000-0000-0000150D0000}"/>
    <cellStyle name="r_LAYOUTS bank_DCF_Aracruz_GS 2 2" xfId="2940" xr:uid="{00000000-0005-0000-0000-0000160D0000}"/>
    <cellStyle name="r_LAYOUTS bank_DCF_Cover" xfId="2941" xr:uid="{00000000-0005-0000-0000-0000170D0000}"/>
    <cellStyle name="r_LAYOUTS bank_DCF_Cover 2" xfId="2942" xr:uid="{00000000-0005-0000-0000-0000180D0000}"/>
    <cellStyle name="r_LAYOUTS bank_DCF_Cover 2 2" xfId="2943" xr:uid="{00000000-0005-0000-0000-0000190D0000}"/>
    <cellStyle name="r_LAYOUTS bank_DCF_Financial instruments" xfId="2944" xr:uid="{00000000-0005-0000-0000-00001A0D0000}"/>
    <cellStyle name="r_LAYOUTS bank_DCF_Financial instruments 2" xfId="2945" xr:uid="{00000000-0005-0000-0000-00001B0D0000}"/>
    <cellStyle name="r_LAYOUTS bank_DCF_Financial instruments 2 2" xfId="2946" xr:uid="{00000000-0005-0000-0000-00001C0D0000}"/>
    <cellStyle name="r_LAYOUTS bank_DCF_premisses" xfId="2947" xr:uid="{00000000-0005-0000-0000-00001D0D0000}"/>
    <cellStyle name="r_LAYOUTS bank_DCF_premisses 2" xfId="2948" xr:uid="{00000000-0005-0000-0000-00001E0D0000}"/>
    <cellStyle name="r_LAYOUTS bank_DCF_premisses 2 2" xfId="2949" xr:uid="{00000000-0005-0000-0000-00001F0D0000}"/>
    <cellStyle name="r_LAYOUTS bank_DCF_R$" xfId="2950" xr:uid="{00000000-0005-0000-0000-0000200D0000}"/>
    <cellStyle name="r_LAYOUTS bank_DCF_R$ 2" xfId="2951" xr:uid="{00000000-0005-0000-0000-0000210D0000}"/>
    <cellStyle name="r_LAYOUTS bank_DCF_R$ 2 2" xfId="2952" xr:uid="{00000000-0005-0000-0000-0000220D0000}"/>
    <cellStyle name="r_LAYOUTS bank_DCF_Repalcement" xfId="2953" xr:uid="{00000000-0005-0000-0000-0000230D0000}"/>
    <cellStyle name="r_LAYOUTS bank_DCF_Repalcement 2" xfId="2954" xr:uid="{00000000-0005-0000-0000-0000240D0000}"/>
    <cellStyle name="r_LAYOUTS bank_DCF_Repalcement 2 2" xfId="2955" xr:uid="{00000000-0005-0000-0000-0000250D0000}"/>
    <cellStyle name="r_LAYOUTS bank_DCF_Replacement" xfId="2956" xr:uid="{00000000-0005-0000-0000-0000260D0000}"/>
    <cellStyle name="r_LAYOUTS bank_DCF_Replacement 2" xfId="2957" xr:uid="{00000000-0005-0000-0000-0000270D0000}"/>
    <cellStyle name="r_LAYOUTS bank_DCF_Replacement 2 2" xfId="2958" xr:uid="{00000000-0005-0000-0000-0000280D0000}"/>
    <cellStyle name="r_LAYOUTS bank_DCF_Summary_QoQ" xfId="2959" xr:uid="{00000000-0005-0000-0000-0000290D0000}"/>
    <cellStyle name="r_LAYOUTS bank_DCF_Summary_QoQ " xfId="2960" xr:uid="{00000000-0005-0000-0000-00002A0D0000}"/>
    <cellStyle name="r_LAYOUTS bank_DCF_Summary_QoQ  2" xfId="2961" xr:uid="{00000000-0005-0000-0000-00002B0D0000}"/>
    <cellStyle name="r_LAYOUTS bank_DCF_Summary_QoQ  2 2" xfId="2962" xr:uid="{00000000-0005-0000-0000-00002C0D0000}"/>
    <cellStyle name="r_LAYOUTS bank_DCF_Summary_QoQ 2" xfId="2963" xr:uid="{00000000-0005-0000-0000-00002D0D0000}"/>
    <cellStyle name="r_LAYOUTS bank_DCF_Summary_QoQ 2 2" xfId="2964" xr:uid="{00000000-0005-0000-0000-00002E0D0000}"/>
    <cellStyle name="r_LAYOUTS bank_DCF_VCP_GS" xfId="2965" xr:uid="{00000000-0005-0000-0000-00002F0D0000}"/>
    <cellStyle name="r_LAYOUTS bank_DCF_VCP_GS 2" xfId="2966" xr:uid="{00000000-0005-0000-0000-0000300D0000}"/>
    <cellStyle name="r_LAYOUTS bank_DCF_VCP_GS 2 2" xfId="2967" xr:uid="{00000000-0005-0000-0000-0000310D0000}"/>
    <cellStyle name="r_LAYOUTS bank_Financial instruments" xfId="2968" xr:uid="{00000000-0005-0000-0000-0000320D0000}"/>
    <cellStyle name="r_LAYOUTS bank_Financial instruments 2" xfId="2969" xr:uid="{00000000-0005-0000-0000-0000330D0000}"/>
    <cellStyle name="r_LAYOUTS bank_Financial instruments 2 2" xfId="2970" xr:uid="{00000000-0005-0000-0000-0000340D0000}"/>
    <cellStyle name="r_LAYOUTS bank_Klabin_GS" xfId="2971" xr:uid="{00000000-0005-0000-0000-0000350D0000}"/>
    <cellStyle name="r_LAYOUTS bank_Klabin_GS 2" xfId="2972" xr:uid="{00000000-0005-0000-0000-0000360D0000}"/>
    <cellStyle name="r_LAYOUTS bank_Klabin_GS 2 2" xfId="2973" xr:uid="{00000000-0005-0000-0000-0000370D0000}"/>
    <cellStyle name="r_LAYOUTS bank_Ratios" xfId="2974" xr:uid="{00000000-0005-0000-0000-0000380D0000}"/>
    <cellStyle name="r_LAYOUTS bank_Ratios 2" xfId="2975" xr:uid="{00000000-0005-0000-0000-0000390D0000}"/>
    <cellStyle name="r_LAYOUTS bank_Ratios 2 2" xfId="2976" xr:uid="{00000000-0005-0000-0000-00003A0D0000}"/>
    <cellStyle name="r_LAYOUTS bank_Repalcement" xfId="2977" xr:uid="{00000000-0005-0000-0000-00003B0D0000}"/>
    <cellStyle name="r_LAYOUTS bank_Repalcement 2" xfId="2978" xr:uid="{00000000-0005-0000-0000-00003C0D0000}"/>
    <cellStyle name="r_LAYOUTS bank_Repalcement 2 2" xfId="2979" xr:uid="{00000000-0005-0000-0000-00003D0D0000}"/>
    <cellStyle name="r_LAYOUTS bank_Replacement" xfId="2980" xr:uid="{00000000-0005-0000-0000-00003E0D0000}"/>
    <cellStyle name="r_LAYOUTS bank_Replacement 2" xfId="2981" xr:uid="{00000000-0005-0000-0000-00003F0D0000}"/>
    <cellStyle name="r_LAYOUTS bank_Replacement 2 2" xfId="2982" xr:uid="{00000000-0005-0000-0000-0000400D0000}"/>
    <cellStyle name="r_LAYOUTS bank_Summary_QoQ" xfId="2983" xr:uid="{00000000-0005-0000-0000-0000410D0000}"/>
    <cellStyle name="r_LAYOUTS bank_Summary_QoQ " xfId="2984" xr:uid="{00000000-0005-0000-0000-0000420D0000}"/>
    <cellStyle name="r_LAYOUTS bank_Summary_QoQ  2" xfId="2985" xr:uid="{00000000-0005-0000-0000-0000430D0000}"/>
    <cellStyle name="r_LAYOUTS bank_Summary_QoQ  2 2" xfId="2986" xr:uid="{00000000-0005-0000-0000-0000440D0000}"/>
    <cellStyle name="r_LAYOUTS bank_Summary_QoQ 2" xfId="2987" xr:uid="{00000000-0005-0000-0000-0000450D0000}"/>
    <cellStyle name="r_LAYOUTS bank_Summary_QoQ 2 2" xfId="2988" xr:uid="{00000000-0005-0000-0000-0000460D0000}"/>
    <cellStyle name="r_LAYOUTS bank_Suzano_GS" xfId="2989" xr:uid="{00000000-0005-0000-0000-0000470D0000}"/>
    <cellStyle name="r_LAYOUTS bank_Suzano_GS 2" xfId="2990" xr:uid="{00000000-0005-0000-0000-0000480D0000}"/>
    <cellStyle name="r_LAYOUTS bank_Suzano_GS 2 2" xfId="2991" xr:uid="{00000000-0005-0000-0000-0000490D0000}"/>
    <cellStyle name="r_LAYOUTS bank_Vale" xfId="2992" xr:uid="{00000000-0005-0000-0000-00004A0D0000}"/>
    <cellStyle name="r_LAYOUTS bank_Vale 2" xfId="2993" xr:uid="{00000000-0005-0000-0000-00004B0D0000}"/>
    <cellStyle name="r_LAYOUTS bank_Vale 2 2" xfId="2994" xr:uid="{00000000-0005-0000-0000-00004C0D0000}"/>
    <cellStyle name="r_LAYOUTS bank_VCP_GS" xfId="2995" xr:uid="{00000000-0005-0000-0000-00004D0D0000}"/>
    <cellStyle name="r_LAYOUTS bank_VCP_GS 2" xfId="2996" xr:uid="{00000000-0005-0000-0000-00004E0D0000}"/>
    <cellStyle name="r_LAYOUTS bank_VCP_GS 2 2" xfId="2997" xr:uid="{00000000-0005-0000-0000-00004F0D0000}"/>
    <cellStyle name="RatioX" xfId="2998" xr:uid="{00000000-0005-0000-0000-0000500D0000}"/>
    <cellStyle name="RatioX 2" xfId="2999" xr:uid="{00000000-0005-0000-0000-0000510D0000}"/>
    <cellStyle name="RatioX 2 2" xfId="3000" xr:uid="{00000000-0005-0000-0000-0000520D0000}"/>
    <cellStyle name="RatioX 3" xfId="3001" xr:uid="{00000000-0005-0000-0000-0000530D0000}"/>
    <cellStyle name="RatioX 3 2" xfId="3002" xr:uid="{00000000-0005-0000-0000-0000540D0000}"/>
    <cellStyle name="Reuters Cells" xfId="3003" xr:uid="{00000000-0005-0000-0000-0000550D0000}"/>
    <cellStyle name="Reuters Cells 2" xfId="3004" xr:uid="{00000000-0005-0000-0000-0000560D0000}"/>
    <cellStyle name="Reuters Cells 2 2" xfId="3005" xr:uid="{00000000-0005-0000-0000-0000570D0000}"/>
    <cellStyle name="Right" xfId="3006" xr:uid="{00000000-0005-0000-0000-0000580D0000}"/>
    <cellStyle name="Right 2" xfId="3007" xr:uid="{00000000-0005-0000-0000-0000590D0000}"/>
    <cellStyle name="Right 2 2" xfId="3008" xr:uid="{00000000-0005-0000-0000-00005A0D0000}"/>
    <cellStyle name="RM" xfId="3009" xr:uid="{00000000-0005-0000-0000-00005B0D0000}"/>
    <cellStyle name="Ruim 2" xfId="6666" xr:uid="{781B8BFC-9A33-47C2-919A-CF4518C85DB5}"/>
    <cellStyle name="Saída 2" xfId="3581" xr:uid="{00000000-0005-0000-0000-00005C0D0000}"/>
    <cellStyle name="Saída 2 2" xfId="3630" xr:uid="{00000000-0005-0000-0000-00005D0D0000}"/>
    <cellStyle name="Saída 2 2 2" xfId="4024" xr:uid="{00000000-0005-0000-0000-00005E0D0000}"/>
    <cellStyle name="Saída 2 2 2 2" xfId="5982" xr:uid="{04E37409-E250-45C8-9061-8286D68A978B}"/>
    <cellStyle name="Saída 2 2 3" xfId="4172" xr:uid="{00000000-0005-0000-0000-00005F0D0000}"/>
    <cellStyle name="Saída 2 2 3 2" xfId="13356" xr:uid="{A2ABECE4-61FE-4FC1-A862-D33B96B2ABEB}"/>
    <cellStyle name="Saída 2 2 3 3" xfId="16838" xr:uid="{6A6864C1-E6CB-4BE4-9F01-718DD9C59789}"/>
    <cellStyle name="Saída 2 2 3 4" xfId="16662" xr:uid="{96D4DCD3-2D55-4A17-A9A2-E0EFD7582F87}"/>
    <cellStyle name="Saída 2 2 4" xfId="4527" xr:uid="{00000000-0005-0000-0000-0000600D0000}"/>
    <cellStyle name="Saída 2 2 5" xfId="16765" xr:uid="{051AEFA5-0E67-4314-B9E9-0EC5A1631B89}"/>
    <cellStyle name="Saída 2 3" xfId="3808" xr:uid="{00000000-0005-0000-0000-0000610D0000}"/>
    <cellStyle name="Saída 2 3 2" xfId="5983" xr:uid="{E348BA40-50F9-45DF-A394-CD412B4D57A3}"/>
    <cellStyle name="Saída 2 3 2 2" xfId="14420" xr:uid="{4498C1AD-5251-4AE5-A145-9034893CBC17}"/>
    <cellStyle name="Saída 2 3 2 2 2" xfId="17045" xr:uid="{ED7E634A-C9E7-48BC-A709-A94467A5DC44}"/>
    <cellStyle name="Saída 2 3 2 2 3" xfId="16943" xr:uid="{B5AE1A50-A07D-4607-A563-18BB4D4B9741}"/>
    <cellStyle name="Saída 2 3 2 3" xfId="17038" xr:uid="{5C04E10B-FD06-4BEC-9115-84653575BC90}"/>
    <cellStyle name="Saída 2 3 3" xfId="10098" xr:uid="{116673D7-6FDA-4F79-85A4-D7779736B9B9}"/>
    <cellStyle name="Saída 2 3 3 2" xfId="16305" xr:uid="{D60DDA22-15C3-4AAA-BE5F-E739D5A6FD64}"/>
    <cellStyle name="Saída 2 3 3 3" xfId="16384" xr:uid="{80AE1AF5-5FA0-453A-BAA9-C2E51FD542FB}"/>
    <cellStyle name="Saída 2 3 4" xfId="13499" xr:uid="{13200325-7372-4F07-9FC8-61B1C429A2D2}"/>
    <cellStyle name="Saída 2 3 4 2" xfId="16930" xr:uid="{1F1D1315-08AF-4FF1-A433-CC0278447972}"/>
    <cellStyle name="Saída 2 3 4 3" xfId="15787" xr:uid="{49F9D0DC-CC4B-4315-ABE2-722838DCDDC5}"/>
    <cellStyle name="Saída 2 3 5" xfId="4820" xr:uid="{B3731EB9-7FE5-4B86-967E-4BD42BB8D1F6}"/>
    <cellStyle name="Saída 2 3 6" xfId="15601" xr:uid="{67183130-F495-41DB-9C6C-95B56F9C26EF}"/>
    <cellStyle name="Saída 2 4" xfId="5981" xr:uid="{05B60F27-0AC5-4836-8D36-E048C26CB967}"/>
    <cellStyle name="Saída 2 4 2" xfId="9740" xr:uid="{7ADA01E6-2566-4066-9ADA-E54829D21EE2}"/>
    <cellStyle name="Saída 2 4 2 2" xfId="16096" xr:uid="{62E3812E-D8FC-4B96-8867-E52802F5360A}"/>
    <cellStyle name="Saída 2 4 2 3" xfId="15553" xr:uid="{57E1A1EA-8CE4-4FBD-842B-21CDD1799B74}"/>
    <cellStyle name="Saída 2 4 3" xfId="15897" xr:uid="{B74B1C3E-1B68-490F-AEC1-4DB900D6BD2D}"/>
    <cellStyle name="Saída 2 5" xfId="9703" xr:uid="{56270B00-0C08-498D-B54F-66B7F1ABBDB8}"/>
    <cellStyle name="Saída 2 5 2" xfId="16060" xr:uid="{6E0593CB-4145-42A7-84E3-CE400ADDB527}"/>
    <cellStyle name="Saída 2 5 3" xfId="15842" xr:uid="{51D5DD3F-F97D-4FD0-A037-2AA2D16608AB}"/>
    <cellStyle name="Saída 3" xfId="3410" xr:uid="{00000000-0005-0000-0000-0000620D0000}"/>
    <cellStyle name="Saída 3 2" xfId="3908" xr:uid="{00000000-0005-0000-0000-0000630D0000}"/>
    <cellStyle name="Saída 3 2 2" xfId="13398" xr:uid="{7CB732A7-13E9-4C4C-9C24-17CA1B3E61E1}"/>
    <cellStyle name="Saída 3 2 2 2" xfId="16861" xr:uid="{F8E572D6-0B67-4565-A934-1E6EA64977CE}"/>
    <cellStyle name="Saída 3 2 2 3" xfId="17142" xr:uid="{DDC63FD8-CC66-4B68-A181-C855597F3C22}"/>
    <cellStyle name="Saída 3 2 3" xfId="4684" xr:uid="{CE7ACFB5-E2B7-4B97-A23C-0D3E89029DE7}"/>
    <cellStyle name="Saída 3 2 4" xfId="16855" xr:uid="{0E532D06-3C49-49BB-98B2-7F23638A4DB5}"/>
    <cellStyle name="Saída 3 3" xfId="4006" xr:uid="{00000000-0005-0000-0000-0000640D0000}"/>
    <cellStyle name="Saída 3 3 2" xfId="14421" xr:uid="{B3BD7947-6C22-4D4B-B723-15695001BBAC}"/>
    <cellStyle name="Saída 3 3 2 2" xfId="17046" xr:uid="{9A06321F-35B1-4EB0-B45C-6B13DEDFC203}"/>
    <cellStyle name="Saída 3 3 2 3" xfId="16366" xr:uid="{E8709FD7-8792-41B3-BD80-324EBAED3D2A}"/>
    <cellStyle name="Saída 3 3 3" xfId="5984" xr:uid="{72D49C41-CD34-45BD-AA7E-542F6881297B}"/>
    <cellStyle name="Saída 3 3 4" xfId="16411" xr:uid="{1D8BBD0B-3C1D-4000-8BFA-2B82CE96B814}"/>
    <cellStyle name="Saída 3 4" xfId="4332" xr:uid="{00000000-0005-0000-0000-0000650D0000}"/>
    <cellStyle name="Saída 3 4 2" xfId="9816" xr:uid="{90E10685-5C4B-486B-9D38-1B5417F3015A}"/>
    <cellStyle name="Saída 3 4 3" xfId="16172" xr:uid="{2A57DBCC-D129-4FEF-B651-BA21DCD4099D}"/>
    <cellStyle name="Saída 3 4 4" xfId="16986" xr:uid="{C1865637-25DF-4DFD-A0E3-15648A1FA480}"/>
    <cellStyle name="Saída 3 5" xfId="13328" xr:uid="{92D44B84-02A2-4DB7-84B1-5F4A430ED47C}"/>
    <cellStyle name="Saída 3 5 2" xfId="16811" xr:uid="{B9E80755-CB99-44C8-B56D-07AF0F153F6C}"/>
    <cellStyle name="Saída 3 5 3" xfId="15937" xr:uid="{E01F3CED-1849-4B50-8620-0D5630EB347E}"/>
    <cellStyle name="Saída 4" xfId="3623" xr:uid="{00000000-0005-0000-0000-0000660D0000}"/>
    <cellStyle name="Saída 4 2" xfId="4019" xr:uid="{00000000-0005-0000-0000-0000670D0000}"/>
    <cellStyle name="Saída 4 2 2" xfId="14422" xr:uid="{EBEE9D39-9858-4522-9F1B-E81C5D1D5949}"/>
    <cellStyle name="Saída 4 2 2 2" xfId="17047" xr:uid="{1AE983D4-678A-4FD4-8E98-4BB112366646}"/>
    <cellStyle name="Saída 4 2 2 3" xfId="16520" xr:uid="{8148C539-66F8-4655-916E-804105AF02CF}"/>
    <cellStyle name="Saída 4 2 3" xfId="5985" xr:uid="{BC589AC0-85BB-435A-9F2F-475FDF16DE0D}"/>
    <cellStyle name="Saída 4 2 4" xfId="16571" xr:uid="{B94CEB49-C754-4971-A0D0-80F45A4EDED0}"/>
    <cellStyle name="Saída 4 3" xfId="4166" xr:uid="{00000000-0005-0000-0000-0000680D0000}"/>
    <cellStyle name="Saída 4 3 2" xfId="10097" xr:uid="{25D6EAC2-F039-4A70-9B7C-CAF163A727E1}"/>
    <cellStyle name="Saída 4 3 3" xfId="16304" xr:uid="{C316A07B-0B52-4A46-8BD0-ACE14C75EB9C}"/>
    <cellStyle name="Saída 4 3 4" xfId="16973" xr:uid="{4AFF323A-A77E-4D75-8680-03AD145B003C}"/>
    <cellStyle name="Saída 4 4" xfId="4524" xr:uid="{00000000-0005-0000-0000-0000690D0000}"/>
    <cellStyle name="Saída 4 5" xfId="15635" xr:uid="{0BB47712-7C39-46E7-8A8A-31F51C6816F0}"/>
    <cellStyle name="Saída 5" xfId="9631" xr:uid="{7BF9DC70-C916-4791-85FA-2BF47EC850C1}"/>
    <cellStyle name="Saída 5 2" xfId="15989" xr:uid="{79015D89-AAB5-40B5-9E8F-BBB0D294A0C6}"/>
    <cellStyle name="Saída 5 3" xfId="15901" xr:uid="{EF74E990-E556-446A-9C7D-53200372E804}"/>
    <cellStyle name="SAPBEXaggData" xfId="3011" xr:uid="{00000000-0005-0000-0000-00006A0D0000}"/>
    <cellStyle name="SAPBEXaggData 10" xfId="9632" xr:uid="{C1D1A37C-800D-4782-93D6-3B93F16DC033}"/>
    <cellStyle name="SAPBEXaggData 10 2" xfId="15990" xr:uid="{AB42A508-033B-4008-8A83-1B0709EF2C43}"/>
    <cellStyle name="SAPBEXaggData 10 3" xfId="15684" xr:uid="{1244DED3-E2F6-48A4-B8F7-51AB2EB9604B}"/>
    <cellStyle name="SAPBEXaggData 2" xfId="3012" xr:uid="{00000000-0005-0000-0000-00006B0D0000}"/>
    <cellStyle name="SAPBEXaggData 2 10" xfId="4467" xr:uid="{00000000-0005-0000-0000-00006C0D0000}"/>
    <cellStyle name="SAPBEXaggData 2 11" xfId="16602" xr:uid="{F62F2371-303C-4E1D-A689-97B38E2BEF4D}"/>
    <cellStyle name="SAPBEXaggData 2 2" xfId="3013" xr:uid="{00000000-0005-0000-0000-00006D0D0000}"/>
    <cellStyle name="SAPBEXaggData 2 2 2" xfId="9853" xr:uid="{66820949-354D-48BC-A1E4-3C3CDBD09B0C}"/>
    <cellStyle name="SAPBEXaggData 2 2 2 2" xfId="16209" xr:uid="{43A617FE-ECCB-4F2A-B498-EFE523F1C759}"/>
    <cellStyle name="SAPBEXaggData 2 2 2 3" xfId="15541" xr:uid="{53C6553A-B2CE-4E06-BC72-2DBCC8A27EE5}"/>
    <cellStyle name="SAPBEXaggData 2 2 3" xfId="5987" xr:uid="{F62542FC-3BB8-47E9-9219-5F8A86A97A70}"/>
    <cellStyle name="SAPBEXaggData 2 2 4" xfId="17204" xr:uid="{14664E88-8444-4A2C-B1B1-04BF92A6A14A}"/>
    <cellStyle name="SAPBEXaggData 2 3" xfId="3412" xr:uid="{00000000-0005-0000-0000-00006E0D0000}"/>
    <cellStyle name="SAPBEXaggData 2 3 2" xfId="10100" xr:uid="{A57884D5-E57E-44EC-B325-B1227CB30460}"/>
    <cellStyle name="SAPBEXaggData 2 3 2 2" xfId="16307" xr:uid="{B9F0A859-0594-4041-853F-79BF6ABFD3AB}"/>
    <cellStyle name="SAPBEXaggData 2 3 2 3" xfId="15817" xr:uid="{7CB83CE9-07EF-46EB-92E7-725840B60324}"/>
    <cellStyle name="SAPBEXaggData 2 3 3" xfId="5988" xr:uid="{EE1D7AE3-52F9-4DAB-ADF8-A8E3209A1E50}"/>
    <cellStyle name="SAPBEXaggData 2 3 4" xfId="16700" xr:uid="{7DC83F73-5951-4523-A505-F1F41D0DCF40}"/>
    <cellStyle name="SAPBEXaggData 2 4" xfId="3687" xr:uid="{00000000-0005-0000-0000-00006F0D0000}"/>
    <cellStyle name="SAPBEXaggData 2 4 2" xfId="10903" xr:uid="{EFFF7157-9AA3-49CE-9AA5-FD86A738BC80}"/>
    <cellStyle name="SAPBEXaggData 2 4 2 2" xfId="16453" xr:uid="{DD79E686-2726-40B7-AEE4-8537159CCD87}"/>
    <cellStyle name="SAPBEXaggData 2 4 2 3" xfId="15811" xr:uid="{EB3CE922-FB34-4F8A-AF6E-A949485F3344}"/>
    <cellStyle name="SAPBEXaggData 2 4 3" xfId="5989" xr:uid="{B58A2EC9-CB9D-4FC1-A454-07A0DDBC371E}"/>
    <cellStyle name="SAPBEXaggData 2 4 4" xfId="15961" xr:uid="{AC868BE0-3CA0-414D-9ECD-C5E44EAD5E4A}"/>
    <cellStyle name="SAPBEXaggData 2 5" xfId="3351" xr:uid="{00000000-0005-0000-0000-0000700D0000}"/>
    <cellStyle name="SAPBEXaggData 2 5 2" xfId="9742" xr:uid="{0FDEBB1E-6B14-4430-B0B2-793775AA744E}"/>
    <cellStyle name="SAPBEXaggData 2 5 2 2" xfId="16098" xr:uid="{C4FDAADC-C049-4FBE-8CAA-136286C63257}"/>
    <cellStyle name="SAPBEXaggData 2 5 2 3" xfId="16605" xr:uid="{DC480E9B-24C9-42B3-9F01-AC86C5254F4A}"/>
    <cellStyle name="SAPBEXaggData 2 5 3" xfId="5986" xr:uid="{8EF8B155-E530-4376-A9E2-137B9A7D7921}"/>
    <cellStyle name="SAPBEXaggData 2 5 4" xfId="15876" xr:uid="{D59577D3-C758-4A69-82A3-254B3DEA39F6}"/>
    <cellStyle name="SAPBEXaggData 2 6" xfId="3767" xr:uid="{00000000-0005-0000-0000-0000710D0000}"/>
    <cellStyle name="SAPBEXaggData 2 6 2" xfId="9633" xr:uid="{1F26A338-B4BA-4C0E-B32B-D5874C818CEB}"/>
    <cellStyle name="SAPBEXaggData 2 6 3" xfId="15991" xr:uid="{3E4F5ABF-C980-468A-B861-5DCA56F9EB19}"/>
    <cellStyle name="SAPBEXaggData 2 6 4" xfId="17005" xr:uid="{F1FB4717-C7C9-4B6C-BDCA-B0C2D6A66770}"/>
    <cellStyle name="SAPBEXaggData 2 7" xfId="4168" xr:uid="{00000000-0005-0000-0000-0000720D0000}"/>
    <cellStyle name="SAPBEXaggData 2 8" xfId="3894" xr:uid="{00000000-0005-0000-0000-0000730D0000}"/>
    <cellStyle name="SAPBEXaggData 2 9" xfId="4353" xr:uid="{00000000-0005-0000-0000-0000740D0000}"/>
    <cellStyle name="SAPBEXaggData 3" xfId="3582" xr:uid="{00000000-0005-0000-0000-0000750D0000}"/>
    <cellStyle name="SAPBEXaggData 3 2" xfId="3942" xr:uid="{00000000-0005-0000-0000-0000760D0000}"/>
    <cellStyle name="SAPBEXaggData 3 2 2" xfId="9927" xr:uid="{32F43F42-E8FD-4C70-8B62-2F11C5666E4D}"/>
    <cellStyle name="SAPBEXaggData 3 2 2 2" xfId="16258" xr:uid="{FA1DC1C9-6165-4E2F-8A21-1FA50A538AA6}"/>
    <cellStyle name="SAPBEXaggData 3 2 2 3" xfId="16497" xr:uid="{A16B4F19-F0DE-4686-AF77-43220407F17E}"/>
    <cellStyle name="SAPBEXaggData 3 2 3" xfId="5991" xr:uid="{E956881A-8D51-4B9B-95DE-8D54552C5282}"/>
    <cellStyle name="SAPBEXaggData 3 2 4" xfId="15591" xr:uid="{63ACE243-C577-4460-B268-EDFC91339A3E}"/>
    <cellStyle name="SAPBEXaggData 3 3" xfId="3945" xr:uid="{00000000-0005-0000-0000-0000770D0000}"/>
    <cellStyle name="SAPBEXaggData 3 3 2" xfId="10101" xr:uid="{6DB6C66B-9439-4023-9F96-A0C79E70BD1D}"/>
    <cellStyle name="SAPBEXaggData 3 3 2 2" xfId="16308" xr:uid="{20F0FF4E-E75D-411F-AAA5-A0A8462D6F51}"/>
    <cellStyle name="SAPBEXaggData 3 3 2 3" xfId="17177" xr:uid="{EF1F20FB-1EB2-4103-8E04-218EA0CE912A}"/>
    <cellStyle name="SAPBEXaggData 3 3 3" xfId="5992" xr:uid="{4ACA993C-60A1-47EA-B644-CE07949C5D6C}"/>
    <cellStyle name="SAPBEXaggData 3 3 4" xfId="17037" xr:uid="{D8EB8C36-8AA4-405E-AB67-F8762E184D34}"/>
    <cellStyle name="SAPBEXaggData 3 4" xfId="4133" xr:uid="{00000000-0005-0000-0000-0000780D0000}"/>
    <cellStyle name="SAPBEXaggData 3 4 2" xfId="13083" xr:uid="{9A6931EB-5A4E-4BEF-9150-E12111363F28}"/>
    <cellStyle name="SAPBEXaggData 3 4 2 2" xfId="16756" xr:uid="{E571729A-A276-416E-A395-8DCD72B9723A}"/>
    <cellStyle name="SAPBEXaggData 3 4 2 3" xfId="15802" xr:uid="{31D773E6-9606-4352-89DA-ECF36128CDCB}"/>
    <cellStyle name="SAPBEXaggData 3 4 3" xfId="10933" xr:uid="{3DF34509-F691-4657-B949-4179AB1C2190}"/>
    <cellStyle name="SAPBEXaggData 3 4 3 2" xfId="16483" xr:uid="{54825722-F8DD-46E3-97DA-DF3E50D46AA2}"/>
    <cellStyle name="SAPBEXaggData 3 4 3 3" xfId="15754" xr:uid="{6DC9490A-A32D-425A-BB0D-F598030BC12B}"/>
    <cellStyle name="SAPBEXaggData 3 4 4" xfId="5993" xr:uid="{F5762A37-CEB4-4BAE-9A66-BCA5EFAA61B5}"/>
    <cellStyle name="SAPBEXaggData 3 4 5" xfId="16379" xr:uid="{7838FDC2-19AE-4117-9F37-DDA6D0B6E2AA}"/>
    <cellStyle name="SAPBEXaggData 3 5" xfId="4249" xr:uid="{00000000-0005-0000-0000-0000790D0000}"/>
    <cellStyle name="SAPBEXaggData 3 5 2" xfId="9743" xr:uid="{7087F00F-58C0-453B-B558-0710778BBD16}"/>
    <cellStyle name="SAPBEXaggData 3 5 2 2" xfId="16099" xr:uid="{0AFEBEE6-9E8B-48A1-B9C6-5365FD2812C9}"/>
    <cellStyle name="SAPBEXaggData 3 5 2 3" xfId="16990" xr:uid="{987CD52D-B55D-408C-8C03-0B37BC5B7CA1}"/>
    <cellStyle name="SAPBEXaggData 3 5 3" xfId="5990" xr:uid="{8E528928-3AFF-4D11-9B6E-07C79544CA43}"/>
    <cellStyle name="SAPBEXaggData 3 5 4" xfId="15739" xr:uid="{76E7D956-929E-4B16-9B4B-EB13356D499A}"/>
    <cellStyle name="SAPBEXaggData 3 6" xfId="4281" xr:uid="{00000000-0005-0000-0000-00007A0D0000}"/>
    <cellStyle name="SAPBEXaggData 3 6 2" xfId="9704" xr:uid="{E67F36E4-01C7-4FAC-9307-7968722633FB}"/>
    <cellStyle name="SAPBEXaggData 3 6 3" xfId="16061" xr:uid="{0769777F-60E1-4ECA-8002-5CC599718695}"/>
    <cellStyle name="SAPBEXaggData 3 6 4" xfId="17169" xr:uid="{E8B3B1F3-B1C3-435C-956C-A6EF6CEB51BE}"/>
    <cellStyle name="SAPBEXaggData 3 7" xfId="4328" xr:uid="{00000000-0005-0000-0000-00007B0D0000}"/>
    <cellStyle name="SAPBEXaggData 3 8" xfId="4545" xr:uid="{00000000-0005-0000-0000-00007C0D0000}"/>
    <cellStyle name="SAPBEXaggData 3 9" xfId="16856" xr:uid="{7B1AC475-E4B0-4F99-9D72-A19949E224A9}"/>
    <cellStyle name="SAPBEXaggData 4" xfId="3411" xr:uid="{00000000-0005-0000-0000-00007D0D0000}"/>
    <cellStyle name="SAPBEXaggData 4 2" xfId="3686" xr:uid="{00000000-0005-0000-0000-00007E0D0000}"/>
    <cellStyle name="SAPBEXaggData 4 2 2" xfId="14423" xr:uid="{D658EA43-4A37-4662-8033-C0D2569DAB0F}"/>
    <cellStyle name="SAPBEXaggData 4 2 2 2" xfId="17048" xr:uid="{71BFFF32-2F97-4879-8B02-8FC2AAF755E0}"/>
    <cellStyle name="SAPBEXaggData 4 2 2 3" xfId="15782" xr:uid="{EF90EB61-5F90-4757-8DB8-783560A3728A}"/>
    <cellStyle name="SAPBEXaggData 4 2 3" xfId="5994" xr:uid="{43444F50-E48E-4599-85AB-583F7BEEAEC7}"/>
    <cellStyle name="SAPBEXaggData 4 2 4" xfId="16534" xr:uid="{7B551D16-0BFE-4E98-BFC1-C5933920B789}"/>
    <cellStyle name="SAPBEXaggData 4 3" xfId="3803" xr:uid="{00000000-0005-0000-0000-00007F0D0000}"/>
    <cellStyle name="SAPBEXaggData 4 3 2" xfId="9744" xr:uid="{15DAA344-5F15-4FC7-8C3B-9807AAC05376}"/>
    <cellStyle name="SAPBEXaggData 4 3 3" xfId="16100" xr:uid="{7624BA4C-8886-40EC-8ABD-ACFD10441AFF}"/>
    <cellStyle name="SAPBEXaggData 4 3 4" xfId="16291" xr:uid="{8857E8D5-B56D-4232-941E-35717F4F302E}"/>
    <cellStyle name="SAPBEXaggData 4 4" xfId="3907" xr:uid="{00000000-0005-0000-0000-0000800D0000}"/>
    <cellStyle name="SAPBEXaggData 4 5" xfId="3796" xr:uid="{00000000-0005-0000-0000-0000810D0000}"/>
    <cellStyle name="SAPBEXaggData 4 6" xfId="4342" xr:uid="{00000000-0005-0000-0000-0000820D0000}"/>
    <cellStyle name="SAPBEXaggData 4 7" xfId="4304" xr:uid="{00000000-0005-0000-0000-0000830D0000}"/>
    <cellStyle name="SAPBEXaggData 4 8" xfId="4425" xr:uid="{00000000-0005-0000-0000-0000840D0000}"/>
    <cellStyle name="SAPBEXaggData 4 9" xfId="17126" xr:uid="{77972981-A161-4A47-9F4C-19CA167DE2C5}"/>
    <cellStyle name="SAPBEXaggData 5" xfId="4000" xr:uid="{00000000-0005-0000-0000-0000850D0000}"/>
    <cellStyle name="SAPBEXaggData 5 2" xfId="5995" xr:uid="{300B549E-32D5-4304-8194-F6838BC282CA}"/>
    <cellStyle name="SAPBEXaggData 5 2 2" xfId="14424" xr:uid="{2B52DE3A-AB4E-4C6A-A8A6-82150488FF5D}"/>
    <cellStyle name="SAPBEXaggData 5 2 2 2" xfId="17049" xr:uid="{334D3C09-A2DA-4FAA-855E-31F8C1C0392F}"/>
    <cellStyle name="SAPBEXaggData 5 2 2 3" xfId="17158" xr:uid="{2731163F-E72E-4462-9067-ECF1BC4986C5}"/>
    <cellStyle name="SAPBEXaggData 5 2 3" xfId="15875" xr:uid="{BCD63C0E-B74B-4A8F-AC4A-E522F6D51988}"/>
    <cellStyle name="SAPBEXaggData 5 3" xfId="9817" xr:uid="{EA59C386-74C3-44B9-9796-2115D0929993}"/>
    <cellStyle name="SAPBEXaggData 5 3 2" xfId="16173" xr:uid="{66118ABE-6FBB-450E-B1DE-3E22EC420823}"/>
    <cellStyle name="SAPBEXaggData 5 3 3" xfId="16392" xr:uid="{41C1F9A7-B5BF-406F-93E3-2697CAB79FBA}"/>
    <cellStyle name="SAPBEXaggData 5 4" xfId="13474" xr:uid="{D2F0F2BB-F9AB-457D-A892-0AE4F6857156}"/>
    <cellStyle name="SAPBEXaggData 5 4 2" xfId="16905" xr:uid="{590FAB28-B17D-45F0-81A0-C4CD55DEB724}"/>
    <cellStyle name="SAPBEXaggData 5 4 3" xfId="15720" xr:uid="{B1C74658-3EA1-4DFF-A8B0-148CF9A8F85A}"/>
    <cellStyle name="SAPBEXaggData 5 5" xfId="4793" xr:uid="{2F92CBB6-DF48-4739-8D55-404821C939AE}"/>
    <cellStyle name="SAPBEXaggData 5 6" xfId="15615" xr:uid="{FAFA74CB-8E9F-4B3D-9B23-6BB5C65B2525}"/>
    <cellStyle name="SAPBEXaggData 6" xfId="5996" xr:uid="{C9BFEBF9-ACCE-45B5-920C-C820FD12B978}"/>
    <cellStyle name="SAPBEXaggData 6 2" xfId="9863" xr:uid="{BD143372-A296-48A4-9E9C-014339544BAB}"/>
    <cellStyle name="SAPBEXaggData 6 2 2" xfId="16219" xr:uid="{153275F0-9CE3-449C-B7DE-37291C0F0312}"/>
    <cellStyle name="SAPBEXaggData 6 2 3" xfId="16979" xr:uid="{00BFFAC5-1E5B-4400-9013-E9E1DB884A3C}"/>
    <cellStyle name="SAPBEXaggData 6 3" xfId="17171" xr:uid="{7233324F-E0E7-435A-91C0-99332B570D90}"/>
    <cellStyle name="SAPBEXaggData 7" xfId="5997" xr:uid="{81616D0D-203D-4C4A-A2C8-FDB1D12A7682}"/>
    <cellStyle name="SAPBEXaggData 7 2" xfId="10099" xr:uid="{10663A29-CD58-4A17-A76D-73B885A54959}"/>
    <cellStyle name="SAPBEXaggData 7 2 2" xfId="16306" xr:uid="{47F1F30D-2A22-49DB-AADD-0D154A90FDB4}"/>
    <cellStyle name="SAPBEXaggData 7 2 3" xfId="16539" xr:uid="{DB845B73-EA38-4867-BC8A-75E2CCB77C1E}"/>
    <cellStyle name="SAPBEXaggData 7 3" xfId="16665" xr:uid="{EF075DF0-2548-451C-8912-1BD67AAB36B3}"/>
    <cellStyle name="SAPBEXaggData 8" xfId="6707" xr:uid="{8E2ED24B-7F83-4A12-8C00-A3908F10393A}"/>
    <cellStyle name="SAPBEXaggData 8 2" xfId="9741" xr:uid="{09DAE898-9625-4610-A975-87C9A491B6F7}"/>
    <cellStyle name="SAPBEXaggData 8 2 2" xfId="16097" xr:uid="{7106F2F8-284D-49DB-B2D0-D9704CB6B363}"/>
    <cellStyle name="SAPBEXaggData 8 2 3" xfId="16759" xr:uid="{92B1A5CC-BE11-4B8E-BF93-E8C8DF363D23}"/>
    <cellStyle name="SAPBEXaggData 8 3" xfId="15566" xr:uid="{4BE11168-43C0-451F-AE4F-176DEB59909E}"/>
    <cellStyle name="SAPBEXaggData 9" xfId="13279" xr:uid="{7D9486BE-44CE-44CD-905E-1B9023D2C36F}"/>
    <cellStyle name="SAPBEXaggData 9 2" xfId="16782" xr:uid="{D091F6BB-7DF0-4B73-91C4-54695160101F}"/>
    <cellStyle name="SAPBEXaggData 9 3" xfId="15799" xr:uid="{1BAF0FD3-534B-494D-9777-5E0F20B62CEF}"/>
    <cellStyle name="SAPBEXaggData_Endividamento Jun 14 (2)" xfId="3413" xr:uid="{00000000-0005-0000-0000-0000860D0000}"/>
    <cellStyle name="SAPBEXaggDataEmph" xfId="3014" xr:uid="{00000000-0005-0000-0000-0000870D0000}"/>
    <cellStyle name="SAPBEXaggDataEmph 2" xfId="3015" xr:uid="{00000000-0005-0000-0000-0000880D0000}"/>
    <cellStyle name="SAPBEXaggDataEmph 2 10" xfId="3839" xr:uid="{00000000-0005-0000-0000-0000890D0000}"/>
    <cellStyle name="SAPBEXaggDataEmph 2 11" xfId="17125" xr:uid="{126592A3-1BF2-4EF0-BF41-8F0DFD7BD548}"/>
    <cellStyle name="SAPBEXaggDataEmph 2 2" xfId="3016" xr:uid="{00000000-0005-0000-0000-00008A0D0000}"/>
    <cellStyle name="SAPBEXaggDataEmph 2 2 2" xfId="9928" xr:uid="{88EECF90-1EEB-4540-A453-005B575CF937}"/>
    <cellStyle name="SAPBEXaggDataEmph 2 2 2 2" xfId="16259" xr:uid="{933A99C9-5784-4F53-816E-7ADC37405D40}"/>
    <cellStyle name="SAPBEXaggDataEmph 2 2 2 3" xfId="16629" xr:uid="{38FB7510-3714-4FD1-B466-082AA09F8096}"/>
    <cellStyle name="SAPBEXaggDataEmph 2 2 3" xfId="6000" xr:uid="{02C6A541-7C86-4C0D-9F30-CBFE376A0B3B}"/>
    <cellStyle name="SAPBEXaggDataEmph 2 2 4" xfId="15590" xr:uid="{FFC1ED68-A1E2-4260-87F2-659B30BDEEA1}"/>
    <cellStyle name="SAPBEXaggDataEmph 2 3" xfId="3415" xr:uid="{00000000-0005-0000-0000-00008B0D0000}"/>
    <cellStyle name="SAPBEXaggDataEmph 2 3 2" xfId="10102" xr:uid="{20E08388-F757-4FA4-BAC3-944106CBB6A6}"/>
    <cellStyle name="SAPBEXaggDataEmph 2 3 2 2" xfId="16309" xr:uid="{3D54ECE0-2BEC-4B02-8E07-89433F1F141A}"/>
    <cellStyle name="SAPBEXaggDataEmph 2 3 2 3" xfId="16670" xr:uid="{9704C9E6-5D75-4A8B-A1AA-C012B104FAE9}"/>
    <cellStyle name="SAPBEXaggDataEmph 2 3 3" xfId="6001" xr:uid="{99C11070-C446-41CA-A2FB-A0496377F8FB}"/>
    <cellStyle name="SAPBEXaggDataEmph 2 3 4" xfId="15589" xr:uid="{11DB356D-AD54-4252-A855-A6E98F14B9D4}"/>
    <cellStyle name="SAPBEXaggDataEmph 2 4" xfId="3689" xr:uid="{00000000-0005-0000-0000-00008C0D0000}"/>
    <cellStyle name="SAPBEXaggDataEmph 2 4 2" xfId="13047" xr:uid="{95BBD81D-2EDA-44DC-A509-1534C6FA91E6}"/>
    <cellStyle name="SAPBEXaggDataEmph 2 4 2 2" xfId="16727" xr:uid="{BFB740F5-6161-468F-977A-8557CDB59F50}"/>
    <cellStyle name="SAPBEXaggDataEmph 2 4 2 3" xfId="16555" xr:uid="{9D86DD10-727F-4AEA-9A1F-0A9AE2061B9A}"/>
    <cellStyle name="SAPBEXaggDataEmph 2 4 3" xfId="10904" xr:uid="{489C53E0-BCFB-434C-BB3A-962ECC855E23}"/>
    <cellStyle name="SAPBEXaggDataEmph 2 4 3 2" xfId="16454" xr:uid="{EA576C97-09A5-44DB-BEE8-28BC8D00482A}"/>
    <cellStyle name="SAPBEXaggDataEmph 2 4 3 3" xfId="17201" xr:uid="{AED0FFE4-0B86-4348-9D5C-24E334E513DB}"/>
    <cellStyle name="SAPBEXaggDataEmph 2 4 4" xfId="6002" xr:uid="{3F2156B0-ACCB-456D-B49E-CF9B827637E6}"/>
    <cellStyle name="SAPBEXaggDataEmph 2 4 5" xfId="15588" xr:uid="{5BFB96C8-E959-4FF9-AC34-CCC25930D76E}"/>
    <cellStyle name="SAPBEXaggDataEmph 2 5" xfId="3802" xr:uid="{00000000-0005-0000-0000-00008D0D0000}"/>
    <cellStyle name="SAPBEXaggDataEmph 2 5 2" xfId="9745" xr:uid="{64260A62-EF8B-41C7-BC7B-801710492213}"/>
    <cellStyle name="SAPBEXaggDataEmph 2 5 2 2" xfId="16101" xr:uid="{3FBFBDA5-50FD-4038-A705-43FF8DCC24D3}"/>
    <cellStyle name="SAPBEXaggDataEmph 2 5 2 3" xfId="16505" xr:uid="{61275450-0B2A-4D0F-94F9-78A3BCA6407B}"/>
    <cellStyle name="SAPBEXaggDataEmph 2 5 3" xfId="5999" xr:uid="{67541903-5C4E-4B15-BB0D-B50022AE7E1B}"/>
    <cellStyle name="SAPBEXaggDataEmph 2 5 4" xfId="15707" xr:uid="{446F884E-5D87-4656-96C2-D70BEF935344}"/>
    <cellStyle name="SAPBEXaggDataEmph 2 6" xfId="4007" xr:uid="{00000000-0005-0000-0000-00008E0D0000}"/>
    <cellStyle name="SAPBEXaggDataEmph 2 6 2" xfId="9635" xr:uid="{033EB1FC-E1E7-4017-BB0A-3D21C3AA1B20}"/>
    <cellStyle name="SAPBEXaggDataEmph 2 6 3" xfId="15993" xr:uid="{07665B79-3552-4933-B07A-D74E627DF218}"/>
    <cellStyle name="SAPBEXaggDataEmph 2 6 4" xfId="16575" xr:uid="{11834CA5-8863-496F-9B98-3A79F2C87185}"/>
    <cellStyle name="SAPBEXaggDataEmph 2 7" xfId="4118" xr:uid="{00000000-0005-0000-0000-00008F0D0000}"/>
    <cellStyle name="SAPBEXaggDataEmph 2 8" xfId="4129" xr:uid="{00000000-0005-0000-0000-0000900D0000}"/>
    <cellStyle name="SAPBEXaggDataEmph 2 9" xfId="4212" xr:uid="{00000000-0005-0000-0000-0000910D0000}"/>
    <cellStyle name="SAPBEXaggDataEmph 3" xfId="3583" xr:uid="{00000000-0005-0000-0000-0000920D0000}"/>
    <cellStyle name="SAPBEXaggDataEmph 3 2" xfId="3857" xr:uid="{00000000-0005-0000-0000-0000930D0000}"/>
    <cellStyle name="SAPBEXaggDataEmph 3 2 2" xfId="9746" xr:uid="{D2BD62AD-3EAC-4F3E-A16E-731A526C0110}"/>
    <cellStyle name="SAPBEXaggDataEmph 3 2 2 2" xfId="16102" xr:uid="{0DCB0FE0-ECF6-400F-9754-BAD9A218E663}"/>
    <cellStyle name="SAPBEXaggDataEmph 3 2 2 3" xfId="15835" xr:uid="{C74B1D97-29F3-4F34-94F1-7E11F96DA6DC}"/>
    <cellStyle name="SAPBEXaggDataEmph 3 2 3" xfId="6003" xr:uid="{51BEB012-65D8-489A-A2A0-439F0F850C84}"/>
    <cellStyle name="SAPBEXaggDataEmph 3 2 4" xfId="17033" xr:uid="{3E48D74C-8403-44F4-8E45-A0F4399C41E9}"/>
    <cellStyle name="SAPBEXaggDataEmph 3 3" xfId="3890" xr:uid="{00000000-0005-0000-0000-0000940D0000}"/>
    <cellStyle name="SAPBEXaggDataEmph 3 3 2" xfId="9705" xr:uid="{DA813082-55D4-46A9-B546-527B12EE2088}"/>
    <cellStyle name="SAPBEXaggDataEmph 3 3 3" xfId="16062" xr:uid="{26B5ABF1-9B3E-4517-9B85-3BBDAB9DB7CF}"/>
    <cellStyle name="SAPBEXaggDataEmph 3 3 4" xfId="16663" xr:uid="{1B8C2DCB-6FC2-4A6E-A1ED-D76A09361426}"/>
    <cellStyle name="SAPBEXaggDataEmph 3 4" xfId="4134" xr:uid="{00000000-0005-0000-0000-0000950D0000}"/>
    <cellStyle name="SAPBEXaggDataEmph 3 5" xfId="4250" xr:uid="{00000000-0005-0000-0000-0000960D0000}"/>
    <cellStyle name="SAPBEXaggDataEmph 3 6" xfId="4370" xr:uid="{00000000-0005-0000-0000-0000970D0000}"/>
    <cellStyle name="SAPBEXaggDataEmph 3 7" xfId="4460" xr:uid="{00000000-0005-0000-0000-0000980D0000}"/>
    <cellStyle name="SAPBEXaggDataEmph 3 8" xfId="4546" xr:uid="{00000000-0005-0000-0000-0000990D0000}"/>
    <cellStyle name="SAPBEXaggDataEmph 3 9" xfId="16597" xr:uid="{D56AA43E-158C-445D-9EE1-E84B01622FBE}"/>
    <cellStyle name="SAPBEXaggDataEmph 4" xfId="3414" xr:uid="{00000000-0005-0000-0000-00009A0D0000}"/>
    <cellStyle name="SAPBEXaggDataEmph 4 2" xfId="3688" xr:uid="{00000000-0005-0000-0000-00009B0D0000}"/>
    <cellStyle name="SAPBEXaggDataEmph 4 2 2" xfId="14425" xr:uid="{E67452E9-7B02-486B-93F1-A4FDBEB80A3E}"/>
    <cellStyle name="SAPBEXaggDataEmph 4 2 2 2" xfId="17050" xr:uid="{4F2D739A-EC70-4AB9-81B4-866EE019B6C6}"/>
    <cellStyle name="SAPBEXaggDataEmph 4 2 2 3" xfId="16652" xr:uid="{D4527545-629C-49FB-ABC1-A581B1362D20}"/>
    <cellStyle name="SAPBEXaggDataEmph 4 2 3" xfId="6004" xr:uid="{D94830A9-A939-457A-A51C-43861F5CE64D}"/>
    <cellStyle name="SAPBEXaggDataEmph 4 2 4" xfId="16282" xr:uid="{0BEDDF80-8B84-47EA-9B2D-377086EB4AD2}"/>
    <cellStyle name="SAPBEXaggDataEmph 4 3" xfId="3280" xr:uid="{00000000-0005-0000-0000-00009C0D0000}"/>
    <cellStyle name="SAPBEXaggDataEmph 4 3 2" xfId="9818" xr:uid="{FD463EAF-B934-462A-ABB5-05185903BABC}"/>
    <cellStyle name="SAPBEXaggDataEmph 4 3 3" xfId="16174" xr:uid="{86F80056-1DB2-48F0-A8D4-3773D8F6F13C}"/>
    <cellStyle name="SAPBEXaggDataEmph 4 3 4" xfId="16550" xr:uid="{EC357C0F-691A-4608-88ED-C6D2FF0F2F88}"/>
    <cellStyle name="SAPBEXaggDataEmph 4 4" xfId="3773" xr:uid="{00000000-0005-0000-0000-00009D0D0000}"/>
    <cellStyle name="SAPBEXaggDataEmph 4 4 2" xfId="13329" xr:uid="{275B1098-04B2-40FF-A181-7A1203E29913}"/>
    <cellStyle name="SAPBEXaggDataEmph 4 4 3" xfId="16812" xr:uid="{F424BFCD-C378-4DAC-90D2-54DC4B86B9D1}"/>
    <cellStyle name="SAPBEXaggDataEmph 4 4 4" xfId="15717" xr:uid="{036AA709-CD5D-4BF3-B452-2F20107CD260}"/>
    <cellStyle name="SAPBEXaggDataEmph 4 5" xfId="3932" xr:uid="{00000000-0005-0000-0000-00009E0D0000}"/>
    <cellStyle name="SAPBEXaggDataEmph 4 6" xfId="4239" xr:uid="{00000000-0005-0000-0000-00009F0D0000}"/>
    <cellStyle name="SAPBEXaggDataEmph 4 7" xfId="4174" xr:uid="{00000000-0005-0000-0000-0000A00D0000}"/>
    <cellStyle name="SAPBEXaggDataEmph 4 8" xfId="4325" xr:uid="{00000000-0005-0000-0000-0000A10D0000}"/>
    <cellStyle name="SAPBEXaggDataEmph 4 9" xfId="15660" xr:uid="{59179A5F-0804-4297-85BD-C8B13FBD97F1}"/>
    <cellStyle name="SAPBEXaggDataEmph 5" xfId="3906" xr:uid="{00000000-0005-0000-0000-0000A20D0000}"/>
    <cellStyle name="SAPBEXaggDataEmph 5 2" xfId="6005" xr:uid="{6CF4D8B5-55EB-42C8-B129-726D3C0EAE19}"/>
    <cellStyle name="SAPBEXaggDataEmph 5 2 2" xfId="14426" xr:uid="{B6386DE4-1100-457E-ADBA-74D2DDF38A79}"/>
    <cellStyle name="SAPBEXaggDataEmph 5 2 2 2" xfId="17051" xr:uid="{13A4D26C-F1C8-4087-BE32-4956D35B0987}"/>
    <cellStyle name="SAPBEXaggDataEmph 5 2 2 3" xfId="15914" xr:uid="{59FCC360-78AD-436E-BC09-0A208A12DECF}"/>
    <cellStyle name="SAPBEXaggDataEmph 5 2 3" xfId="16498" xr:uid="{54491E4E-6CF0-467E-BEBE-3AD5D582980F}"/>
    <cellStyle name="SAPBEXaggDataEmph 5 3" xfId="9864" xr:uid="{07D0EFB6-F075-4CB5-A0F3-159ED511DB8F}"/>
    <cellStyle name="SAPBEXaggDataEmph 5 3 2" xfId="16220" xr:uid="{917BB332-2F3F-4502-AA5F-C0933F0A98CA}"/>
    <cellStyle name="SAPBEXaggDataEmph 5 3 3" xfId="16357" xr:uid="{8554F2E3-7B32-4829-BE95-00CC169637F7}"/>
    <cellStyle name="SAPBEXaggDataEmph 5 4" xfId="13475" xr:uid="{25B44278-BF6E-4592-89F6-1DC4001F71DA}"/>
    <cellStyle name="SAPBEXaggDataEmph 5 4 2" xfId="16906" xr:uid="{CB54A35F-F2D8-43AE-A655-A683E24C7367}"/>
    <cellStyle name="SAPBEXaggDataEmph 5 4 3" xfId="15510" xr:uid="{15CE7542-AE0C-42E9-8560-28D94025D6CE}"/>
    <cellStyle name="SAPBEXaggDataEmph 5 5" xfId="4794" xr:uid="{E16FAC07-C1C3-48BA-9A44-DD9BF872CF84}"/>
    <cellStyle name="SAPBEXaggDataEmph 5 6" xfId="4617" xr:uid="{A9DD948B-39C0-485D-AF31-3A3AFAAB6045}"/>
    <cellStyle name="SAPBEXaggDataEmph 6" xfId="6006" xr:uid="{C721DDE5-D8EB-4C15-BC28-8EBD9809C8DF}"/>
    <cellStyle name="SAPBEXaggDataEmph 7" xfId="5998" xr:uid="{3892D9E6-6295-4848-B327-3681A41747EA}"/>
    <cellStyle name="SAPBEXaggDataEmph 8" xfId="9634" xr:uid="{87CF007E-0CFF-427E-9864-4AAB734AE5E8}"/>
    <cellStyle name="SAPBEXaggDataEmph 8 2" xfId="15992" xr:uid="{5C49A3E4-EDC9-45BE-A00B-8C82568CF000}"/>
    <cellStyle name="SAPBEXaggDataEmph 8 3" xfId="16415" xr:uid="{24411EFC-1A0E-46AF-B953-C00638757F4C}"/>
    <cellStyle name="SAPBEXaggDataEmph_Endividamento Jun 14 (2)" xfId="3416" xr:uid="{00000000-0005-0000-0000-0000A30D0000}"/>
    <cellStyle name="SAPBEXaggItem" xfId="3017" xr:uid="{00000000-0005-0000-0000-0000A40D0000}"/>
    <cellStyle name="SAPBEXaggItem 10" xfId="9636" xr:uid="{8A18BAAB-0136-4A62-84B8-E551E2F33670}"/>
    <cellStyle name="SAPBEXaggItem 10 2" xfId="15994" xr:uid="{57470F5A-E9AE-47D8-9343-4197169CF0DB}"/>
    <cellStyle name="SAPBEXaggItem 10 3" xfId="15849" xr:uid="{9FE30F1A-3B8C-490F-9B66-A712F88F926C}"/>
    <cellStyle name="SAPBEXaggItem 2" xfId="3018" xr:uid="{00000000-0005-0000-0000-0000A50D0000}"/>
    <cellStyle name="SAPBEXaggItem 2 10" xfId="4412" xr:uid="{00000000-0005-0000-0000-0000A60D0000}"/>
    <cellStyle name="SAPBEXaggItem 2 11" xfId="15659" xr:uid="{54E049E9-7A5E-4B84-A418-3F402333D062}"/>
    <cellStyle name="SAPBEXaggItem 2 2" xfId="3019" xr:uid="{00000000-0005-0000-0000-0000A70D0000}"/>
    <cellStyle name="SAPBEXaggItem 2 2 2" xfId="9854" xr:uid="{638098A0-DCAD-4C87-8CD9-90E4A3BFBE86}"/>
    <cellStyle name="SAPBEXaggItem 2 2 2 2" xfId="16210" xr:uid="{B1DBE77C-12A7-4FC0-88DD-FE969E45E2CB}"/>
    <cellStyle name="SAPBEXaggItem 2 2 2 3" xfId="16982" xr:uid="{241DEE14-11FC-4B91-A6EA-E162816FCE6E}"/>
    <cellStyle name="SAPBEXaggItem 2 2 3" xfId="6009" xr:uid="{08DC0DF1-4F0C-48E4-B003-AE53D9695802}"/>
    <cellStyle name="SAPBEXaggItem 2 2 4" xfId="16616" xr:uid="{E5DF0F56-C4C4-459D-A4EB-16AD7FCDEF47}"/>
    <cellStyle name="SAPBEXaggItem 2 3" xfId="3418" xr:uid="{00000000-0005-0000-0000-0000A80D0000}"/>
    <cellStyle name="SAPBEXaggItem 2 3 2" xfId="10103" xr:uid="{9C74A4B3-08D2-4C2D-A457-F4EA59F787FA}"/>
    <cellStyle name="SAPBEXaggItem 2 3 2 2" xfId="16310" xr:uid="{20E67B98-948C-439E-A135-DC53B77A5861}"/>
    <cellStyle name="SAPBEXaggItem 2 3 2 3" xfId="15931" xr:uid="{17BAC4DE-1696-4F15-8DFA-2A53F652A434}"/>
    <cellStyle name="SAPBEXaggItem 2 3 3" xfId="6010" xr:uid="{E8A6EB9D-9174-4359-879E-37CA6E5F3553}"/>
    <cellStyle name="SAPBEXaggItem 2 3 4" xfId="16774" xr:uid="{6A3E4CC4-19FA-4D49-A7CF-6CA4412E69BE}"/>
    <cellStyle name="SAPBEXaggItem 2 4" xfId="3691" xr:uid="{00000000-0005-0000-0000-0000A90D0000}"/>
    <cellStyle name="SAPBEXaggItem 2 4 2" xfId="10887" xr:uid="{2DCBD398-181E-46B5-A99E-977A0E0D97C4}"/>
    <cellStyle name="SAPBEXaggItem 2 4 2 2" xfId="16437" xr:uid="{9436F54D-0B58-4389-A629-97874E032DC9}"/>
    <cellStyle name="SAPBEXaggItem 2 4 2 3" xfId="15716" xr:uid="{E64C0317-E139-4B65-B75B-0E39540C1763}"/>
    <cellStyle name="SAPBEXaggItem 2 4 3" xfId="6011" xr:uid="{6235A395-02D0-4BFD-BC1C-E4FCEBE1299D}"/>
    <cellStyle name="SAPBEXaggItem 2 4 4" xfId="15891" xr:uid="{2AA3A147-6666-464D-8F19-966AF8A7CF80}"/>
    <cellStyle name="SAPBEXaggItem 2 5" xfId="3667" xr:uid="{00000000-0005-0000-0000-0000AA0D0000}"/>
    <cellStyle name="SAPBEXaggItem 2 5 2" xfId="9747" xr:uid="{EC70B49F-D0BB-4C2C-A090-1CCA8EB2F0F5}"/>
    <cellStyle name="SAPBEXaggItem 2 5 2 2" xfId="16103" xr:uid="{E9250A0F-F0D4-469C-8D2E-5427436D8D82}"/>
    <cellStyle name="SAPBEXaggItem 2 5 2 3" xfId="17143" xr:uid="{295F0A29-1A08-4D39-818A-2152E43F459A}"/>
    <cellStyle name="SAPBEXaggItem 2 5 3" xfId="6008" xr:uid="{4D720EA1-A13C-47D5-8211-D699170B37EF}"/>
    <cellStyle name="SAPBEXaggItem 2 5 4" xfId="17135" xr:uid="{21A02AEF-B0DF-4898-83C7-91884FD9ECB3}"/>
    <cellStyle name="SAPBEXaggItem 2 6" xfId="3835" xr:uid="{00000000-0005-0000-0000-0000AB0D0000}"/>
    <cellStyle name="SAPBEXaggItem 2 6 2" xfId="9637" xr:uid="{DD532384-4A63-40C5-80DA-4CF022638605}"/>
    <cellStyle name="SAPBEXaggItem 2 6 3" xfId="15995" xr:uid="{47215A99-656E-4F15-8696-4D8CE7F58E0E}"/>
    <cellStyle name="SAPBEXaggItem 2 6 4" xfId="17207" xr:uid="{3C7EA560-933B-43CD-B292-12E9D55B8AD4}"/>
    <cellStyle name="SAPBEXaggItem 2 7" xfId="4014" xr:uid="{00000000-0005-0000-0000-0000AC0D0000}"/>
    <cellStyle name="SAPBEXaggItem 2 8" xfId="4279" xr:uid="{00000000-0005-0000-0000-0000AD0D0000}"/>
    <cellStyle name="SAPBEXaggItem 2 9" xfId="4085" xr:uid="{00000000-0005-0000-0000-0000AE0D0000}"/>
    <cellStyle name="SAPBEXaggItem 3" xfId="3584" xr:uid="{00000000-0005-0000-0000-0000AF0D0000}"/>
    <cellStyle name="SAPBEXaggItem 3 2" xfId="3985" xr:uid="{00000000-0005-0000-0000-0000B00D0000}"/>
    <cellStyle name="SAPBEXaggItem 3 2 2" xfId="9929" xr:uid="{62353700-A534-4BDD-89CF-A862AA8A6D5F}"/>
    <cellStyle name="SAPBEXaggItem 3 2 2 2" xfId="16260" xr:uid="{26367B08-F75F-465D-96F5-AF0353816D41}"/>
    <cellStyle name="SAPBEXaggItem 3 2 2 3" xfId="15819" xr:uid="{A21EC398-355F-44C9-A538-BABC31E1CD24}"/>
    <cellStyle name="SAPBEXaggItem 3 2 3" xfId="6013" xr:uid="{35B75ED5-4527-42F3-8468-0CFB71622337}"/>
    <cellStyle name="SAPBEXaggItem 3 2 4" xfId="17036" xr:uid="{DB87C5E7-8245-4AAC-9718-19322603B204}"/>
    <cellStyle name="SAPBEXaggItem 3 3" xfId="3957" xr:uid="{00000000-0005-0000-0000-0000B10D0000}"/>
    <cellStyle name="SAPBEXaggItem 3 3 2" xfId="10104" xr:uid="{AEAE2047-B9AF-44F4-AF5E-F815440B2082}"/>
    <cellStyle name="SAPBEXaggItem 3 3 2 2" xfId="16311" xr:uid="{FD4446B9-C4FC-41E2-A32E-66BF296E3F90}"/>
    <cellStyle name="SAPBEXaggItem 3 3 2 3" xfId="15712" xr:uid="{1E70A7B5-0F54-4611-A2F3-3D8DD2213B37}"/>
    <cellStyle name="SAPBEXaggItem 3 3 3" xfId="6014" xr:uid="{088B65C3-B506-485B-B0E1-4EA345B2C357}"/>
    <cellStyle name="SAPBEXaggItem 3 3 4" xfId="16403" xr:uid="{469DF0BC-6F49-47CD-A188-260653BD1C45}"/>
    <cellStyle name="SAPBEXaggItem 3 4" xfId="4135" xr:uid="{00000000-0005-0000-0000-0000B20D0000}"/>
    <cellStyle name="SAPBEXaggItem 3 4 2" xfId="10888" xr:uid="{E3081A98-6C43-4292-A230-BD0E6C5608AB}"/>
    <cellStyle name="SAPBEXaggItem 3 4 2 2" xfId="16438" xr:uid="{205BF49D-462C-4E88-AD66-A4759D76C515}"/>
    <cellStyle name="SAPBEXaggItem 3 4 2 3" xfId="15528" xr:uid="{2DB43CCB-BDFA-4D1A-9507-EED3611B4EE8}"/>
    <cellStyle name="SAPBEXaggItem 3 4 3" xfId="6015" xr:uid="{060F19C5-D195-4F48-8A16-73494CD90D1A}"/>
    <cellStyle name="SAPBEXaggItem 3 4 4" xfId="16563" xr:uid="{33E22976-7D47-4B44-A181-55BE82F65C7F}"/>
    <cellStyle name="SAPBEXaggItem 3 5" xfId="4251" xr:uid="{00000000-0005-0000-0000-0000B30D0000}"/>
    <cellStyle name="SAPBEXaggItem 3 5 2" xfId="9748" xr:uid="{EBEE1945-8C6B-46EC-AE3A-C6A7E23305B8}"/>
    <cellStyle name="SAPBEXaggItem 3 5 2 2" xfId="16104" xr:uid="{A7911B98-AEC5-4BF8-943C-ADC87550788E}"/>
    <cellStyle name="SAPBEXaggItem 3 5 2 3" xfId="16637" xr:uid="{91857389-621C-4E72-9BFD-7255C6558047}"/>
    <cellStyle name="SAPBEXaggItem 3 5 3" xfId="6012" xr:uid="{7D149F2B-2826-4021-AA1E-1D6A510045E1}"/>
    <cellStyle name="SAPBEXaggItem 3 5 4" xfId="15675" xr:uid="{D019E857-52A6-4151-818C-551D890552C0}"/>
    <cellStyle name="SAPBEXaggItem 3 6" xfId="4308" xr:uid="{00000000-0005-0000-0000-0000B40D0000}"/>
    <cellStyle name="SAPBEXaggItem 3 6 2" xfId="9706" xr:uid="{AC1C453F-0ED4-4EC1-B148-54F62325176D}"/>
    <cellStyle name="SAPBEXaggItem 3 6 3" xfId="16063" xr:uid="{A76FD792-461E-4017-92E8-C60626AB02AE}"/>
    <cellStyle name="SAPBEXaggItem 3 6 4" xfId="15922" xr:uid="{4018613C-9250-4BE9-9BD0-CA050E5288EF}"/>
    <cellStyle name="SAPBEXaggItem 3 7" xfId="4414" xr:uid="{00000000-0005-0000-0000-0000B50D0000}"/>
    <cellStyle name="SAPBEXaggItem 3 8" xfId="4547" xr:uid="{00000000-0005-0000-0000-0000B60D0000}"/>
    <cellStyle name="SAPBEXaggItem 3 9" xfId="15771" xr:uid="{3EF99757-D0D6-4147-A102-110A9BED92C7}"/>
    <cellStyle name="SAPBEXaggItem 4" xfId="3417" xr:uid="{00000000-0005-0000-0000-0000B70D0000}"/>
    <cellStyle name="SAPBEXaggItem 4 2" xfId="3690" xr:uid="{00000000-0005-0000-0000-0000B80D0000}"/>
    <cellStyle name="SAPBEXaggItem 4 2 2" xfId="13048" xr:uid="{AE91FEBC-04B9-4D26-88F9-DB590BE794EA}"/>
    <cellStyle name="SAPBEXaggItem 4 2 2 2" xfId="16728" xr:uid="{D2D85C57-31C2-494F-AAA7-4A1E69AE37C2}"/>
    <cellStyle name="SAPBEXaggItem 4 2 2 3" xfId="15805" xr:uid="{1996A427-0E5F-4804-9464-7FDFA64BFFBF}"/>
    <cellStyle name="SAPBEXaggItem 4 2 3" xfId="10905" xr:uid="{D2795704-044D-4E4E-96FE-BE058B09D40C}"/>
    <cellStyle name="SAPBEXaggItem 4 2 3 2" xfId="16455" xr:uid="{D536FD8A-66C2-4E98-98FF-345FC3B6B996}"/>
    <cellStyle name="SAPBEXaggItem 4 2 3 3" xfId="16696" xr:uid="{3CE353E7-92D2-46FD-911F-45CEA03ACC19}"/>
    <cellStyle name="SAPBEXaggItem 4 2 4" xfId="6017" xr:uid="{9355678A-1E14-44BF-8998-1E29CDE8701F}"/>
    <cellStyle name="SAPBEXaggItem 4 2 5" xfId="17197" xr:uid="{1FF722ED-BA7F-4F32-A77C-3C13C1B55137}"/>
    <cellStyle name="SAPBEXaggItem 4 3" xfId="3768" xr:uid="{00000000-0005-0000-0000-0000B90D0000}"/>
    <cellStyle name="SAPBEXaggItem 4 3 2" xfId="14427" xr:uid="{312837D5-9E9D-4D63-874E-A37668A056A7}"/>
    <cellStyle name="SAPBEXaggItem 4 3 2 2" xfId="17052" xr:uid="{242CD587-5163-4F90-B1D3-24DC8D28390A}"/>
    <cellStyle name="SAPBEXaggItem 4 3 2 3" xfId="15697" xr:uid="{8261E066-FB4D-434F-9306-0FE44FAE407F}"/>
    <cellStyle name="SAPBEXaggItem 4 3 3" xfId="6016" xr:uid="{442FA351-5F2B-4CB2-95A6-C5C80A8ACDA5}"/>
    <cellStyle name="SAPBEXaggItem 4 3 4" xfId="15874" xr:uid="{A6BC7E75-2F19-477F-80F8-29DCD0BBBB0F}"/>
    <cellStyle name="SAPBEXaggItem 4 4" xfId="3656" xr:uid="{00000000-0005-0000-0000-0000BA0D0000}"/>
    <cellStyle name="SAPBEXaggItem 4 4 2" xfId="9749" xr:uid="{DC236BEB-05B9-4AC7-9632-2BAA7D8F4A9D}"/>
    <cellStyle name="SAPBEXaggItem 4 4 3" xfId="16105" xr:uid="{75E07941-9190-4003-AF26-D76812E08794}"/>
    <cellStyle name="SAPBEXaggItem 4 4 4" xfId="15898" xr:uid="{356B5E73-C5E4-413E-82FC-CA8CA031E356}"/>
    <cellStyle name="SAPBEXaggItem 4 5" xfId="4117" xr:uid="{00000000-0005-0000-0000-0000BB0D0000}"/>
    <cellStyle name="SAPBEXaggItem 4 6" xfId="4343" xr:uid="{00000000-0005-0000-0000-0000BC0D0000}"/>
    <cellStyle name="SAPBEXaggItem 4 7" xfId="4333" xr:uid="{00000000-0005-0000-0000-0000BD0D0000}"/>
    <cellStyle name="SAPBEXaggItem 4 8" xfId="3878" xr:uid="{00000000-0005-0000-0000-0000BE0D0000}"/>
    <cellStyle name="SAPBEXaggItem 4 9" xfId="15885" xr:uid="{8C27DD55-3E3B-4B3B-AE3B-6F1CBC30CAA2}"/>
    <cellStyle name="SAPBEXaggItem 5" xfId="3930" xr:uid="{00000000-0005-0000-0000-0000BF0D0000}"/>
    <cellStyle name="SAPBEXaggItem 5 2" xfId="6018" xr:uid="{7904352F-6ED0-4E7A-BEED-A84425F58692}"/>
    <cellStyle name="SAPBEXaggItem 5 2 2" xfId="14428" xr:uid="{0419456D-6A85-40A0-A769-F5FDBBF7EC4C}"/>
    <cellStyle name="SAPBEXaggItem 5 2 2 2" xfId="17053" xr:uid="{D6D87512-7CE3-4331-B38F-1294B52BC1DC}"/>
    <cellStyle name="SAPBEXaggItem 5 2 2 3" xfId="16945" xr:uid="{985D6E6B-BE08-4A90-8E22-3596C4088B7C}"/>
    <cellStyle name="SAPBEXaggItem 5 2 3" xfId="16691" xr:uid="{521771B2-846B-4574-B0F6-CD4855CB8BA8}"/>
    <cellStyle name="SAPBEXaggItem 5 3" xfId="9819" xr:uid="{23D78B15-2E1A-49B7-A350-3CB25E7E906A}"/>
    <cellStyle name="SAPBEXaggItem 5 3 2" xfId="16175" xr:uid="{D06ADF14-E30A-4A26-B184-0609DDA805E5}"/>
    <cellStyle name="SAPBEXaggItem 5 3 3" xfId="15831" xr:uid="{4CC864E7-345B-46C5-A97B-65D4A86D56E6}"/>
    <cellStyle name="SAPBEXaggItem 5 4" xfId="13476" xr:uid="{EE46DB6D-1053-4A6C-98BC-5FDE443F2DB0}"/>
    <cellStyle name="SAPBEXaggItem 5 4 2" xfId="16907" xr:uid="{5373D5FF-A934-4AFD-86E8-58D6E5356DD2}"/>
    <cellStyle name="SAPBEXaggItem 5 4 3" xfId="15509" xr:uid="{6E0775DF-DA0B-4D09-A947-190F76381EE5}"/>
    <cellStyle name="SAPBEXaggItem 5 5" xfId="4795" xr:uid="{15D09B57-9257-47FF-A925-E8F804BF1E59}"/>
    <cellStyle name="SAPBEXaggItem 5 6" xfId="4625" xr:uid="{162E2D9B-4875-4048-ADBF-F14CBE586129}"/>
    <cellStyle name="SAPBEXaggItem 6" xfId="6019" xr:uid="{A7EFD82E-0133-405F-861B-A9EA27111E9E}"/>
    <cellStyle name="SAPBEXaggItem 6 2" xfId="9865" xr:uid="{890D1B3A-A7F4-4F74-BEFE-4B80ABAA801F}"/>
    <cellStyle name="SAPBEXaggItem 6 2 2" xfId="16221" xr:uid="{4C805288-CCCD-4211-BDCD-CCA6761B6D01}"/>
    <cellStyle name="SAPBEXaggItem 6 2 3" xfId="16511" xr:uid="{57FB6989-2A44-43B0-85C8-E272A279B61C}"/>
    <cellStyle name="SAPBEXaggItem 6 3" xfId="15953" xr:uid="{96BDE70E-43EA-4F38-A119-F7BEADCC8B74}"/>
    <cellStyle name="SAPBEXaggItem 7" xfId="6020" xr:uid="{7C9EC6E4-4AAF-401B-A75C-AD5F557B5A54}"/>
    <cellStyle name="SAPBEXaggItem 8" xfId="6007" xr:uid="{D3F76C69-6EBB-4353-A2D8-A1F2C54EDAE6}"/>
    <cellStyle name="SAPBEXaggItem 9" xfId="13280" xr:uid="{B629B4C4-A655-46DA-B259-531013205576}"/>
    <cellStyle name="SAPBEXaggItem 9 2" xfId="16783" xr:uid="{5FCDFB66-222D-4E30-9302-9D7D4B40A36C}"/>
    <cellStyle name="SAPBEXaggItem 9 3" xfId="17145" xr:uid="{37BCD38C-620C-49AB-9AF0-A4FE8DFDE043}"/>
    <cellStyle name="SAPBEXaggItem_Endividamento Jun 14 (2)" xfId="3419" xr:uid="{00000000-0005-0000-0000-0000C00D0000}"/>
    <cellStyle name="SAPBEXaggItemX" xfId="3020" xr:uid="{00000000-0005-0000-0000-0000C10D0000}"/>
    <cellStyle name="SAPBEXaggItemX 10" xfId="3960" xr:uid="{00000000-0005-0000-0000-0000C20D0000}"/>
    <cellStyle name="SAPBEXaggItemX 11" xfId="4080" xr:uid="{00000000-0005-0000-0000-0000C30D0000}"/>
    <cellStyle name="SAPBEXaggItemX 2" xfId="3421" xr:uid="{00000000-0005-0000-0000-0000C40D0000}"/>
    <cellStyle name="SAPBEXaggItemX 2 2" xfId="6023" xr:uid="{3CAEE137-8B0E-4176-8754-55D1F36A1184}"/>
    <cellStyle name="SAPBEXaggItemX 2 3" xfId="6024" xr:uid="{8C66A930-167D-413C-942D-26BCC05A4A06}"/>
    <cellStyle name="SAPBEXaggItemX 2 3 2" xfId="10105" xr:uid="{BBEA2CF6-419E-42C5-8F85-F169F4D8E49A}"/>
    <cellStyle name="SAPBEXaggItemX 2 3 2 2" xfId="16312" xr:uid="{911E34CC-F7B1-4903-81C8-86F0414C30B9}"/>
    <cellStyle name="SAPBEXaggItemX 2 3 2 3" xfId="15533" xr:uid="{AAA4A18E-5470-40F2-B938-7BCE617ABA45}"/>
    <cellStyle name="SAPBEXaggItemX 2 3 3" xfId="16528" xr:uid="{7F47180F-B9D1-4AF3-859A-F11C8A8C7B01}"/>
    <cellStyle name="SAPBEXaggItemX 2 4" xfId="6022" xr:uid="{596C5B35-EEC0-4FF8-9F12-D42B5A6515E9}"/>
    <cellStyle name="SAPBEXaggItemX 2 4 2" xfId="9750" xr:uid="{36ADD5C0-BD99-4CB8-A758-A37101C35F7A}"/>
    <cellStyle name="SAPBEXaggItemX 2 4 2 2" xfId="16106" xr:uid="{C0A8A71F-5A03-450C-B4BF-6BB54F98C4F6}"/>
    <cellStyle name="SAPBEXaggItemX 2 4 2 3" xfId="15682" xr:uid="{36F5F8A9-12F1-41C9-BC81-7C6D41821DE0}"/>
    <cellStyle name="SAPBEXaggItemX 2 4 3" xfId="17035" xr:uid="{F38D6B4E-3623-4C8E-86DD-892A200D1330}"/>
    <cellStyle name="SAPBEXaggItemX 3" xfId="3585" xr:uid="{00000000-0005-0000-0000-0000C50D0000}"/>
    <cellStyle name="SAPBEXaggItemX 3 2" xfId="3828" xr:uid="{00000000-0005-0000-0000-0000C60D0000}"/>
    <cellStyle name="SAPBEXaggItemX 3 2 2" xfId="10889" xr:uid="{D1609265-CA44-4ABF-8821-E3BE8C247586}"/>
    <cellStyle name="SAPBEXaggItemX 3 2 2 2" xfId="16439" xr:uid="{64E81777-87A3-411C-870C-C61A0248A97B}"/>
    <cellStyle name="SAPBEXaggItemX 3 2 2 3" xfId="15527" xr:uid="{58CDC50C-43F6-41CB-B77E-7074CA4E1CE8}"/>
    <cellStyle name="SAPBEXaggItemX 3 2 3" xfId="6026" xr:uid="{AC21A3F8-C1BB-4311-B00F-4F6F91FB2A49}"/>
    <cellStyle name="SAPBEXaggItemX 3 2 4" xfId="17163" xr:uid="{61E2E124-7E40-4C5D-9FB8-A0E7BFDDCA77}"/>
    <cellStyle name="SAPBEXaggItemX 3 3" xfId="3888" xr:uid="{00000000-0005-0000-0000-0000C70D0000}"/>
    <cellStyle name="SAPBEXaggItemX 3 3 2" xfId="14429" xr:uid="{4D58D51C-719B-4340-9070-E61D18406253}"/>
    <cellStyle name="SAPBEXaggItemX 3 3 2 2" xfId="17054" xr:uid="{5CC8ACBF-D930-4470-A589-6D35859AFDCE}"/>
    <cellStyle name="SAPBEXaggItemX 3 3 2 3" xfId="16428" xr:uid="{9F982BA6-25B0-4473-9943-E75C361E23F9}"/>
    <cellStyle name="SAPBEXaggItemX 3 3 3" xfId="6025" xr:uid="{B3A49A1B-F091-46C3-BD37-2C66C0F421B8}"/>
    <cellStyle name="SAPBEXaggItemX 3 3 4" xfId="15873" xr:uid="{0AF5A48A-A156-435D-A67D-5073B34FCC28}"/>
    <cellStyle name="SAPBEXaggItemX 3 4" xfId="4136" xr:uid="{00000000-0005-0000-0000-0000C80D0000}"/>
    <cellStyle name="SAPBEXaggItemX 3 4 2" xfId="9707" xr:uid="{F4A8D4C4-5A0A-4060-9BE3-CE5C701E6FFD}"/>
    <cellStyle name="SAPBEXaggItemX 3 4 3" xfId="16064" xr:uid="{87A5811F-64EF-4975-A097-65F29140AE4D}"/>
    <cellStyle name="SAPBEXaggItemX 3 4 4" xfId="15704" xr:uid="{BED2C025-2C6C-4B11-8A9D-7666A19C9CC5}"/>
    <cellStyle name="SAPBEXaggItemX 3 5" xfId="4252" xr:uid="{00000000-0005-0000-0000-0000C90D0000}"/>
    <cellStyle name="SAPBEXaggItemX 3 6" xfId="4101" xr:uid="{00000000-0005-0000-0000-0000CA0D0000}"/>
    <cellStyle name="SAPBEXaggItemX 3 7" xfId="4092" xr:uid="{00000000-0005-0000-0000-0000CB0D0000}"/>
    <cellStyle name="SAPBEXaggItemX 3 8" xfId="4525" xr:uid="{00000000-0005-0000-0000-0000CC0D0000}"/>
    <cellStyle name="SAPBEXaggItemX 3 9" xfId="17118" xr:uid="{A680CCA2-50B9-451D-B29C-300830E88292}"/>
    <cellStyle name="SAPBEXaggItemX 4" xfId="3420" xr:uid="{00000000-0005-0000-0000-0000CD0D0000}"/>
    <cellStyle name="SAPBEXaggItemX 4 2" xfId="3692" xr:uid="{00000000-0005-0000-0000-0000CE0D0000}"/>
    <cellStyle name="SAPBEXaggItemX 4 2 2" xfId="14430" xr:uid="{C9FAA980-71B4-4FB0-90BF-45D72DC485C6}"/>
    <cellStyle name="SAPBEXaggItemX 4 2 2 2" xfId="17055" xr:uid="{6A021575-54C8-41B2-BE49-232975D932A4}"/>
    <cellStyle name="SAPBEXaggItemX 4 2 2 3" xfId="16589" xr:uid="{718F93BF-C14A-4B86-91CB-79533C72976A}"/>
    <cellStyle name="SAPBEXaggItemX 4 2 3" xfId="6027" xr:uid="{FEE49844-4EB7-4A40-A871-4EFC6A54A952}"/>
    <cellStyle name="SAPBEXaggItemX 4 2 4" xfId="16657" xr:uid="{3400CD96-2363-4608-8E7B-35E66F179883}"/>
    <cellStyle name="SAPBEXaggItemX 4 3" xfId="3319" xr:uid="{00000000-0005-0000-0000-0000CF0D0000}"/>
    <cellStyle name="SAPBEXaggItemX 4 3 2" xfId="9866" xr:uid="{EAA5DC57-9E9E-4DF9-870F-004709B46C57}"/>
    <cellStyle name="SAPBEXaggItemX 4 3 3" xfId="16222" xr:uid="{579BE1EB-3B94-4408-9100-BB6314FFE80E}"/>
    <cellStyle name="SAPBEXaggItemX 4 3 4" xfId="15823" xr:uid="{BF64D919-A581-4DC0-8A17-3991A65EF0A6}"/>
    <cellStyle name="SAPBEXaggItemX 4 4" xfId="3348" xr:uid="{00000000-0005-0000-0000-0000D00D0000}"/>
    <cellStyle name="SAPBEXaggItemX 4 4 2" xfId="13330" xr:uid="{F8791071-9E01-49F5-8A52-68E1086435CE}"/>
    <cellStyle name="SAPBEXaggItemX 4 4 3" xfId="16813" xr:uid="{2F96ACAE-7170-4AAE-AA7E-CA3F165DCEC1}"/>
    <cellStyle name="SAPBEXaggItemX 4 4 4" xfId="15520" xr:uid="{72305DDC-558D-46F6-82EB-83D72B7C89ED}"/>
    <cellStyle name="SAPBEXaggItemX 4 5" xfId="3996" xr:uid="{00000000-0005-0000-0000-0000D10D0000}"/>
    <cellStyle name="SAPBEXaggItemX 4 6" xfId="3836" xr:uid="{00000000-0005-0000-0000-0000D20D0000}"/>
    <cellStyle name="SAPBEXaggItemX 4 7" xfId="4440" xr:uid="{00000000-0005-0000-0000-0000D30D0000}"/>
    <cellStyle name="SAPBEXaggItemX 4 8" xfId="4163" xr:uid="{00000000-0005-0000-0000-0000D40D0000}"/>
    <cellStyle name="SAPBEXaggItemX 4 9" xfId="4623" xr:uid="{540FCD1E-ADDF-4AE7-9DDA-E8A4AA6CC923}"/>
    <cellStyle name="SAPBEXaggItemX 5" xfId="3353" xr:uid="{00000000-0005-0000-0000-0000D50D0000}"/>
    <cellStyle name="SAPBEXaggItemX 5 2" xfId="6028" xr:uid="{ECE6F8A7-B2B2-4D5D-B591-94EB22BD9D65}"/>
    <cellStyle name="SAPBEXaggItemX 5 3" xfId="13378" xr:uid="{FA9EB5C3-76D9-49FC-B350-C41F7DA407CF}"/>
    <cellStyle name="SAPBEXaggItemX 5 3 2" xfId="16845" xr:uid="{CDA78427-8F49-42E6-9F1A-6F418EAEAD73}"/>
    <cellStyle name="SAPBEXaggItemX 5 3 3" xfId="16395" xr:uid="{B76044E2-1BB0-49A7-B4C7-B694F82B043C}"/>
    <cellStyle name="SAPBEXaggItemX 5 4" xfId="4664" xr:uid="{1F49DCBB-FE81-40C9-ACF2-20446FD3597C}"/>
    <cellStyle name="SAPBEXaggItemX 5 5" xfId="16594" xr:uid="{6D9C8702-5333-49FA-89EA-97FAB8C9C0D0}"/>
    <cellStyle name="SAPBEXaggItemX 6" xfId="3670" xr:uid="{00000000-0005-0000-0000-0000D60D0000}"/>
    <cellStyle name="SAPBEXaggItemX 6 2" xfId="13018" xr:uid="{4C62F115-54A1-412E-A090-AAD20D568832}"/>
    <cellStyle name="SAPBEXaggItemX 6 3" xfId="6029" xr:uid="{AE2DCE5C-7F29-4B89-93BF-984ECFB252AC}"/>
    <cellStyle name="SAPBEXaggItemX 7" xfId="3851" xr:uid="{00000000-0005-0000-0000-0000D70D0000}"/>
    <cellStyle name="SAPBEXaggItemX 7 2" xfId="6021" xr:uid="{0142CFF1-3638-4109-A12B-978779A80DAE}"/>
    <cellStyle name="SAPBEXaggItemX 8" xfId="4020" xr:uid="{00000000-0005-0000-0000-0000D80D0000}"/>
    <cellStyle name="SAPBEXaggItemX 8 2" xfId="13444" xr:uid="{F9E54F13-702B-464C-8E8F-2BD68CB20C9C}"/>
    <cellStyle name="SAPBEXaggItemX 8 2 2" xfId="16878" xr:uid="{72195951-8FE3-454B-AD3E-FDB06AC637F6}"/>
    <cellStyle name="SAPBEXaggItemX 8 2 3" xfId="15792" xr:uid="{69F41739-9446-4026-B95E-3DBCE5589EB0}"/>
    <cellStyle name="SAPBEXaggItemX 8 3" xfId="4760" xr:uid="{729CBB0E-B6D5-4C69-A697-C1B3BDAAC62F}"/>
    <cellStyle name="SAPBEXaggItemX 8 4" xfId="15630" xr:uid="{AA886236-8EE7-49BA-9DE8-A6C94E83DBA6}"/>
    <cellStyle name="SAPBEXaggItemX 9" xfId="4247" xr:uid="{00000000-0005-0000-0000-0000D90D0000}"/>
    <cellStyle name="SAPBEXaggItemX 9 2" xfId="9638" xr:uid="{6DC3E5A9-F312-4B6F-809D-0FEC0F8F207D}"/>
    <cellStyle name="SAPBEXaggItemX 9 3" xfId="15996" xr:uid="{764B54E7-D0BC-4939-8311-A6C84A454CBD}"/>
    <cellStyle name="SAPBEXaggItemX 9 4" xfId="16703" xr:uid="{62CB8834-D429-4EC9-8F4E-BCF5EB332A42}"/>
    <cellStyle name="SAPBEXaggItemX_GRADE JUN13" xfId="6030" xr:uid="{8312A549-7A18-44BF-BCC0-6EF906482165}"/>
    <cellStyle name="SAPBEXchaText" xfId="3021" xr:uid="{00000000-0005-0000-0000-0000DA0D0000}"/>
    <cellStyle name="SAPBEXchaText 2" xfId="3022" xr:uid="{00000000-0005-0000-0000-0000DB0D0000}"/>
    <cellStyle name="SAPBEXchaText 2 2" xfId="3023" xr:uid="{00000000-0005-0000-0000-0000DC0D0000}"/>
    <cellStyle name="SAPBEXchaText 2 2 2" xfId="9855" xr:uid="{13DF9C15-7A5C-4EBC-A44E-E0B4F86E07C6}"/>
    <cellStyle name="SAPBEXchaText 2 2 2 2" xfId="16211" xr:uid="{BBE114BD-FECE-46CA-9845-A8528D2AED7B}"/>
    <cellStyle name="SAPBEXchaText 2 2 2 3" xfId="16369" xr:uid="{2B38C4E9-E441-4686-AAB4-F1D2891A00A4}"/>
    <cellStyle name="SAPBEXchaText 2 2 3" xfId="6033" xr:uid="{9693165B-6BD0-45A7-8A22-E391F23D10B3}"/>
    <cellStyle name="SAPBEXchaText 2 2 4" xfId="16514" xr:uid="{6B4A5B93-8C7B-4B86-8D6E-6B1064BB5AA9}"/>
    <cellStyle name="SAPBEXchaText 2 3" xfId="6034" xr:uid="{E057860C-C2B6-4E83-A449-FD01EE2F1AF1}"/>
    <cellStyle name="SAPBEXchaText 2 4" xfId="6035" xr:uid="{649CF165-4AEA-403F-8DBB-D718878CDA51}"/>
    <cellStyle name="SAPBEXchaText 2 5" xfId="6032" xr:uid="{9B0D80E0-0712-418E-B342-56B8D7978BDC}"/>
    <cellStyle name="SAPBEXchaText 3" xfId="3586" xr:uid="{00000000-0005-0000-0000-0000DD0D0000}"/>
    <cellStyle name="SAPBEXchaText 3 2" xfId="3947" xr:uid="{00000000-0005-0000-0000-0000DE0D0000}"/>
    <cellStyle name="SAPBEXchaText 3 2 2" xfId="6037" xr:uid="{AF9BD7A2-34DE-4290-ABE4-44E44500A4EB}"/>
    <cellStyle name="SAPBEXchaText 3 3" xfId="3816" xr:uid="{00000000-0005-0000-0000-0000DF0D0000}"/>
    <cellStyle name="SAPBEXchaText 3 3 2" xfId="6038" xr:uid="{3DF84643-BCC6-4580-8378-72E710867306}"/>
    <cellStyle name="SAPBEXchaText 3 4" xfId="4137" xr:uid="{00000000-0005-0000-0000-0000E00D0000}"/>
    <cellStyle name="SAPBEXchaText 3 4 2" xfId="6039" xr:uid="{41AEE212-1A44-41FC-9746-D728B338C196}"/>
    <cellStyle name="SAPBEXchaText 3 5" xfId="4253" xr:uid="{00000000-0005-0000-0000-0000E10D0000}"/>
    <cellStyle name="SAPBEXchaText 3 5 2" xfId="6036" xr:uid="{74A60395-9FCC-43A8-AEDF-1D034EFECF61}"/>
    <cellStyle name="SAPBEXchaText 3 6" xfId="4231" xr:uid="{00000000-0005-0000-0000-0000E20D0000}"/>
    <cellStyle name="SAPBEXchaText 3 6 2" xfId="9708" xr:uid="{9CE8B65E-BAD8-43FD-B95B-618BC1905207}"/>
    <cellStyle name="SAPBEXchaText 3 6 3" xfId="16065" xr:uid="{F512FBC0-F8DF-4067-9B81-BFE90D8927FA}"/>
    <cellStyle name="SAPBEXchaText 3 6 4" xfId="15557" xr:uid="{1613E71A-0A9F-4241-9EDD-401E4CBABD83}"/>
    <cellStyle name="SAPBEXchaText 3 7" xfId="4245" xr:uid="{00000000-0005-0000-0000-0000E30D0000}"/>
    <cellStyle name="SAPBEXchaText 3 8" xfId="4548" xr:uid="{00000000-0005-0000-0000-0000E40D0000}"/>
    <cellStyle name="SAPBEXchaText 3 9" xfId="16724" xr:uid="{C1A4ADDC-9FB7-44EF-9798-32D2D8571A54}"/>
    <cellStyle name="SAPBEXchaText 4" xfId="6040" xr:uid="{E98013B3-2D7F-4692-AA7E-B8782D8FCCD2}"/>
    <cellStyle name="SAPBEXchaText 4 2" xfId="6041" xr:uid="{28E8A6F7-E639-4EEC-8E91-E8B3650EB931}"/>
    <cellStyle name="SAPBEXchaText 4 2 2" xfId="13049" xr:uid="{2A663772-DB9E-44F5-8A90-B386244208AD}"/>
    <cellStyle name="SAPBEXchaText 5" xfId="6042" xr:uid="{917293FD-F3C9-454F-A8C9-BE890A635830}"/>
    <cellStyle name="SAPBEXchaText 5 2" xfId="6043" xr:uid="{0D08F18C-A147-4B5C-B004-A4D2C7DA0D4A}"/>
    <cellStyle name="SAPBEXchaText 5 3" xfId="9820" xr:uid="{DDE4852A-5870-4199-862D-F0B2E417EB05}"/>
    <cellStyle name="SAPBEXchaText 5 3 2" xfId="16176" xr:uid="{EFD0F235-5948-4CE5-842F-81E94DB35256}"/>
    <cellStyle name="SAPBEXchaText 5 3 3" xfId="17186" xr:uid="{3EC91B66-1C8C-48BA-B4CE-A9ED571BD1E4}"/>
    <cellStyle name="SAPBEXchaText 5 4" xfId="15872" xr:uid="{922549CC-9487-4675-84C0-F2C7D7570479}"/>
    <cellStyle name="SAPBEXchaText 6" xfId="6044" xr:uid="{0D8111E7-0CE4-464F-B1F4-FF6164D1D733}"/>
    <cellStyle name="SAPBEXchaText 6 2" xfId="9867" xr:uid="{0D486AD3-8C49-45F5-AFE2-7462CB59F0A3}"/>
    <cellStyle name="SAPBEXchaText 6 2 2" xfId="16223" xr:uid="{B1CCE67D-271F-4FCE-830D-C509273110C0}"/>
    <cellStyle name="SAPBEXchaText 6 2 3" xfId="17150" xr:uid="{1C2C276E-4BBC-4490-9B10-81B62DB787C9}"/>
    <cellStyle name="SAPBEXchaText 6 3" xfId="16711" xr:uid="{A42878DD-8F3B-4EE3-9F72-E7C00347CBF2}"/>
    <cellStyle name="SAPBEXchaText 7" xfId="6045" xr:uid="{D9593318-7D07-4C0A-9669-8B073BA2A41F}"/>
    <cellStyle name="SAPBEXchaText 8" xfId="6031" xr:uid="{310B760F-1575-448C-960A-7E2956B6FF74}"/>
    <cellStyle name="SAPBEXchaText 9" xfId="13281" xr:uid="{996B17EC-322D-42B1-B546-956BBD9C45BA}"/>
    <cellStyle name="SAPBEXchaText 9 2" xfId="16784" xr:uid="{73878001-9DD2-4BDE-8BE8-C18388E2E2B4}"/>
    <cellStyle name="SAPBEXchaText 9 3" xfId="16638" xr:uid="{75FEACB0-CCCD-48E6-91E2-11773F8FACDE}"/>
    <cellStyle name="SAPBEXchaText_Endividamento Jun 14 (2)" xfId="3422" xr:uid="{00000000-0005-0000-0000-0000E50D0000}"/>
    <cellStyle name="SAPBEXexcBad7" xfId="3024" xr:uid="{00000000-0005-0000-0000-0000E60D0000}"/>
    <cellStyle name="SAPBEXexcBad7 2" xfId="3025" xr:uid="{00000000-0005-0000-0000-0000E70D0000}"/>
    <cellStyle name="SAPBEXexcBad7 2 10" xfId="4374" xr:uid="{00000000-0005-0000-0000-0000E80D0000}"/>
    <cellStyle name="SAPBEXexcBad7 2 11" xfId="15655" xr:uid="{76CE528D-681D-464D-9ECE-FCE3926F1C5D}"/>
    <cellStyle name="SAPBEXexcBad7 2 2" xfId="3026" xr:uid="{00000000-0005-0000-0000-0000E90D0000}"/>
    <cellStyle name="SAPBEXexcBad7 2 2 2" xfId="9930" xr:uid="{34D26016-6D77-4C02-BF35-E8F6F4BDB6B2}"/>
    <cellStyle name="SAPBEXexcBad7 2 2 2 2" xfId="16261" xr:uid="{33E3391D-CC24-4DE6-B1B5-5A1A1B2C3A80}"/>
    <cellStyle name="SAPBEXexcBad7 2 2 2 3" xfId="17134" xr:uid="{B434C003-A578-4891-85CF-A203B12EE8C8}"/>
    <cellStyle name="SAPBEXexcBad7 2 2 3" xfId="6048" xr:uid="{A0AE4117-415A-40FB-A516-941526F27D07}"/>
    <cellStyle name="SAPBEXexcBad7 2 2 4" xfId="17034" xr:uid="{3B1A6F84-50D2-44BC-B5C6-341B2F626B90}"/>
    <cellStyle name="SAPBEXexcBad7 2 3" xfId="3424" xr:uid="{00000000-0005-0000-0000-0000EA0D0000}"/>
    <cellStyle name="SAPBEXexcBad7 2 3 2" xfId="10106" xr:uid="{F907180E-521D-44AB-9EF5-FBD74CF67B75}"/>
    <cellStyle name="SAPBEXexcBad7 2 3 2 2" xfId="16313" xr:uid="{53BCEF00-050F-446F-B405-371CFDDA1441}"/>
    <cellStyle name="SAPBEXexcBad7 2 3 2 3" xfId="15532" xr:uid="{632AC12A-2FBF-42D0-81BD-B3FA17B8935E}"/>
    <cellStyle name="SAPBEXexcBad7 2 3 3" xfId="6049" xr:uid="{AB05CFC5-D922-4CBD-9FF6-56B5CBAC894F}"/>
    <cellStyle name="SAPBEXexcBad7 2 3 4" xfId="16390" xr:uid="{E3F34518-503F-4183-ABC8-4FED11B07DFA}"/>
    <cellStyle name="SAPBEXexcBad7 2 4" xfId="3697" xr:uid="{00000000-0005-0000-0000-0000EB0D0000}"/>
    <cellStyle name="SAPBEXexcBad7 2 4 2" xfId="13050" xr:uid="{1A13AE13-7614-4706-AD86-596DB720ED53}"/>
    <cellStyle name="SAPBEXexcBad7 2 4 2 2" xfId="16729" xr:uid="{1428E9EC-426C-4CA4-A8BB-D0128C27D527}"/>
    <cellStyle name="SAPBEXexcBad7 2 4 2 3" xfId="16684" xr:uid="{0DBCE571-2778-48BE-ABFE-80984688FA63}"/>
    <cellStyle name="SAPBEXexcBad7 2 4 3" xfId="10906" xr:uid="{09147E17-56D7-47A5-9510-AB3A73BF215B}"/>
    <cellStyle name="SAPBEXexcBad7 2 4 3 2" xfId="16456" xr:uid="{D80C7DD3-EFD5-41D9-AB53-3E75934FDC4C}"/>
    <cellStyle name="SAPBEXexcBad7 2 4 3 3" xfId="15957" xr:uid="{BC7E6F59-C072-477D-BC7B-2A483E9F41CB}"/>
    <cellStyle name="SAPBEXexcBad7 2 4 4" xfId="6050" xr:uid="{D5038BFC-4619-4A79-B726-3A32B7879D50}"/>
    <cellStyle name="SAPBEXexcBad7 2 4 5" xfId="16548" xr:uid="{8C81D259-FBC6-43CC-9A30-9FF7096F9A93}"/>
    <cellStyle name="SAPBEXexcBad7 2 5" xfId="3807" xr:uid="{00000000-0005-0000-0000-0000EC0D0000}"/>
    <cellStyle name="SAPBEXexcBad7 2 5 2" xfId="9751" xr:uid="{F87B5FBE-2736-4D7E-864E-DEB39B384B3D}"/>
    <cellStyle name="SAPBEXexcBad7 2 5 2 2" xfId="16107" xr:uid="{24D12945-8EE2-46CD-948C-A35EEEACD6C0}"/>
    <cellStyle name="SAPBEXexcBad7 2 5 2 3" xfId="16992" xr:uid="{C87156F3-77B3-4488-85C6-9FA88BD94E1B}"/>
    <cellStyle name="SAPBEXexcBad7 2 5 3" xfId="6047" xr:uid="{ADA6A008-163D-4A63-B5D5-E91B35572694}"/>
    <cellStyle name="SAPBEXexcBad7 2 5 4" xfId="15587" xr:uid="{429981C8-8996-4903-8854-FCA1CFB908D4}"/>
    <cellStyle name="SAPBEXexcBad7 2 6" xfId="3872" xr:uid="{00000000-0005-0000-0000-0000ED0D0000}"/>
    <cellStyle name="SAPBEXexcBad7 2 6 2" xfId="9640" xr:uid="{D6ABBCA1-EFD6-46E3-BA1E-05C5376CF0F7}"/>
    <cellStyle name="SAPBEXexcBad7 2 6 3" xfId="15998" xr:uid="{163FE9CE-E020-4041-82AF-BA1D2E867693}"/>
    <cellStyle name="SAPBEXexcBad7 2 6 4" xfId="15743" xr:uid="{0463BD1E-92F4-48EE-8B24-75845FC2C1C7}"/>
    <cellStyle name="SAPBEXexcBad7 2 7" xfId="3939" xr:uid="{00000000-0005-0000-0000-0000EE0D0000}"/>
    <cellStyle name="SAPBEXexcBad7 2 8" xfId="4355" xr:uid="{00000000-0005-0000-0000-0000EF0D0000}"/>
    <cellStyle name="SAPBEXexcBad7 2 9" xfId="4210" xr:uid="{00000000-0005-0000-0000-0000F00D0000}"/>
    <cellStyle name="SAPBEXexcBad7 3" xfId="3587" xr:uid="{00000000-0005-0000-0000-0000F10D0000}"/>
    <cellStyle name="SAPBEXexcBad7 3 2" xfId="3287" xr:uid="{00000000-0005-0000-0000-0000F20D0000}"/>
    <cellStyle name="SAPBEXexcBad7 3 2 2" xfId="9752" xr:uid="{F63F19F9-CA5F-4EE8-BBE6-62142B327574}"/>
    <cellStyle name="SAPBEXexcBad7 3 2 2 2" xfId="16108" xr:uid="{4576E49D-1525-4B43-9E8D-07724D37DDBB}"/>
    <cellStyle name="SAPBEXexcBad7 3 2 2 3" xfId="16412" xr:uid="{017C6D19-DEB7-4BE5-A20D-29E6BCB6E6C2}"/>
    <cellStyle name="SAPBEXexcBad7 3 2 3" xfId="6051" xr:uid="{A34ED3E9-7159-4F6B-B78C-684275BA8D7C}"/>
    <cellStyle name="SAPBEXexcBad7 3 2 4" xfId="15871" xr:uid="{99932F41-BE04-469A-9A6C-3F41AE43CCC5}"/>
    <cellStyle name="SAPBEXexcBad7 3 3" xfId="3955" xr:uid="{00000000-0005-0000-0000-0000F30D0000}"/>
    <cellStyle name="SAPBEXexcBad7 3 3 2" xfId="9709" xr:uid="{7FA3A0DA-F0E0-43D9-8DAA-94C7F9771345}"/>
    <cellStyle name="SAPBEXexcBad7 3 3 3" xfId="16066" xr:uid="{F0AB55FC-6568-4CEF-8E02-4F2618DA7921}"/>
    <cellStyle name="SAPBEXexcBad7 3 3 4" xfId="16995" xr:uid="{0BAEA7D2-24D6-498F-9923-4AF79F53C433}"/>
    <cellStyle name="SAPBEXexcBad7 3 4" xfId="4138" xr:uid="{00000000-0005-0000-0000-0000F40D0000}"/>
    <cellStyle name="SAPBEXexcBad7 3 5" xfId="4254" xr:uid="{00000000-0005-0000-0000-0000F50D0000}"/>
    <cellStyle name="SAPBEXexcBad7 3 6" xfId="4171" xr:uid="{00000000-0005-0000-0000-0000F60D0000}"/>
    <cellStyle name="SAPBEXexcBad7 3 7" xfId="4426" xr:uid="{00000000-0005-0000-0000-0000F70D0000}"/>
    <cellStyle name="SAPBEXexcBad7 3 8" xfId="4549" xr:uid="{00000000-0005-0000-0000-0000F80D0000}"/>
    <cellStyle name="SAPBEXexcBad7 3 9" xfId="15883" xr:uid="{31F99FDE-DA1C-44EB-8ACB-78CE3D3A7941}"/>
    <cellStyle name="SAPBEXexcBad7 4" xfId="3423" xr:uid="{00000000-0005-0000-0000-0000F90D0000}"/>
    <cellStyle name="SAPBEXexcBad7 4 2" xfId="3696" xr:uid="{00000000-0005-0000-0000-0000FA0D0000}"/>
    <cellStyle name="SAPBEXexcBad7 4 2 2" xfId="14431" xr:uid="{151B952B-E0BA-4D42-AE64-0DE0183F56C3}"/>
    <cellStyle name="SAPBEXexcBad7 4 2 2 2" xfId="17056" xr:uid="{CAA0BDEF-7BBA-49DD-94B6-694EDCC7947F}"/>
    <cellStyle name="SAPBEXexcBad7 4 2 2 3" xfId="15784" xr:uid="{66EF2741-F275-4592-8E8D-9927FA8DD84A}"/>
    <cellStyle name="SAPBEXexcBad7 4 2 3" xfId="6052" xr:uid="{BDC46315-ACEB-4C66-AF5D-101F0E2E9E11}"/>
    <cellStyle name="SAPBEXexcBad7 4 2 4" xfId="17184" xr:uid="{7B1153D7-4AF4-462C-A09C-213CA4AA2724}"/>
    <cellStyle name="SAPBEXexcBad7 4 3" xfId="3934" xr:uid="{00000000-0005-0000-0000-0000FB0D0000}"/>
    <cellStyle name="SAPBEXexcBad7 4 3 2" xfId="9753" xr:uid="{DB054E9E-1298-4F6D-AAA1-F0C7AE48C5B4}"/>
    <cellStyle name="SAPBEXexcBad7 4 3 3" xfId="16109" xr:uid="{77CE9203-2ED8-47CF-B5F3-FC3BFA0C3066}"/>
    <cellStyle name="SAPBEXexcBad7 4 3 4" xfId="16572" xr:uid="{66C2D3AF-B21D-4233-BDC3-F2C329C91E90}"/>
    <cellStyle name="SAPBEXexcBad7 4 4" xfId="3900" xr:uid="{00000000-0005-0000-0000-0000FC0D0000}"/>
    <cellStyle name="SAPBEXexcBad7 4 5" xfId="4116" xr:uid="{00000000-0005-0000-0000-0000FD0D0000}"/>
    <cellStyle name="SAPBEXexcBad7 4 6" xfId="3327" xr:uid="{00000000-0005-0000-0000-0000FE0D0000}"/>
    <cellStyle name="SAPBEXexcBad7 4 7" xfId="4381" xr:uid="{00000000-0005-0000-0000-0000FF0D0000}"/>
    <cellStyle name="SAPBEXexcBad7 4 8" xfId="4289" xr:uid="{00000000-0005-0000-0000-0000000E0000}"/>
    <cellStyle name="SAPBEXexcBad7 4 9" xfId="4631" xr:uid="{8F4E3E0A-C43F-4540-A2F6-DC34D478C7A6}"/>
    <cellStyle name="SAPBEXexcBad7 5" xfId="3279" xr:uid="{00000000-0005-0000-0000-0000010E0000}"/>
    <cellStyle name="SAPBEXexcBad7 5 2" xfId="6053" xr:uid="{4FE264CC-237D-4CCB-8912-3AB9295C6BE0}"/>
    <cellStyle name="SAPBEXexcBad7 5 2 2" xfId="14432" xr:uid="{17F7BBFF-7559-4805-8D04-0E97406D0825}"/>
    <cellStyle name="SAPBEXexcBad7 5 2 2 2" xfId="17057" xr:uid="{755C860B-5305-4DFB-A4B0-710C493E784E}"/>
    <cellStyle name="SAPBEXexcBad7 5 2 2 3" xfId="17218" xr:uid="{7A89ACEB-7CD0-4F01-9180-B44A6AF85DA0}"/>
    <cellStyle name="SAPBEXexcBad7 5 2 3" xfId="16678" xr:uid="{FB6FA13C-0B7D-4AD7-A4DF-B0382269CA15}"/>
    <cellStyle name="SAPBEXexcBad7 5 3" xfId="9821" xr:uid="{B1E9F56E-3985-4AB1-A8EB-19F501D5399D}"/>
    <cellStyle name="SAPBEXexcBad7 5 3 2" xfId="16177" xr:uid="{ECAAF601-7585-4424-9023-24858DA736BD}"/>
    <cellStyle name="SAPBEXexcBad7 5 3 3" xfId="16680" xr:uid="{24536B8F-4005-43C0-81AE-2018CA7091F4}"/>
    <cellStyle name="SAPBEXexcBad7 5 4" xfId="13477" xr:uid="{3B99FF95-AC26-43FA-8A56-CE8C5B7A40BC}"/>
    <cellStyle name="SAPBEXexcBad7 5 4 2" xfId="16908" xr:uid="{99D7BF23-1F07-4682-B467-5389C8BEBFD6}"/>
    <cellStyle name="SAPBEXexcBad7 5 4 3" xfId="15508" xr:uid="{1F19C4BA-512C-4A0D-9684-BCC5410AB567}"/>
    <cellStyle name="SAPBEXexcBad7 5 5" xfId="4796" xr:uid="{79FD3C8C-FC48-4703-9299-643060D49EF0}"/>
    <cellStyle name="SAPBEXexcBad7 5 6" xfId="4629" xr:uid="{2E2428BF-ECCE-4B3B-A173-8A5872CB6E0A}"/>
    <cellStyle name="SAPBEXexcBad7 6" xfId="6054" xr:uid="{EE692D01-8EE2-41B2-81FA-6F43C08BA8F2}"/>
    <cellStyle name="SAPBEXexcBad7 6 2" xfId="9868" xr:uid="{F951F711-E540-4274-BECB-DA83FA9E1B40}"/>
    <cellStyle name="SAPBEXexcBad7 6 2 2" xfId="16224" xr:uid="{1ACD8E66-6C9E-48D7-81C2-FB56607E656A}"/>
    <cellStyle name="SAPBEXexcBad7 6 2 3" xfId="16644" xr:uid="{C45AD102-B4B4-4B30-99F1-23A7D580BFC3}"/>
    <cellStyle name="SAPBEXexcBad7 6 3" xfId="15941" xr:uid="{F1B356E9-CED0-4E64-9E8D-2195DB775EDB}"/>
    <cellStyle name="SAPBEXexcBad7 7" xfId="6055" xr:uid="{E73B61A3-18D5-49C2-B1CE-AC8E06ACBBCD}"/>
    <cellStyle name="SAPBEXexcBad7 8" xfId="6046" xr:uid="{CB9ABB65-99DE-4C90-805F-97D92B9684E3}"/>
    <cellStyle name="SAPBEXexcBad7 9" xfId="9639" xr:uid="{D1BB34DC-3467-4497-BE22-7453C53C688D}"/>
    <cellStyle name="SAPBEXexcBad7 9 2" xfId="15997" xr:uid="{27C6AC85-1F7F-4D0F-9D39-9C0A2AC95B8F}"/>
    <cellStyle name="SAPBEXexcBad7 9 3" xfId="15964" xr:uid="{36464090-495D-4C8C-A6A7-0EC474616F88}"/>
    <cellStyle name="SAPBEXexcBad7_Endividamento Jun 14 (2)" xfId="3425" xr:uid="{00000000-0005-0000-0000-0000020E0000}"/>
    <cellStyle name="SAPBEXexcBad8" xfId="3027" xr:uid="{00000000-0005-0000-0000-0000030E0000}"/>
    <cellStyle name="SAPBEXexcBad8 2" xfId="3028" xr:uid="{00000000-0005-0000-0000-0000040E0000}"/>
    <cellStyle name="SAPBEXexcBad8 2 10" xfId="4505" xr:uid="{00000000-0005-0000-0000-0000050E0000}"/>
    <cellStyle name="SAPBEXexcBad8 2 11" xfId="4621" xr:uid="{A7C755A3-83C5-4089-A773-D101C4174A69}"/>
    <cellStyle name="SAPBEXexcBad8 2 2" xfId="3029" xr:uid="{00000000-0005-0000-0000-0000060E0000}"/>
    <cellStyle name="SAPBEXexcBad8 2 2 2" xfId="9931" xr:uid="{6F6A32DB-7A84-47FA-B08B-838E806656F7}"/>
    <cellStyle name="SAPBEXexcBad8 2 2 2 2" xfId="16262" xr:uid="{81611822-E442-46D6-B1A2-4DB65CE96941}"/>
    <cellStyle name="SAPBEXexcBad8 2 2 2 3" xfId="16615" xr:uid="{0892C300-5247-435F-8EC1-FAD116D32263}"/>
    <cellStyle name="SAPBEXexcBad8 2 2 3" xfId="6058" xr:uid="{ECD77EA7-EA8F-4E19-931B-76EF5F3D33E3}"/>
    <cellStyle name="SAPBEXexcBad8 2 2 4" xfId="15585" xr:uid="{C0F55F9B-3143-492B-8C43-9EBF9475F0CB}"/>
    <cellStyle name="SAPBEXexcBad8 2 3" xfId="3427" xr:uid="{00000000-0005-0000-0000-0000070E0000}"/>
    <cellStyle name="SAPBEXexcBad8 2 3 2" xfId="10107" xr:uid="{A7D42686-7D9C-4548-BB7F-6123E0C72ADB}"/>
    <cellStyle name="SAPBEXexcBad8 2 3 2 2" xfId="16314" xr:uid="{F3A76332-969D-4E51-876F-A3358B10A96C}"/>
    <cellStyle name="SAPBEXexcBad8 2 3 2 3" xfId="16970" xr:uid="{84E0DF5F-91B9-44E2-90A8-6B36F746C69D}"/>
    <cellStyle name="SAPBEXexcBad8 2 3 3" xfId="6059" xr:uid="{9E1774E0-C461-4189-8024-8B685C96F902}"/>
    <cellStyle name="SAPBEXexcBad8 2 3 4" xfId="16255" xr:uid="{57A61946-EDF5-4953-9D4F-58909CA47ACB}"/>
    <cellStyle name="SAPBEXexcBad8 2 4" xfId="3699" xr:uid="{00000000-0005-0000-0000-0000080E0000}"/>
    <cellStyle name="SAPBEXexcBad8 2 4 2" xfId="13051" xr:uid="{64650249-7EAA-4EC4-8D27-8596DB350CEC}"/>
    <cellStyle name="SAPBEXexcBad8 2 4 2 2" xfId="16730" xr:uid="{581940A6-4C55-463E-ACE8-71D1BDA3032D}"/>
    <cellStyle name="SAPBEXexcBad8 2 4 2 3" xfId="15947" xr:uid="{4903A5F1-777B-45DB-BCBF-23225173D342}"/>
    <cellStyle name="SAPBEXexcBad8 2 4 3" xfId="10907" xr:uid="{BBD54893-E9E8-49F7-8B21-F1573B577B8F}"/>
    <cellStyle name="SAPBEXexcBad8 2 4 3 2" xfId="16457" xr:uid="{2E474B43-231A-4A2F-9092-ADBD1E5A62EC}"/>
    <cellStyle name="SAPBEXexcBad8 2 4 3 3" xfId="15735" xr:uid="{FA2E5307-A6D5-4BB9-8598-778DDFFF0294}"/>
    <cellStyle name="SAPBEXexcBad8 2 4 4" xfId="6060" xr:uid="{B4C8DD8B-0F96-4D98-908A-04650B00E51D}"/>
    <cellStyle name="SAPBEXexcBad8 2 4 5" xfId="16491" xr:uid="{C81655EC-D17A-41BF-ACC4-864362EAECA1}"/>
    <cellStyle name="SAPBEXexcBad8 2 5" xfId="3865" xr:uid="{00000000-0005-0000-0000-0000090E0000}"/>
    <cellStyle name="SAPBEXexcBad8 2 5 2" xfId="9754" xr:uid="{9EB9168C-10B4-43FD-AFD3-F3BB78F0D119}"/>
    <cellStyle name="SAPBEXexcBad8 2 5 2 2" xfId="16110" xr:uid="{BA41AA8E-DF72-4E5D-9B6F-8DF373824043}"/>
    <cellStyle name="SAPBEXexcBad8 2 5 2 3" xfId="15837" xr:uid="{59A9D94F-F31E-4DA7-BAE1-E4F457835F74}"/>
    <cellStyle name="SAPBEXexcBad8 2 5 3" xfId="6057" xr:uid="{B132D455-DCBC-4F01-910C-DA8791DE3A6B}"/>
    <cellStyle name="SAPBEXexcBad8 2 5 4" xfId="15586" xr:uid="{F717795F-881A-461A-84BE-F3358D914045}"/>
    <cellStyle name="SAPBEXexcBad8 2 6" xfId="4008" xr:uid="{00000000-0005-0000-0000-00000A0E0000}"/>
    <cellStyle name="SAPBEXexcBad8 2 6 2" xfId="9642" xr:uid="{13E9DA5C-6A71-4AFD-9BA1-0BFDC349FEC1}"/>
    <cellStyle name="SAPBEXexcBad8 2 6 3" xfId="16000" xr:uid="{FE8ED042-660F-49B6-A2AD-B5415FB14B4E}"/>
    <cellStyle name="SAPBEXexcBad8 2 6 4" xfId="17004" xr:uid="{8955B57D-B351-4F10-A65E-AD5981659C09}"/>
    <cellStyle name="SAPBEXexcBad8 2 7" xfId="4115" xr:uid="{00000000-0005-0000-0000-00000B0E0000}"/>
    <cellStyle name="SAPBEXexcBad8 2 8" xfId="4087" xr:uid="{00000000-0005-0000-0000-00000C0E0000}"/>
    <cellStyle name="SAPBEXexcBad8 2 9" xfId="4377" xr:uid="{00000000-0005-0000-0000-00000D0E0000}"/>
    <cellStyle name="SAPBEXexcBad8 3" xfId="3588" xr:uid="{00000000-0005-0000-0000-00000E0E0000}"/>
    <cellStyle name="SAPBEXexcBad8 3 2" xfId="3956" xr:uid="{00000000-0005-0000-0000-00000F0E0000}"/>
    <cellStyle name="SAPBEXexcBad8 3 2 2" xfId="9755" xr:uid="{13CDAB1F-AC2B-4E7A-949E-A7E86BC21701}"/>
    <cellStyle name="SAPBEXexcBad8 3 2 2 2" xfId="16111" xr:uid="{D59622F5-A834-4065-8E0E-AF6C182F0CCE}"/>
    <cellStyle name="SAPBEXexcBad8 3 2 2 3" xfId="17205" xr:uid="{D93EBC87-4C2C-450C-9ADD-EEC292CC29B3}"/>
    <cellStyle name="SAPBEXexcBad8 3 2 3" xfId="6061" xr:uid="{FBABB8CD-2C8B-4C6C-9DB5-E4CA4072E50F}"/>
    <cellStyle name="SAPBEXexcBad8 3 2 4" xfId="16623" xr:uid="{D561BA0A-E9C2-4D89-A7FD-8DEB1CD4DA4C}"/>
    <cellStyle name="SAPBEXexcBad8 3 3" xfId="3831" xr:uid="{00000000-0005-0000-0000-0000100E0000}"/>
    <cellStyle name="SAPBEXexcBad8 3 3 2" xfId="9710" xr:uid="{1CF9FDA8-F3F3-462B-9235-9894F83DDDC7}"/>
    <cellStyle name="SAPBEXexcBad8 3 3 3" xfId="16067" xr:uid="{D8985C46-33C2-400C-9304-F7432AC4E698}"/>
    <cellStyle name="SAPBEXexcBad8 3 3 4" xfId="16365" xr:uid="{7F36F3ED-A14E-41C2-A812-1E340E27425F}"/>
    <cellStyle name="SAPBEXexcBad8 3 4" xfId="4139" xr:uid="{00000000-0005-0000-0000-0000110E0000}"/>
    <cellStyle name="SAPBEXexcBad8 3 5" xfId="4255" xr:uid="{00000000-0005-0000-0000-0000120E0000}"/>
    <cellStyle name="SAPBEXexcBad8 3 6" xfId="4046" xr:uid="{00000000-0005-0000-0000-0000130E0000}"/>
    <cellStyle name="SAPBEXexcBad8 3 7" xfId="4023" xr:uid="{00000000-0005-0000-0000-0000140E0000}"/>
    <cellStyle name="SAPBEXexcBad8 3 8" xfId="4550" xr:uid="{00000000-0005-0000-0000-0000150E0000}"/>
    <cellStyle name="SAPBEXexcBad8 3 9" xfId="15638" xr:uid="{DBCD211F-3C7D-4F2B-86E4-81BC1C515DA2}"/>
    <cellStyle name="SAPBEXexcBad8 4" xfId="3426" xr:uid="{00000000-0005-0000-0000-0000160E0000}"/>
    <cellStyle name="SAPBEXexcBad8 4 2" xfId="3698" xr:uid="{00000000-0005-0000-0000-0000170E0000}"/>
    <cellStyle name="SAPBEXexcBad8 4 2 2" xfId="14433" xr:uid="{7B9549E5-CEDD-4119-9745-DB465C1F08F8}"/>
    <cellStyle name="SAPBEXexcBad8 4 2 2 2" xfId="17058" xr:uid="{F8ABE292-61E4-4680-A5A3-9D5169CC0298}"/>
    <cellStyle name="SAPBEXexcBad8 4 2 2 3" xfId="16715" xr:uid="{37D2A4AA-BFD4-43C5-9A8D-E7F09C56FF79}"/>
    <cellStyle name="SAPBEXexcBad8 4 2 3" xfId="6062" xr:uid="{0D729EA0-7CBF-409F-94C1-F7CEFED5CE98}"/>
    <cellStyle name="SAPBEXexcBad8 4 2 4" xfId="15864" xr:uid="{1FB10431-C622-400E-90DD-E23E0E1AC942}"/>
    <cellStyle name="SAPBEXexcBad8 4 3" xfId="3820" xr:uid="{00000000-0005-0000-0000-0000180E0000}"/>
    <cellStyle name="SAPBEXexcBad8 4 3 2" xfId="9822" xr:uid="{ED018C06-6E95-48A0-BA51-98B274394850}"/>
    <cellStyle name="SAPBEXexcBad8 4 3 3" xfId="16178" xr:uid="{CFB10415-1DEA-459B-8C7C-5C71FB462556}"/>
    <cellStyle name="SAPBEXexcBad8 4 3 4" xfId="15943" xr:uid="{9364D2A8-3E51-400C-8D7B-8BB1F591A87E}"/>
    <cellStyle name="SAPBEXexcBad8 4 4" xfId="3913" xr:uid="{00000000-0005-0000-0000-0000190E0000}"/>
    <cellStyle name="SAPBEXexcBad8 4 4 2" xfId="13331" xr:uid="{6F36194A-67DE-4914-BE92-498647BD3B81}"/>
    <cellStyle name="SAPBEXexcBad8 4 4 3" xfId="16814" xr:uid="{64D9E617-3B05-4287-96AF-87259214E393}"/>
    <cellStyle name="SAPBEXexcBad8 4 4 4" xfId="15519" xr:uid="{0D42F88E-B2A8-4010-9F6D-E99FA97A0E28}"/>
    <cellStyle name="SAPBEXexcBad8 4 5" xfId="3883" xr:uid="{00000000-0005-0000-0000-00001A0E0000}"/>
    <cellStyle name="SAPBEXexcBad8 4 6" xfId="4123" xr:uid="{00000000-0005-0000-0000-00001B0E0000}"/>
    <cellStyle name="SAPBEXexcBad8 4 7" xfId="3974" xr:uid="{00000000-0005-0000-0000-00001C0E0000}"/>
    <cellStyle name="SAPBEXexcBad8 4 8" xfId="4427" xr:uid="{00000000-0005-0000-0000-00001D0E0000}"/>
    <cellStyle name="SAPBEXexcBad8 4 9" xfId="4751" xr:uid="{CA5B993C-F6B0-4D36-8E81-2E7C960FBDBB}"/>
    <cellStyle name="SAPBEXexcBad8 5" xfId="3999" xr:uid="{00000000-0005-0000-0000-00001E0E0000}"/>
    <cellStyle name="SAPBEXexcBad8 5 2" xfId="6063" xr:uid="{59762CB9-BE31-4C6E-A65D-866CA2C946ED}"/>
    <cellStyle name="SAPBEXexcBad8 5 2 2" xfId="14434" xr:uid="{6C2F972C-E144-44C6-B8B8-6D832C1D49B9}"/>
    <cellStyle name="SAPBEXexcBad8 5 2 2 2" xfId="17059" xr:uid="{531E7286-0909-4379-BAD6-2B26C7DE1251}"/>
    <cellStyle name="SAPBEXexcBad8 5 2 2 3" xfId="15978" xr:uid="{E1508D8A-2E83-415C-A5C4-D3AE0BCE116B}"/>
    <cellStyle name="SAPBEXexcBad8 5 2 3" xfId="17130" xr:uid="{F5BBBEDE-B852-4FDD-91DD-ACD4E282F10D}"/>
    <cellStyle name="SAPBEXexcBad8 5 3" xfId="9869" xr:uid="{4F3BEA00-7C52-4306-891E-F8AA97D3BAB2}"/>
    <cellStyle name="SAPBEXexcBad8 5 3 2" xfId="16225" xr:uid="{97D5D674-517C-45D6-B23A-47E47D9C04EA}"/>
    <cellStyle name="SAPBEXexcBad8 5 3 3" xfId="15905" xr:uid="{CA98CED5-C201-40B0-BCA7-D36FD18FFCBB}"/>
    <cellStyle name="SAPBEXexcBad8 5 4" xfId="13478" xr:uid="{0C0D92D5-4F97-487C-9A4B-EA890E9FDF20}"/>
    <cellStyle name="SAPBEXexcBad8 5 4 2" xfId="16909" xr:uid="{55EDBAC6-5EE6-48AB-BB20-47D62CA5C6C8}"/>
    <cellStyle name="SAPBEXexcBad8 5 4 3" xfId="16256" xr:uid="{67AE7639-3785-4C3E-80E1-C134D65DF233}"/>
    <cellStyle name="SAPBEXexcBad8 5 5" xfId="4797" xr:uid="{DF1D01FF-08EF-4332-9751-E77CCB152C41}"/>
    <cellStyle name="SAPBEXexcBad8 5 6" xfId="15606" xr:uid="{724D284E-F84E-485F-B65F-286166D89587}"/>
    <cellStyle name="SAPBEXexcBad8 6" xfId="6064" xr:uid="{7EFC29C1-BB27-471E-9F06-62A6869061E7}"/>
    <cellStyle name="SAPBEXexcBad8 7" xfId="6056" xr:uid="{9E62C8F3-D0EF-451B-8D1F-5A964A5C4946}"/>
    <cellStyle name="SAPBEXexcBad8 8" xfId="9641" xr:uid="{1EEBDB0E-214D-4F09-AD2C-FC94C4954297}"/>
    <cellStyle name="SAPBEXexcBad8 8 2" xfId="15999" xr:uid="{D8FBC453-F010-47C0-BDE7-00C1CAE0A5C0}"/>
    <cellStyle name="SAPBEXexcBad8 8 3" xfId="15563" xr:uid="{5C99ECEA-5298-425F-9C50-05BD07F20AF9}"/>
    <cellStyle name="SAPBEXexcBad8_Endividamento Jun 14 (2)" xfId="3428" xr:uid="{00000000-0005-0000-0000-00001F0E0000}"/>
    <cellStyle name="SAPBEXexcBad9" xfId="3030" xr:uid="{00000000-0005-0000-0000-0000200E0000}"/>
    <cellStyle name="SAPBEXexcBad9 2" xfId="3031" xr:uid="{00000000-0005-0000-0000-0000210E0000}"/>
    <cellStyle name="SAPBEXexcBad9 2 10" xfId="4431" xr:uid="{00000000-0005-0000-0000-0000220E0000}"/>
    <cellStyle name="SAPBEXexcBad9 2 11" xfId="15653" xr:uid="{A90A6404-DB0A-4304-B549-F505EF2FA852}"/>
    <cellStyle name="SAPBEXexcBad9 2 2" xfId="3032" xr:uid="{00000000-0005-0000-0000-0000230E0000}"/>
    <cellStyle name="SAPBEXexcBad9 2 2 2" xfId="9932" xr:uid="{59ECB346-6807-4B87-8834-B39A276EB2EE}"/>
    <cellStyle name="SAPBEXexcBad9 2 2 2 2" xfId="16263" xr:uid="{6654A18B-7B69-4C9C-95A6-07392425D530}"/>
    <cellStyle name="SAPBEXexcBad9 2 2 2 3" xfId="16773" xr:uid="{72EB596E-BACC-42B6-92CB-5AD06A28D741}"/>
    <cellStyle name="SAPBEXexcBad9 2 2 3" xfId="6067" xr:uid="{40C8F677-E963-4005-A14D-C7208CB57297}"/>
    <cellStyle name="SAPBEXexcBad9 2 2 4" xfId="15669" xr:uid="{919B60D5-0C29-40C8-AD54-0F0D8C216685}"/>
    <cellStyle name="SAPBEXexcBad9 2 3" xfId="3430" xr:uid="{00000000-0005-0000-0000-0000240E0000}"/>
    <cellStyle name="SAPBEXexcBad9 2 3 2" xfId="10108" xr:uid="{B616E6B2-DB06-4327-ACB0-C2C684B60E74}"/>
    <cellStyle name="SAPBEXexcBad9 2 3 2 2" xfId="16315" xr:uid="{1F64FB1F-341B-43B8-99DE-5EA4BA32E51C}"/>
    <cellStyle name="SAPBEXexcBad9 2 3 2 3" xfId="16360" xr:uid="{B4AACEBF-8D23-43DD-8A61-1191D3D17214}"/>
    <cellStyle name="SAPBEXexcBad9 2 3 3" xfId="6068" xr:uid="{B5057916-6E74-40E5-993D-5FCB45B4138F}"/>
    <cellStyle name="SAPBEXexcBad9 2 3 4" xfId="17032" xr:uid="{A2B71309-7061-4930-91C4-02B52A59E005}"/>
    <cellStyle name="SAPBEXexcBad9 2 4" xfId="3701" xr:uid="{00000000-0005-0000-0000-0000250E0000}"/>
    <cellStyle name="SAPBEXexcBad9 2 4 2" xfId="13052" xr:uid="{903885D0-6427-4797-9A94-5D36ED407422}"/>
    <cellStyle name="SAPBEXexcBad9 2 4 2 2" xfId="16731" xr:uid="{60C1580F-8F07-4189-83C2-B5A625BA2A28}"/>
    <cellStyle name="SAPBEXexcBad9 2 4 2 3" xfId="15726" xr:uid="{42B4F7DC-8D81-4305-B222-F14007D34DD5}"/>
    <cellStyle name="SAPBEXexcBad9 2 4 3" xfId="10908" xr:uid="{4F50D425-B4CC-4455-A871-16AE85961722}"/>
    <cellStyle name="SAPBEXexcBad9 2 4 3 2" xfId="16458" xr:uid="{23DF62E4-D010-4350-994E-9E3AC12049EE}"/>
    <cellStyle name="SAPBEXexcBad9 2 4 3 3" xfId="15526" xr:uid="{95D527E7-06D4-4875-9293-2ABC60C75E23}"/>
    <cellStyle name="SAPBEXexcBad9 2 4 4" xfId="6069" xr:uid="{1C56526F-80F5-45FD-8C6A-3403734A4AC5}"/>
    <cellStyle name="SAPBEXexcBad9 2 4 5" xfId="16429" xr:uid="{B5975CF6-8AAC-4186-80C7-D0AE32F46715}"/>
    <cellStyle name="SAPBEXexcBad9 2 5" xfId="3833" xr:uid="{00000000-0005-0000-0000-0000260E0000}"/>
    <cellStyle name="SAPBEXexcBad9 2 5 2" xfId="9756" xr:uid="{2046CEB7-02C9-4B43-8F84-A421AF05518E}"/>
    <cellStyle name="SAPBEXexcBad9 2 5 2 2" xfId="16112" xr:uid="{F451DDE5-2678-4659-B0F6-E5E4423E03B0}"/>
    <cellStyle name="SAPBEXexcBad9 2 5 2 3" xfId="16701" xr:uid="{F52267C3-5707-4D0E-9AC0-47B0874FB57C}"/>
    <cellStyle name="SAPBEXexcBad9 2 5 3" xfId="6066" xr:uid="{C7DEFAA6-43BC-4B85-B6DE-7D54E7C0A9EA}"/>
    <cellStyle name="SAPBEXexcBad9 2 5 4" xfId="15886" xr:uid="{69F28BF7-7F26-4F7A-95F9-52879789B58C}"/>
    <cellStyle name="SAPBEXexcBad9 2 6" xfId="4025" xr:uid="{00000000-0005-0000-0000-0000270E0000}"/>
    <cellStyle name="SAPBEXexcBad9 2 6 2" xfId="9644" xr:uid="{D0008DAE-07FC-414F-BF9E-011E0AFE97D7}"/>
    <cellStyle name="SAPBEXexcBad9 2 6 3" xfId="16002" xr:uid="{C73135F6-0B7B-4CA4-BA9F-7E6614C1A4E5}"/>
    <cellStyle name="SAPBEXexcBad9 2 6 4" xfId="16537" xr:uid="{CE3D871C-B8AE-4F0A-A322-EC9127BC432B}"/>
    <cellStyle name="SAPBEXexcBad9 2 7" xfId="3949" xr:uid="{00000000-0005-0000-0000-0000280E0000}"/>
    <cellStyle name="SAPBEXexcBad9 2 8" xfId="4283" xr:uid="{00000000-0005-0000-0000-0000290E0000}"/>
    <cellStyle name="SAPBEXexcBad9 2 9" xfId="4176" xr:uid="{00000000-0005-0000-0000-00002A0E0000}"/>
    <cellStyle name="SAPBEXexcBad9 3" xfId="3589" xr:uid="{00000000-0005-0000-0000-00002B0E0000}"/>
    <cellStyle name="SAPBEXexcBad9 3 2" xfId="3983" xr:uid="{00000000-0005-0000-0000-00002C0E0000}"/>
    <cellStyle name="SAPBEXexcBad9 3 2 2" xfId="6708" xr:uid="{A249070A-03F1-4484-B9F6-7521C6B2DA0A}"/>
    <cellStyle name="SAPBEXexcBad9 3 2 2 2" xfId="14552" xr:uid="{31E6E86F-F854-4DA2-8B18-CD89653D921A}"/>
    <cellStyle name="SAPBEXexcBad9 3 2 2 2 2" xfId="17127" xr:uid="{34F78FA2-3188-4E87-B3F0-F10DEB90B42B}"/>
    <cellStyle name="SAPBEXexcBad9 3 2 2 2 3" xfId="16936" xr:uid="{9C078808-9C2A-4BCF-8166-6F59FBDB8896}"/>
    <cellStyle name="SAPBEXexcBad9 3 2 2 3" xfId="15565" xr:uid="{AEB1956D-3721-4457-9386-1C6FD8622DC3}"/>
    <cellStyle name="SAPBEXexcBad9 3 2 3" xfId="9757" xr:uid="{BE3C1180-80F2-499C-94CF-649A8AC27B71}"/>
    <cellStyle name="SAPBEXexcBad9 3 2 3 2" xfId="16113" xr:uid="{0E6D9EF9-16A3-428B-BE40-B26BBCE234E8}"/>
    <cellStyle name="SAPBEXexcBad9 3 2 3 3" xfId="15962" xr:uid="{A58F5122-3170-4E15-AE99-27BF4764F921}"/>
    <cellStyle name="SAPBEXexcBad9 3 2 4" xfId="13500" xr:uid="{3EF84925-B1F5-4F35-A581-D7E261996093}"/>
    <cellStyle name="SAPBEXexcBad9 3 2 4 2" xfId="16931" xr:uid="{615420E8-7383-4F49-B8AC-98A9DD3BBBA7}"/>
    <cellStyle name="SAPBEXexcBad9 3 2 4 3" xfId="17192" xr:uid="{23314056-7CF7-412D-B2D4-CF64CB07EDE4}"/>
    <cellStyle name="SAPBEXexcBad9 3 2 5" xfId="4821" xr:uid="{E8693ACD-B40F-4777-B78B-522FFEDB13DF}"/>
    <cellStyle name="SAPBEXexcBad9 3 2 6" xfId="15600" xr:uid="{B2EAC276-1DF3-4637-AAF0-3651A8AC14E3}"/>
    <cellStyle name="SAPBEXexcBad9 3 3" xfId="3307" xr:uid="{00000000-0005-0000-0000-00002D0E0000}"/>
    <cellStyle name="SAPBEXexcBad9 3 3 2" xfId="14435" xr:uid="{94565B70-ABEF-4A6E-84CB-06BEA50F6A91}"/>
    <cellStyle name="SAPBEXexcBad9 3 3 2 2" xfId="17060" xr:uid="{5E852781-691F-4271-A1B9-8E4BCF35B03F}"/>
    <cellStyle name="SAPBEXexcBad9 3 3 2 3" xfId="15756" xr:uid="{068430B1-48B7-4ADB-B42C-A57A38397CA2}"/>
    <cellStyle name="SAPBEXexcBad9 3 3 3" xfId="6070" xr:uid="{2D0D4371-A8C7-421C-A20B-43B3DF4CE74D}"/>
    <cellStyle name="SAPBEXexcBad9 3 3 4" xfId="16590" xr:uid="{6B6BCE3A-813B-41D3-B4AB-FF2441B8E8B6}"/>
    <cellStyle name="SAPBEXexcBad9 3 4" xfId="4140" xr:uid="{00000000-0005-0000-0000-00002E0E0000}"/>
    <cellStyle name="SAPBEXexcBad9 3 4 2" xfId="9711" xr:uid="{76321AD6-BFD0-41E6-9D3F-D56A73D9F720}"/>
    <cellStyle name="SAPBEXexcBad9 3 4 3" xfId="16068" xr:uid="{F671FF15-7A3C-407B-98D2-3785A9A2D9F4}"/>
    <cellStyle name="SAPBEXexcBad9 3 4 4" xfId="16518" xr:uid="{257733CA-6071-448A-B508-893D41F92DCE}"/>
    <cellStyle name="SAPBEXexcBad9 3 5" xfId="4256" xr:uid="{00000000-0005-0000-0000-00002F0E0000}"/>
    <cellStyle name="SAPBEXexcBad9 3 6" xfId="3937" xr:uid="{00000000-0005-0000-0000-0000300E0000}"/>
    <cellStyle name="SAPBEXexcBad9 3 7" xfId="4375" xr:uid="{00000000-0005-0000-0000-0000310E0000}"/>
    <cellStyle name="SAPBEXexcBad9 3 8" xfId="4551" xr:uid="{00000000-0005-0000-0000-0000320E0000}"/>
    <cellStyle name="SAPBEXexcBad9 3 9" xfId="15470" xr:uid="{E8939E6E-319B-47DD-AEF2-DC082DA1074B}"/>
    <cellStyle name="SAPBEXexcBad9 4" xfId="3429" xr:uid="{00000000-0005-0000-0000-0000330E0000}"/>
    <cellStyle name="SAPBEXexcBad9 4 2" xfId="3700" xr:uid="{00000000-0005-0000-0000-0000340E0000}"/>
    <cellStyle name="SAPBEXexcBad9 4 2 2" xfId="14436" xr:uid="{B7AC2C2E-1FF7-4F1E-ADEC-12F6AEA293BB}"/>
    <cellStyle name="SAPBEXexcBad9 4 2 2 2" xfId="17061" xr:uid="{85DBA6DF-E15A-4322-8F82-F03327226EA0}"/>
    <cellStyle name="SAPBEXexcBad9 4 2 2 3" xfId="15504" xr:uid="{BCE1CC37-3D40-46A3-9B62-448D3962961B}"/>
    <cellStyle name="SAPBEXexcBad9 4 2 3" xfId="6071" xr:uid="{0D1B4725-D53B-4231-B977-A8183276B79E}"/>
    <cellStyle name="SAPBEXexcBad9 4 2 4" xfId="15870" xr:uid="{B164811C-2B1B-4F1C-93DF-D2F549E39789}"/>
    <cellStyle name="SAPBEXexcBad9 4 3" xfId="3718" xr:uid="{00000000-0005-0000-0000-0000350E0000}"/>
    <cellStyle name="SAPBEXexcBad9 4 3 2" xfId="9758" xr:uid="{17CF8402-D5EE-43ED-A186-9FB98B22EC90}"/>
    <cellStyle name="SAPBEXexcBad9 4 3 3" xfId="16114" xr:uid="{47EEDFC9-597D-4565-B21D-020C412FEB8E}"/>
    <cellStyle name="SAPBEXexcBad9 4 3 4" xfId="15740" xr:uid="{435216CC-377F-4A83-84D0-05731D2CE6AC}"/>
    <cellStyle name="SAPBEXexcBad9 4 4" xfId="4010" xr:uid="{00000000-0005-0000-0000-0000360E0000}"/>
    <cellStyle name="SAPBEXexcBad9 4 5" xfId="4169" xr:uid="{00000000-0005-0000-0000-0000370E0000}"/>
    <cellStyle name="SAPBEXexcBad9 4 6" xfId="4161" xr:uid="{00000000-0005-0000-0000-0000380E0000}"/>
    <cellStyle name="SAPBEXexcBad9 4 7" xfId="3918" xr:uid="{00000000-0005-0000-0000-0000390E0000}"/>
    <cellStyle name="SAPBEXexcBad9 4 8" xfId="4337" xr:uid="{00000000-0005-0000-0000-00003A0E0000}"/>
    <cellStyle name="SAPBEXexcBad9 4 9" xfId="15654" xr:uid="{9814F1BD-396B-45DB-B62D-773FC8944E0E}"/>
    <cellStyle name="SAPBEXexcBad9 5" xfId="3334" xr:uid="{00000000-0005-0000-0000-00003B0E0000}"/>
    <cellStyle name="SAPBEXexcBad9 5 2" xfId="6072" xr:uid="{6A95AD67-5158-4D3E-ABAF-329C303FD38B}"/>
    <cellStyle name="SAPBEXexcBad9 5 2 2" xfId="14437" xr:uid="{A9E91584-2A4F-4812-8A48-17B4F611B22A}"/>
    <cellStyle name="SAPBEXexcBad9 5 2 2 2" xfId="17062" xr:uid="{31FBEF6E-0E89-434F-9AF8-74B11EFEC21C}"/>
    <cellStyle name="SAPBEXexcBad9 5 2 2 3" xfId="16944" xr:uid="{542EAABC-6B88-49B2-B662-5E8BC3C21BBC}"/>
    <cellStyle name="SAPBEXexcBad9 5 2 3" xfId="17219" xr:uid="{A97ED837-0FA8-445D-80DD-64F0AB519D70}"/>
    <cellStyle name="SAPBEXexcBad9 5 3" xfId="9823" xr:uid="{EBD9564B-B32B-422C-A4E0-31B8A1321B66}"/>
    <cellStyle name="SAPBEXexcBad9 5 3 2" xfId="16179" xr:uid="{B24D80C4-4B5A-4185-9D62-855BB28A77F6}"/>
    <cellStyle name="SAPBEXexcBad9 5 3 3" xfId="15721" xr:uid="{AA78CE09-FBB2-4559-99A4-4121EB3D00C2}"/>
    <cellStyle name="SAPBEXexcBad9 5 4" xfId="13479" xr:uid="{63F6E0FA-6602-438D-94EF-CAB3E07D2E8D}"/>
    <cellStyle name="SAPBEXexcBad9 5 4 2" xfId="16910" xr:uid="{6E706AC7-4060-42F0-A2AB-749240DA056C}"/>
    <cellStyle name="SAPBEXexcBad9 5 4 3" xfId="16492" xr:uid="{FC569FF5-316D-436A-9BAB-FEECFA087520}"/>
    <cellStyle name="SAPBEXexcBad9 5 5" xfId="4798" xr:uid="{7D42C02D-73EF-4B84-AC0E-025F2B9ABBC5}"/>
    <cellStyle name="SAPBEXexcBad9 5 6" xfId="15614" xr:uid="{4F91D336-9220-466A-AB0F-F51BF5498E08}"/>
    <cellStyle name="SAPBEXexcBad9 6" xfId="6073" xr:uid="{D568A0CE-E651-4A4A-B502-2BD8BE663AA0}"/>
    <cellStyle name="SAPBEXexcBad9 6 2" xfId="9870" xr:uid="{CF5689C6-4CFA-4657-94CE-A7CE4E92960D}"/>
    <cellStyle name="SAPBEXexcBad9 6 2 2" xfId="16226" xr:uid="{48F24CB9-8389-4145-A12A-8958BC503D21}"/>
    <cellStyle name="SAPBEXexcBad9 6 2 3" xfId="15688" xr:uid="{897E17AF-97A4-4456-9680-334A4B904D50}"/>
    <cellStyle name="SAPBEXexcBad9 6 3" xfId="16716" xr:uid="{DC11019B-843A-42E3-81E9-E2980DE61FE6}"/>
    <cellStyle name="SAPBEXexcBad9 7" xfId="6074" xr:uid="{49C75D27-2A5A-461A-950D-385038CD53F7}"/>
    <cellStyle name="SAPBEXexcBad9 8" xfId="6065" xr:uid="{33B50C0E-E597-474F-AD23-4F66E341EFB0}"/>
    <cellStyle name="SAPBEXexcBad9 9" xfId="9643" xr:uid="{508FAAA0-D039-44CF-8059-C1065D75085E}"/>
    <cellStyle name="SAPBEXexcBad9 9 2" xfId="16001" xr:uid="{78A84122-E528-4F9F-B14E-64CB04D99860}"/>
    <cellStyle name="SAPBEXexcBad9 9 3" xfId="16382" xr:uid="{E7DD1ADD-792C-4A24-B3AB-211489D1DA1D}"/>
    <cellStyle name="SAPBEXexcBad9_Endividamento Jun 14 (2)" xfId="3431" xr:uid="{00000000-0005-0000-0000-00003C0E0000}"/>
    <cellStyle name="SAPBEXexcCritical4" xfId="3033" xr:uid="{00000000-0005-0000-0000-00003D0E0000}"/>
    <cellStyle name="SAPBEXexcCritical4 2" xfId="3034" xr:uid="{00000000-0005-0000-0000-00003E0E0000}"/>
    <cellStyle name="SAPBEXexcCritical4 2 10" xfId="4322" xr:uid="{00000000-0005-0000-0000-00003F0E0000}"/>
    <cellStyle name="SAPBEXexcCritical4 2 11" xfId="15652" xr:uid="{9E608CFB-A9E1-4C87-A3FC-F19336D5959C}"/>
    <cellStyle name="SAPBEXexcCritical4 2 2" xfId="3035" xr:uid="{00000000-0005-0000-0000-0000400E0000}"/>
    <cellStyle name="SAPBEXexcCritical4 2 2 2" xfId="9933" xr:uid="{290CCA3F-9268-41BB-B354-EA8FB42624A4}"/>
    <cellStyle name="SAPBEXexcCritical4 2 2 2 2" xfId="16264" xr:uid="{882C5DDE-9AF8-4342-BF86-32F99DC6F2BD}"/>
    <cellStyle name="SAPBEXexcCritical4 2 2 2 3" xfId="15890" xr:uid="{352C7EA8-6E2C-4EB8-9A22-50B89A344C2C}"/>
    <cellStyle name="SAPBEXexcCritical4 2 2 3" xfId="6077" xr:uid="{7C7594CC-BDC0-4C2B-AC7A-84FA9182257C}"/>
    <cellStyle name="SAPBEXexcCritical4 2 2 4" xfId="17031" xr:uid="{4FDD6DA5-E62E-47AF-9561-D0F01FFFB8A4}"/>
    <cellStyle name="SAPBEXexcCritical4 2 3" xfId="3433" xr:uid="{00000000-0005-0000-0000-0000410E0000}"/>
    <cellStyle name="SAPBEXexcCritical4 2 3 2" xfId="10109" xr:uid="{FB6FE36B-ED79-4ED9-BE9D-F63535F63F40}"/>
    <cellStyle name="SAPBEXexcCritical4 2 3 2 2" xfId="16316" xr:uid="{F9BCCBAA-6371-49A7-8D18-D17B870E11AB}"/>
    <cellStyle name="SAPBEXexcCritical4 2 3 2 3" xfId="16513" xr:uid="{C1F8EB88-6C50-43BD-8CA8-03C30F249A3C}"/>
    <cellStyle name="SAPBEXexcCritical4 2 3 3" xfId="6078" xr:uid="{33B82652-0668-42F8-858A-3CD490AA7AE3}"/>
    <cellStyle name="SAPBEXexcCritical4 2 3 4" xfId="16398" xr:uid="{6188CC39-015A-4E64-B7D1-A06F36C8EBA2}"/>
    <cellStyle name="SAPBEXexcCritical4 2 4" xfId="3703" xr:uid="{00000000-0005-0000-0000-0000420E0000}"/>
    <cellStyle name="SAPBEXexcCritical4 2 4 2" xfId="13053" xr:uid="{F44F81EA-9C61-4D41-9524-466B3671A849}"/>
    <cellStyle name="SAPBEXexcCritical4 2 4 2 2" xfId="16732" xr:uid="{7A3D425A-D21D-4EAD-9CAB-85781CF9F1E7}"/>
    <cellStyle name="SAPBEXexcCritical4 2 4 2 3" xfId="15523" xr:uid="{C0D9AA08-A552-475E-B8AF-9260CFB9778E}"/>
    <cellStyle name="SAPBEXexcCritical4 2 4 3" xfId="10909" xr:uid="{0E701B1F-2880-421F-8128-4C759ADB7693}"/>
    <cellStyle name="SAPBEXexcCritical4 2 4 3 2" xfId="16459" xr:uid="{710F32FE-D19D-4789-9CC5-F14D7816042B}"/>
    <cellStyle name="SAPBEXexcCritical4 2 4 3 3" xfId="16966" xr:uid="{3A199425-B8D6-4E03-8BD2-B3CEC112E5A7}"/>
    <cellStyle name="SAPBEXexcCritical4 2 4 4" xfId="6079" xr:uid="{12DDA4A2-DB64-4D31-A0C5-140981809A94}"/>
    <cellStyle name="SAPBEXexcCritical4 2 4 5" xfId="16556" xr:uid="{0962DBA1-3E58-40ED-8365-99E4824A7697}"/>
    <cellStyle name="SAPBEXexcCritical4 2 5" xfId="3765" xr:uid="{00000000-0005-0000-0000-0000430E0000}"/>
    <cellStyle name="SAPBEXexcCritical4 2 5 2" xfId="9759" xr:uid="{3B1C1273-B4A4-44EB-B907-277C0512A014}"/>
    <cellStyle name="SAPBEXexcCritical4 2 5 2 2" xfId="16115" xr:uid="{81B281F1-90FE-4099-A496-6EE353630EC9}"/>
    <cellStyle name="SAPBEXexcCritical4 2 5 2 3" xfId="15552" xr:uid="{994B59C2-5C73-45A0-994D-CDF1A22B517C}"/>
    <cellStyle name="SAPBEXexcCritical4 2 5 3" xfId="6076" xr:uid="{223D0A39-9B58-4043-AA88-53515129862C}"/>
    <cellStyle name="SAPBEXexcCritical4 2 5 4" xfId="15584" xr:uid="{667835F1-B30A-4D3A-9728-21D562CA63D6}"/>
    <cellStyle name="SAPBEXexcCritical4 2 6" xfId="4027" xr:uid="{00000000-0005-0000-0000-0000440E0000}"/>
    <cellStyle name="SAPBEXexcCritical4 2 6 2" xfId="9646" xr:uid="{39D1A66C-3B22-495C-BB4F-E0CBE6EA9DB7}"/>
    <cellStyle name="SAPBEXexcCritical4 2 6 3" xfId="16004" xr:uid="{F45C430C-4134-4066-8BC1-899C8490328D}"/>
    <cellStyle name="SAPBEXexcCritical4 2 6 4" xfId="17175" xr:uid="{C3C54BDB-FEFB-4B10-8B1E-0666BC5D048D}"/>
    <cellStyle name="SAPBEXexcCritical4 2 7" xfId="4009" xr:uid="{00000000-0005-0000-0000-0000450E0000}"/>
    <cellStyle name="SAPBEXexcCritical4 2 8" xfId="4083" xr:uid="{00000000-0005-0000-0000-0000460E0000}"/>
    <cellStyle name="SAPBEXexcCritical4 2 9" xfId="4450" xr:uid="{00000000-0005-0000-0000-0000470E0000}"/>
    <cellStyle name="SAPBEXexcCritical4 3" xfId="3590" xr:uid="{00000000-0005-0000-0000-0000480E0000}"/>
    <cellStyle name="SAPBEXexcCritical4 3 2" xfId="3347" xr:uid="{00000000-0005-0000-0000-0000490E0000}"/>
    <cellStyle name="SAPBEXexcCritical4 3 2 2" xfId="9760" xr:uid="{D95A0DF8-0B7D-4C28-8C30-A8B9EAC75BE7}"/>
    <cellStyle name="SAPBEXexcCritical4 3 2 2 2" xfId="16116" xr:uid="{7C0DD3FF-80D7-44BA-9E39-93CCD913EE68}"/>
    <cellStyle name="SAPBEXexcCritical4 3 2 2 3" xfId="16991" xr:uid="{184820DC-D8BB-48F8-BB99-9BD523F16DC9}"/>
    <cellStyle name="SAPBEXexcCritical4 3 2 3" xfId="6080" xr:uid="{25B67B02-C074-462F-B5B1-22693BB74869}"/>
    <cellStyle name="SAPBEXexcCritical4 3 2 4" xfId="15869" xr:uid="{AE59A501-58D7-407C-888F-A5E90F7666A4}"/>
    <cellStyle name="SAPBEXexcCritical4 3 3" xfId="3764" xr:uid="{00000000-0005-0000-0000-00004A0E0000}"/>
    <cellStyle name="SAPBEXexcCritical4 3 3 2" xfId="9712" xr:uid="{CEF175F1-2CBC-4DA2-ABD6-794903881E24}"/>
    <cellStyle name="SAPBEXexcCritical4 3 3 3" xfId="16069" xr:uid="{6F0D9A71-E51D-4EA7-A896-07D1B6FCA457}"/>
    <cellStyle name="SAPBEXexcCritical4 3 3 4" xfId="15839" xr:uid="{C1C45519-A623-4ACF-AC26-95C323537F9A}"/>
    <cellStyle name="SAPBEXexcCritical4 3 4" xfId="4141" xr:uid="{00000000-0005-0000-0000-00004B0E0000}"/>
    <cellStyle name="SAPBEXexcCritical4 3 5" xfId="4257" xr:uid="{00000000-0005-0000-0000-00004C0E0000}"/>
    <cellStyle name="SAPBEXexcCritical4 3 6" xfId="4048" xr:uid="{00000000-0005-0000-0000-00004D0E0000}"/>
    <cellStyle name="SAPBEXexcCritical4 3 7" xfId="3931" xr:uid="{00000000-0005-0000-0000-00004E0E0000}"/>
    <cellStyle name="SAPBEXexcCritical4 3 8" xfId="4552" xr:uid="{00000000-0005-0000-0000-00004F0E0000}"/>
    <cellStyle name="SAPBEXexcCritical4 3 9" xfId="16521" xr:uid="{F00C8EF5-58DB-4CD6-B5A6-E09826BBEF69}"/>
    <cellStyle name="SAPBEXexcCritical4 4" xfId="3432" xr:uid="{00000000-0005-0000-0000-0000500E0000}"/>
    <cellStyle name="SAPBEXexcCritical4 4 2" xfId="3702" xr:uid="{00000000-0005-0000-0000-0000510E0000}"/>
    <cellStyle name="SAPBEXexcCritical4 4 2 2" xfId="14438" xr:uid="{AD318FE9-2AD2-4382-8A51-5185BFEF55FE}"/>
    <cellStyle name="SAPBEXexcCritical4 4 2 2 2" xfId="17063" xr:uid="{2C3C39B3-C46F-432A-A46D-910F464BDDF9}"/>
    <cellStyle name="SAPBEXexcCritical4 4 2 2 3" xfId="16397" xr:uid="{3AAA5AFF-65F3-4F9A-89CC-677237921A0F}"/>
    <cellStyle name="SAPBEXexcCritical4 4 2 3" xfId="6081" xr:uid="{5469EC34-AA79-47E5-8EAB-D58E5092E3C0}"/>
    <cellStyle name="SAPBEXexcCritical4 4 2 4" xfId="17191" xr:uid="{758039CD-456F-4EE6-8750-82902957530A}"/>
    <cellStyle name="SAPBEXexcCritical4 4 3" xfId="3724" xr:uid="{00000000-0005-0000-0000-0000520E0000}"/>
    <cellStyle name="SAPBEXexcCritical4 4 3 2" xfId="9824" xr:uid="{A1613A46-9E40-4631-BAF8-01AB592CB7F6}"/>
    <cellStyle name="SAPBEXexcCritical4 4 3 3" xfId="16180" xr:uid="{C92C4A8C-6831-41A9-AF53-E46ECE5AC039}"/>
    <cellStyle name="SAPBEXexcCritical4 4 3 4" xfId="15545" xr:uid="{B045B6D7-09FA-430F-B396-52ED1320E22A}"/>
    <cellStyle name="SAPBEXexcCritical4 4 4" xfId="4026" xr:uid="{00000000-0005-0000-0000-0000530E0000}"/>
    <cellStyle name="SAPBEXexcCritical4 4 4 2" xfId="13332" xr:uid="{6CCB1B44-FF0A-4D1A-8E66-92875B8A5231}"/>
    <cellStyle name="SAPBEXexcCritical4 4 4 3" xfId="16815" xr:uid="{00A37F9A-C026-44C3-A2FC-571AF166B940}"/>
    <cellStyle name="SAPBEXexcCritical4 4 4 4" xfId="16953" xr:uid="{0B88122F-8AD8-4563-9249-C212B9E30711}"/>
    <cellStyle name="SAPBEXexcCritical4 4 5" xfId="4114" xr:uid="{00000000-0005-0000-0000-0000540E0000}"/>
    <cellStyle name="SAPBEXexcCritical4 4 6" xfId="4124" xr:uid="{00000000-0005-0000-0000-0000550E0000}"/>
    <cellStyle name="SAPBEXexcCritical4 4 7" xfId="4394" xr:uid="{00000000-0005-0000-0000-0000560E0000}"/>
    <cellStyle name="SAPBEXexcCritical4 4 8" xfId="4128" xr:uid="{00000000-0005-0000-0000-0000570E0000}"/>
    <cellStyle name="SAPBEXexcCritical4 4 9" xfId="15668" xr:uid="{3BD0AAE3-4AA6-4C15-8AAA-DB942A9A75E8}"/>
    <cellStyle name="SAPBEXexcCritical4 5" xfId="3780" xr:uid="{00000000-0005-0000-0000-0000580E0000}"/>
    <cellStyle name="SAPBEXexcCritical4 5 2" xfId="6082" xr:uid="{2B453D6B-7CAF-4476-B249-C65DE3CF5B52}"/>
    <cellStyle name="SAPBEXexcCritical4 5 2 2" xfId="14439" xr:uid="{1C3F5987-7D52-4783-9A6B-DF8CADCF06DB}"/>
    <cellStyle name="SAPBEXexcCritical4 5 2 2 2" xfId="17064" xr:uid="{C6FC3064-8475-4FAA-8E2C-B6A37CDB7746}"/>
    <cellStyle name="SAPBEXexcCritical4 5 2 2 3" xfId="16554" xr:uid="{22F48788-C97F-4EA1-82CF-511BAFD44413}"/>
    <cellStyle name="SAPBEXexcCritical4 5 2 3" xfId="16685" xr:uid="{5DBE4CC3-EEE5-47C8-AC86-0AB5A58ACF8A}"/>
    <cellStyle name="SAPBEXexcCritical4 5 3" xfId="9871" xr:uid="{BD307800-21F2-4538-A3CD-F8BAE3343CF9}"/>
    <cellStyle name="SAPBEXexcCritical4 5 3 2" xfId="16227" xr:uid="{E4E8435C-C1F3-4D95-9FC0-E0074464E04D}"/>
    <cellStyle name="SAPBEXexcCritical4 5 3 3" xfId="16981" xr:uid="{8FB4B4BF-3252-4A87-8099-827A2A703EEC}"/>
    <cellStyle name="SAPBEXexcCritical4 5 4" xfId="13480" xr:uid="{4FB728BD-8E82-40CA-BF4D-2AAA5C6DBDF8}"/>
    <cellStyle name="SAPBEXexcCritical4 5 4 2" xfId="16911" xr:uid="{8F5C12B3-456E-41B9-9ED1-50875A8C95D5}"/>
    <cellStyle name="SAPBEXexcCritical4 5 4 3" xfId="16625" xr:uid="{7AC832BD-2D2F-4EBD-B135-CC19B3FDBFB4}"/>
    <cellStyle name="SAPBEXexcCritical4 5 5" xfId="4799" xr:uid="{5C1B87B6-6A11-464B-B1B3-718B6E51888E}"/>
    <cellStyle name="SAPBEXexcCritical4 5 6" xfId="15613" xr:uid="{22044E20-9BD6-4C61-B9A0-3324448C4045}"/>
    <cellStyle name="SAPBEXexcCritical4 6" xfId="6083" xr:uid="{00889EA6-C20E-4A36-A2E8-1C535AD4A7DF}"/>
    <cellStyle name="SAPBEXexcCritical4 7" xfId="6075" xr:uid="{8F067748-E3B1-4C30-A9ED-C1464CEE916F}"/>
    <cellStyle name="SAPBEXexcCritical4 8" xfId="9645" xr:uid="{D2E9F869-1C36-43B5-8DF9-2444E431054F}"/>
    <cellStyle name="SAPBEXexcCritical4 8 2" xfId="16003" xr:uid="{6D915AC2-28C5-4FA7-8775-949BA032853E}"/>
    <cellStyle name="SAPBEXexcCritical4 8 3" xfId="15848" xr:uid="{D03762CC-FC2E-460D-84B5-8F6854956A0A}"/>
    <cellStyle name="SAPBEXexcCritical4_Endividamento Jun 14 (2)" xfId="3434" xr:uid="{00000000-0005-0000-0000-0000590E0000}"/>
    <cellStyle name="SAPBEXexcCritical5" xfId="3036" xr:uid="{00000000-0005-0000-0000-00005A0E0000}"/>
    <cellStyle name="SAPBEXexcCritical5 2" xfId="3037" xr:uid="{00000000-0005-0000-0000-00005B0E0000}"/>
    <cellStyle name="SAPBEXexcCritical5 2 10" xfId="4416" xr:uid="{00000000-0005-0000-0000-00005C0E0000}"/>
    <cellStyle name="SAPBEXexcCritical5 2 11" xfId="15650" xr:uid="{3448B742-C773-48D0-A8EC-8EE27ECAE57E}"/>
    <cellStyle name="SAPBEXexcCritical5 2 2" xfId="3038" xr:uid="{00000000-0005-0000-0000-00005D0E0000}"/>
    <cellStyle name="SAPBEXexcCritical5 2 2 2" xfId="9934" xr:uid="{AE49514A-8958-40B9-A534-E08E325B4085}"/>
    <cellStyle name="SAPBEXexcCritical5 2 2 2 2" xfId="16265" xr:uid="{DCC54E2C-96F9-4BFA-B63E-1B57F5A96608}"/>
    <cellStyle name="SAPBEXexcCritical5 2 2 2 3" xfId="15674" xr:uid="{2C2F2E28-CBBC-4632-84FE-8E3F8B4D7355}"/>
    <cellStyle name="SAPBEXexcCritical5 2 2 3" xfId="6086" xr:uid="{C2285577-DBAD-4049-A6F6-F1AA2573B3E6}"/>
    <cellStyle name="SAPBEXexcCritical5 2 2 4" xfId="17030" xr:uid="{1B629C7B-2A4C-44A6-A1F0-0937E0213404}"/>
    <cellStyle name="SAPBEXexcCritical5 2 3" xfId="3436" xr:uid="{00000000-0005-0000-0000-00005E0E0000}"/>
    <cellStyle name="SAPBEXexcCritical5 2 3 2" xfId="10110" xr:uid="{DC6C250A-A4F2-44E4-85DD-A010D5C27DB0}"/>
    <cellStyle name="SAPBEXexcCritical5 2 3 2 2" xfId="16317" xr:uid="{14EA67A6-9730-4361-919C-8413FF32F726}"/>
    <cellStyle name="SAPBEXexcCritical5 2 3 2 3" xfId="16647" xr:uid="{BA9D42DF-AD42-4300-BEE3-A16F2A0C360E}"/>
    <cellStyle name="SAPBEXexcCritical5 2 3 3" xfId="6087" xr:uid="{D51BC8AF-C531-4949-A329-08EEE935111F}"/>
    <cellStyle name="SAPBEXexcCritical5 2 3 4" xfId="16368" xr:uid="{CC013CA0-3931-4D73-B16C-EF9DE8D0A81B}"/>
    <cellStyle name="SAPBEXexcCritical5 2 4" xfId="3705" xr:uid="{00000000-0005-0000-0000-00005F0E0000}"/>
    <cellStyle name="SAPBEXexcCritical5 2 4 2" xfId="13054" xr:uid="{2AA569F0-A888-4A64-B5ED-DA121F3F5AAC}"/>
    <cellStyle name="SAPBEXexcCritical5 2 4 2 2" xfId="16733" xr:uid="{C0A5B92A-7B75-406B-8EC0-F8B7ACD9F371}"/>
    <cellStyle name="SAPBEXexcCritical5 2 4 2 3" xfId="16961" xr:uid="{DB7993F3-B167-44D6-A71A-174124EEAC4F}"/>
    <cellStyle name="SAPBEXexcCritical5 2 4 3" xfId="10910" xr:uid="{77750F05-28E6-45C9-BFCD-46386F816B8C}"/>
    <cellStyle name="SAPBEXexcCritical5 2 4 3 2" xfId="16460" xr:uid="{E544F60F-BE24-4B3B-A52F-0308EE5231F1}"/>
    <cellStyle name="SAPBEXexcCritical5 2 4 3 3" xfId="16375" xr:uid="{5C75FC93-1E09-42D4-8A8B-19DC0EB4E4EE}"/>
    <cellStyle name="SAPBEXexcCritical5 2 4 4" xfId="6088" xr:uid="{2A0A8117-FDC7-4E54-8310-3D40E3FC41D1}"/>
    <cellStyle name="SAPBEXexcCritical5 2 4 5" xfId="16523" xr:uid="{1B63AE57-08E9-44B3-8289-BB683E881733}"/>
    <cellStyle name="SAPBEXexcCritical5 2 5" xfId="3975" xr:uid="{00000000-0005-0000-0000-0000600E0000}"/>
    <cellStyle name="SAPBEXexcCritical5 2 5 2" xfId="9761" xr:uid="{3A901B04-BEE4-4EB0-81B9-96771CE8D7D4}"/>
    <cellStyle name="SAPBEXexcCritical5 2 5 2 2" xfId="16117" xr:uid="{F0661B87-CC37-4081-A512-E3CC2ED060A0}"/>
    <cellStyle name="SAPBEXexcCritical5 2 5 2 3" xfId="16380" xr:uid="{FEA6498D-5DDE-4BE6-A6C2-678A76199DBA}"/>
    <cellStyle name="SAPBEXexcCritical5 2 5 3" xfId="6085" xr:uid="{7DB377E3-E3A1-406A-B2C0-01337EA7C90A}"/>
    <cellStyle name="SAPBEXexcCritical5 2 5 4" xfId="15583" xr:uid="{2E55B9A1-20E0-466B-99A2-E3F58879EB2B}"/>
    <cellStyle name="SAPBEXexcCritical5 2 6" xfId="4029" xr:uid="{00000000-0005-0000-0000-0000610E0000}"/>
    <cellStyle name="SAPBEXexcCritical5 2 6 2" xfId="9648" xr:uid="{70AD7038-00C1-4973-9809-58D42E188E6C}"/>
    <cellStyle name="SAPBEXexcCritical5 2 6 3" xfId="16006" xr:uid="{71F72894-4776-4DC9-905E-CDBC98505C64}"/>
    <cellStyle name="SAPBEXexcCritical5 2 6 4" xfId="15929" xr:uid="{7A414875-A5C7-4FE5-AC4E-CEA099FB2009}"/>
    <cellStyle name="SAPBEXexcCritical5 2 7" xfId="4113" xr:uid="{00000000-0005-0000-0000-0000620E0000}"/>
    <cellStyle name="SAPBEXexcCritical5 2 8" xfId="4344" xr:uid="{00000000-0005-0000-0000-0000630E0000}"/>
    <cellStyle name="SAPBEXexcCritical5 2 9" xfId="4365" xr:uid="{00000000-0005-0000-0000-0000640E0000}"/>
    <cellStyle name="SAPBEXexcCritical5 3" xfId="3591" xr:uid="{00000000-0005-0000-0000-0000650E0000}"/>
    <cellStyle name="SAPBEXexcCritical5 3 2" xfId="3893" xr:uid="{00000000-0005-0000-0000-0000660E0000}"/>
    <cellStyle name="SAPBEXexcCritical5 3 2 2" xfId="9762" xr:uid="{F717DDB7-FABB-4A9E-9532-D5BD7CBACE63}"/>
    <cellStyle name="SAPBEXexcCritical5 3 2 2 2" xfId="16118" xr:uid="{58A9542B-E27D-4006-8EFC-8FB93C11CBF4}"/>
    <cellStyle name="SAPBEXexcCritical5 3 2 2 3" xfId="16535" xr:uid="{C1B75AFF-CE46-44D5-B5F7-006472F51770}"/>
    <cellStyle name="SAPBEXexcCritical5 3 2 3" xfId="6089" xr:uid="{64428C2D-9DC8-4F5F-A1D6-4A8173F0B906}"/>
    <cellStyle name="SAPBEXexcCritical5 3 2 4" xfId="15868" xr:uid="{47E81DDB-10B5-4D63-A893-ACCB05F3DC49}"/>
    <cellStyle name="SAPBEXexcCritical5 3 3" xfId="3981" xr:uid="{00000000-0005-0000-0000-0000670E0000}"/>
    <cellStyle name="SAPBEXexcCritical5 3 3 2" xfId="9713" xr:uid="{5EAE0951-B994-42D5-9C38-9D59C9F9CBB1}"/>
    <cellStyle name="SAPBEXexcCritical5 3 3 3" xfId="16070" xr:uid="{A37F918B-E31A-42BD-829D-5F00FD5B0ED4}"/>
    <cellStyle name="SAPBEXexcCritical5 3 3 4" xfId="17157" xr:uid="{0C23E887-359B-4131-88AA-5F32056395CA}"/>
    <cellStyle name="SAPBEXexcCritical5 3 4" xfId="4142" xr:uid="{00000000-0005-0000-0000-0000680E0000}"/>
    <cellStyle name="SAPBEXexcCritical5 3 5" xfId="4258" xr:uid="{00000000-0005-0000-0000-0000690E0000}"/>
    <cellStyle name="SAPBEXexcCritical5 3 6" xfId="4230" xr:uid="{00000000-0005-0000-0000-00006A0E0000}"/>
    <cellStyle name="SAPBEXexcCritical5 3 7" xfId="4335" xr:uid="{00000000-0005-0000-0000-00006B0E0000}"/>
    <cellStyle name="SAPBEXexcCritical5 3 8" xfId="4553" xr:uid="{00000000-0005-0000-0000-00006C0E0000}"/>
    <cellStyle name="SAPBEXexcCritical5 3 9" xfId="17116" xr:uid="{0D3FBBF6-3F2E-4AC0-B365-F19B56DDE966}"/>
    <cellStyle name="SAPBEXexcCritical5 4" xfId="3435" xr:uid="{00000000-0005-0000-0000-00006D0E0000}"/>
    <cellStyle name="SAPBEXexcCritical5 4 2" xfId="3704" xr:uid="{00000000-0005-0000-0000-00006E0E0000}"/>
    <cellStyle name="SAPBEXexcCritical5 4 2 2" xfId="14440" xr:uid="{44A57800-6DF3-453E-B3E9-FE445C845BFF}"/>
    <cellStyle name="SAPBEXexcCritical5 4 2 2 2" xfId="17065" xr:uid="{73B798DB-BDE9-4E24-8AB7-5AE1E73F5DB4}"/>
    <cellStyle name="SAPBEXexcCritical5 4 2 2 3" xfId="15783" xr:uid="{CA6D3F0F-BADA-4774-8520-764B8C9DCCAE}"/>
    <cellStyle name="SAPBEXexcCritical5 4 2 3" xfId="6090" xr:uid="{F475E06D-35C0-46AD-9563-DA9E0E51724A}"/>
    <cellStyle name="SAPBEXexcCritical5 4 2 4" xfId="17160" xr:uid="{81D837FC-8117-4A30-BAE5-017E7F39778B}"/>
    <cellStyle name="SAPBEXexcCritical5 4 3" xfId="3461" xr:uid="{00000000-0005-0000-0000-00006F0E0000}"/>
    <cellStyle name="SAPBEXexcCritical5 4 3 2" xfId="9763" xr:uid="{3ACD9F00-273D-429F-86DB-9A05439C5FE1}"/>
    <cellStyle name="SAPBEXexcCritical5 4 3 3" xfId="16119" xr:uid="{32922AA1-39FB-4FFF-924A-2589970FAB4E}"/>
    <cellStyle name="SAPBEXexcCritical5 4 3 4" xfId="15836" xr:uid="{E6FCE6C1-EDCB-4E1A-926F-F992AEB33621}"/>
    <cellStyle name="SAPBEXexcCritical5 4 4" xfId="4028" xr:uid="{00000000-0005-0000-0000-0000700E0000}"/>
    <cellStyle name="SAPBEXexcCritical5 4 5" xfId="3914" xr:uid="{00000000-0005-0000-0000-0000710E0000}"/>
    <cellStyle name="SAPBEXexcCritical5 4 6" xfId="4198" xr:uid="{00000000-0005-0000-0000-0000720E0000}"/>
    <cellStyle name="SAPBEXexcCritical5 4 7" xfId="4314" xr:uid="{00000000-0005-0000-0000-0000730E0000}"/>
    <cellStyle name="SAPBEXexcCritical5 4 8" xfId="4506" xr:uid="{00000000-0005-0000-0000-0000740E0000}"/>
    <cellStyle name="SAPBEXexcCritical5 4 9" xfId="15651" xr:uid="{89CD3DDD-E010-44CE-A05C-4D64CAC76E40}"/>
    <cellStyle name="SAPBEXexcCritical5 5" xfId="3684" xr:uid="{00000000-0005-0000-0000-0000750E0000}"/>
    <cellStyle name="SAPBEXexcCritical5 5 2" xfId="6091" xr:uid="{3D53D571-48AA-4F69-911F-D207041B7025}"/>
    <cellStyle name="SAPBEXexcCritical5 5 2 2" xfId="14441" xr:uid="{143BA6FC-1346-4997-B2B4-F4B86A5233BA}"/>
    <cellStyle name="SAPBEXexcCritical5 5 2 2 2" xfId="17066" xr:uid="{61A55D30-C3B2-4D04-BF1B-4A3513B58574}"/>
    <cellStyle name="SAPBEXexcCritical5 5 2 2 3" xfId="17190" xr:uid="{A0BD83D5-995E-4FB7-B6F4-5E17493C0C86}"/>
    <cellStyle name="SAPBEXexcCritical5 5 2 3" xfId="16654" xr:uid="{0511477F-8CCD-4069-82BF-01266D5344BC}"/>
    <cellStyle name="SAPBEXexcCritical5 5 3" xfId="9825" xr:uid="{44F102BA-047C-4FBF-ACC6-363CBCA63B57}"/>
    <cellStyle name="SAPBEXexcCritical5 5 3 2" xfId="16181" xr:uid="{BCC0D000-0393-4326-B3F9-4D0662573168}"/>
    <cellStyle name="SAPBEXexcCritical5 5 3 3" xfId="15544" xr:uid="{1C63ECEC-4DA3-444E-85DF-6A4559734C7C}"/>
    <cellStyle name="SAPBEXexcCritical5 5 4" xfId="13481" xr:uid="{5BE8B386-77DF-471C-BABC-6F4120F4B4D5}"/>
    <cellStyle name="SAPBEXexcCritical5 5 4 2" xfId="16912" xr:uid="{38A3A807-289C-4E40-8212-6550E2C3DFE3}"/>
    <cellStyle name="SAPBEXexcCritical5 5 4 3" xfId="15786" xr:uid="{4146E9CF-484D-4FBB-A9FC-C4CCB1838774}"/>
    <cellStyle name="SAPBEXexcCritical5 5 5" xfId="4800" xr:uid="{0C8311E8-E5FB-40EB-9363-119F8661EDD1}"/>
    <cellStyle name="SAPBEXexcCritical5 5 6" xfId="15485" xr:uid="{8BB64A6F-4793-4DC7-B3CB-9BE4A14AF2DA}"/>
    <cellStyle name="SAPBEXexcCritical5 6" xfId="6092" xr:uid="{0CF543C3-7FEC-465A-BDA8-68BC7FFD652C}"/>
    <cellStyle name="SAPBEXexcCritical5 6 2" xfId="9872" xr:uid="{14425ACD-AF21-4AEF-96C7-42E63670E8B3}"/>
    <cellStyle name="SAPBEXexcCritical5 6 2 2" xfId="16228" xr:uid="{D63380F2-22D6-47C1-8B8D-20A1E2637922}"/>
    <cellStyle name="SAPBEXexcCritical5 6 2 3" xfId="16420" xr:uid="{12690B8D-A526-46CE-ABFD-773AA5CAFDE4}"/>
    <cellStyle name="SAPBEXexcCritical5 6 3" xfId="15915" xr:uid="{F2F1058D-C783-4EE0-9406-E22BE9064E33}"/>
    <cellStyle name="SAPBEXexcCritical5 7" xfId="6093" xr:uid="{FAA6BA79-AFF9-4B08-9398-49D357A59995}"/>
    <cellStyle name="SAPBEXexcCritical5 8" xfId="6084" xr:uid="{6A384BDA-5FA0-4B2B-BA24-8BD1282D666A}"/>
    <cellStyle name="SAPBEXexcCritical5 9" xfId="9647" xr:uid="{934C7E6C-FB30-4374-92D4-9C8AF740E21E}"/>
    <cellStyle name="SAPBEXexcCritical5 9 2" xfId="16005" xr:uid="{21E49BDB-0C80-415D-AA47-4DE2E16A6649}"/>
    <cellStyle name="SAPBEXexcCritical5 9 3" xfId="16669" xr:uid="{A15A2CE8-CA3D-43DB-BBB2-BC782D15A444}"/>
    <cellStyle name="SAPBEXexcCritical5_Endividamento Jun 14 (2)" xfId="3437" xr:uid="{00000000-0005-0000-0000-0000760E0000}"/>
    <cellStyle name="SAPBEXexcCritical6" xfId="3039" xr:uid="{00000000-0005-0000-0000-0000770E0000}"/>
    <cellStyle name="SAPBEXexcCritical6 2" xfId="3040" xr:uid="{00000000-0005-0000-0000-0000780E0000}"/>
    <cellStyle name="SAPBEXexcCritical6 2 10" xfId="4433" xr:uid="{00000000-0005-0000-0000-0000790E0000}"/>
    <cellStyle name="SAPBEXexcCritical6 2 11" xfId="15649" xr:uid="{3F8F869D-0114-44E3-B541-1FA36F5A6915}"/>
    <cellStyle name="SAPBEXexcCritical6 2 2" xfId="3041" xr:uid="{00000000-0005-0000-0000-00007A0E0000}"/>
    <cellStyle name="SAPBEXexcCritical6 2 2 2" xfId="9935" xr:uid="{F19413B6-2B0D-46DE-9F09-6B610972B1AF}"/>
    <cellStyle name="SAPBEXexcCritical6 2 2 2 2" xfId="16266" xr:uid="{7177C701-72B9-4F5A-ADBE-9E6AED85278A}"/>
    <cellStyle name="SAPBEXexcCritical6 2 2 2 3" xfId="16976" xr:uid="{FA079C44-83B1-4DB4-9219-03C04F653D92}"/>
    <cellStyle name="SAPBEXexcCritical6 2 2 3" xfId="6096" xr:uid="{47474F42-5B14-44A4-9C8D-3A65FA4CF69A}"/>
    <cellStyle name="SAPBEXexcCritical6 2 2 4" xfId="16356" xr:uid="{0FF46364-36AB-43BB-9D53-FCCDA0B410B9}"/>
    <cellStyle name="SAPBEXexcCritical6 2 3" xfId="3439" xr:uid="{00000000-0005-0000-0000-00007B0E0000}"/>
    <cellStyle name="SAPBEXexcCritical6 2 3 2" xfId="10111" xr:uid="{6EBBF5D4-B2AB-48C7-81D7-F3F8A8E96F68}"/>
    <cellStyle name="SAPBEXexcCritical6 2 3 2 2" xfId="16318" xr:uid="{A2B8B8CC-7FD3-4271-ACFB-A8E2D17AE2B3}"/>
    <cellStyle name="SAPBEXexcCritical6 2 3 2 3" xfId="15814" xr:uid="{99483D5E-8D15-47EC-A60A-95A960AE6538}"/>
    <cellStyle name="SAPBEXexcCritical6 2 3 3" xfId="6097" xr:uid="{5CF7425E-75F4-4577-A28F-266331C0D053}"/>
    <cellStyle name="SAPBEXexcCritical6 2 3 4" xfId="16510" xr:uid="{AE4A267A-4B7F-4AAB-AD3F-2E84E9F40750}"/>
    <cellStyle name="SAPBEXexcCritical6 2 4" xfId="3707" xr:uid="{00000000-0005-0000-0000-00007C0E0000}"/>
    <cellStyle name="SAPBEXexcCritical6 2 4 2" xfId="13055" xr:uid="{8634FE1D-9734-49F2-8F20-C606D27827BF}"/>
    <cellStyle name="SAPBEXexcCritical6 2 4 2 2" xfId="16734" xr:uid="{2A0D47FA-0C25-4295-BDD7-EB6CE2029DF8}"/>
    <cellStyle name="SAPBEXexcCritical6 2 4 2 3" xfId="16367" xr:uid="{44318F70-0FED-46FC-8113-5D86E0A353CB}"/>
    <cellStyle name="SAPBEXexcCritical6 2 4 3" xfId="10911" xr:uid="{18C8F3AC-E7E9-4BAE-BFAD-3DDD70B819EA}"/>
    <cellStyle name="SAPBEXexcCritical6 2 4 3 2" xfId="16461" xr:uid="{712733B4-3B9B-4696-81A9-77E4F906E052}"/>
    <cellStyle name="SAPBEXexcCritical6 2 4 3 3" xfId="16530" xr:uid="{2B5C5FF3-1E1C-445E-AB39-5D83CF5DB11D}"/>
    <cellStyle name="SAPBEXexcCritical6 2 4 4" xfId="6098" xr:uid="{BBC3660B-63FD-480C-9281-179DDCF515BB}"/>
    <cellStyle name="SAPBEXexcCritical6 2 4 5" xfId="15865" xr:uid="{4BAE5B04-89A2-4A19-BB8F-A4F126AC643B}"/>
    <cellStyle name="SAPBEXexcCritical6 2 5" xfId="3882" xr:uid="{00000000-0005-0000-0000-00007D0E0000}"/>
    <cellStyle name="SAPBEXexcCritical6 2 5 2" xfId="9764" xr:uid="{983BDC44-5E49-4E48-AE72-35B38728D2C7}"/>
    <cellStyle name="SAPBEXexcCritical6 2 5 2 2" xfId="16120" xr:uid="{3FE6FEE2-34EA-470E-90A9-C644E8CD609A}"/>
    <cellStyle name="SAPBEXexcCritical6 2 5 2 3" xfId="17172" xr:uid="{80AD6549-A871-4C36-90E3-030E658C5418}"/>
    <cellStyle name="SAPBEXexcCritical6 2 5 3" xfId="6095" xr:uid="{E6B53498-BB43-4890-8887-DF570E48103A}"/>
    <cellStyle name="SAPBEXexcCritical6 2 5 4" xfId="17029" xr:uid="{2654E915-439F-4A9C-8431-61CC98F3F3DB}"/>
    <cellStyle name="SAPBEXexcCritical6 2 6" xfId="4031" xr:uid="{00000000-0005-0000-0000-00007E0E0000}"/>
    <cellStyle name="SAPBEXexcCritical6 2 6 2" xfId="9650" xr:uid="{8C1C507C-1AC7-4867-972D-C1E095ACF715}"/>
    <cellStyle name="SAPBEXexcCritical6 2 6 3" xfId="16008" xr:uid="{3DCA9E8D-C7BA-4035-BA99-F8ADF0DFC919}"/>
    <cellStyle name="SAPBEXexcCritical6 2 6 4" xfId="15562" xr:uid="{44B80A41-DB95-4CEA-869A-D1DABE69E9B4}"/>
    <cellStyle name="SAPBEXexcCritical6 2 7" xfId="3308" xr:uid="{00000000-0005-0000-0000-00007F0E0000}"/>
    <cellStyle name="SAPBEXexcCritical6 2 8" xfId="4345" xr:uid="{00000000-0005-0000-0000-0000800E0000}"/>
    <cellStyle name="SAPBEXexcCritical6 2 9" xfId="4280" xr:uid="{00000000-0005-0000-0000-0000810E0000}"/>
    <cellStyle name="SAPBEXexcCritical6 3" xfId="3592" xr:uid="{00000000-0005-0000-0000-0000820E0000}"/>
    <cellStyle name="SAPBEXexcCritical6 3 2" xfId="3919" xr:uid="{00000000-0005-0000-0000-0000830E0000}"/>
    <cellStyle name="SAPBEXexcCritical6 3 2 2" xfId="9765" xr:uid="{48B89D35-79ED-4C09-B107-A982643D44B4}"/>
    <cellStyle name="SAPBEXexcCritical6 3 2 2 2" xfId="16121" xr:uid="{1141A570-22A6-4A49-BB46-227F26BAA016}"/>
    <cellStyle name="SAPBEXexcCritical6 3 2 2 3" xfId="16666" xr:uid="{7B3204C7-E8E5-4E98-A3DE-44FB3A9EBEF2}"/>
    <cellStyle name="SAPBEXexcCritical6 3 2 3" xfId="6099" xr:uid="{74472C9D-BFB7-4438-9631-F3FCB1B0986B}"/>
    <cellStyle name="SAPBEXexcCritical6 3 2 4" xfId="17149" xr:uid="{D92D7DF7-1AE3-42EA-8D10-4C44D6793532}"/>
    <cellStyle name="SAPBEXexcCritical6 3 3" xfId="3651" xr:uid="{00000000-0005-0000-0000-0000840E0000}"/>
    <cellStyle name="SAPBEXexcCritical6 3 3 2" xfId="9714" xr:uid="{9222D46C-B0A9-46BC-9E9F-96998D2E57DA}"/>
    <cellStyle name="SAPBEXexcCritical6 3 3 3" xfId="16071" xr:uid="{99216A20-1375-4BDF-B4FA-46AE9DEC10FB}"/>
    <cellStyle name="SAPBEXexcCritical6 3 3 4" xfId="16650" xr:uid="{35F7D96C-9162-4976-B49E-E521A5F974DD}"/>
    <cellStyle name="SAPBEXexcCritical6 3 4" xfId="4143" xr:uid="{00000000-0005-0000-0000-0000850E0000}"/>
    <cellStyle name="SAPBEXexcCritical6 3 5" xfId="4259" xr:uid="{00000000-0005-0000-0000-0000860E0000}"/>
    <cellStyle name="SAPBEXexcCritical6 3 6" xfId="4053" xr:uid="{00000000-0005-0000-0000-0000870E0000}"/>
    <cellStyle name="SAPBEXexcCritical6 3 7" xfId="4376" xr:uid="{00000000-0005-0000-0000-0000880E0000}"/>
    <cellStyle name="SAPBEXexcCritical6 3 8" xfId="4554" xr:uid="{00000000-0005-0000-0000-0000890E0000}"/>
    <cellStyle name="SAPBEXexcCritical6 3 9" xfId="16653" xr:uid="{1F36318E-41B6-46F2-A963-C09E3AF33D9D}"/>
    <cellStyle name="SAPBEXexcCritical6 4" xfId="3438" xr:uid="{00000000-0005-0000-0000-00008A0E0000}"/>
    <cellStyle name="SAPBEXexcCritical6 4 2" xfId="3706" xr:uid="{00000000-0005-0000-0000-00008B0E0000}"/>
    <cellStyle name="SAPBEXexcCritical6 4 2 2" xfId="14442" xr:uid="{88779A00-93DF-4973-B201-6C302430922A}"/>
    <cellStyle name="SAPBEXexcCritical6 4 2 2 2" xfId="17067" xr:uid="{1E53D23B-61CE-4337-AB57-ECB914644A09}"/>
    <cellStyle name="SAPBEXexcCritical6 4 2 2 3" xfId="16683" xr:uid="{E4C7C1D3-E1E6-4708-9C75-A646502E680F}"/>
    <cellStyle name="SAPBEXexcCritical6 4 2 3" xfId="6100" xr:uid="{740603EA-988E-4E2D-8574-790B80960F25}"/>
    <cellStyle name="SAPBEXexcCritical6 4 2 4" xfId="16643" xr:uid="{70EB12EF-BBC2-4BBE-BC9B-035AF5B0B849}"/>
    <cellStyle name="SAPBEXexcCritical6 4 3" xfId="3534" xr:uid="{00000000-0005-0000-0000-00008C0E0000}"/>
    <cellStyle name="SAPBEXexcCritical6 4 3 2" xfId="9826" xr:uid="{5157FDF4-ACDB-4A82-B23F-F5E104AED9D3}"/>
    <cellStyle name="SAPBEXexcCritical6 4 3 3" xfId="16182" xr:uid="{D4B737B9-071A-4B7A-9104-BC01E0E27E9F}"/>
    <cellStyle name="SAPBEXexcCritical6 4 3 4" xfId="15543" xr:uid="{AA5F9807-2E59-4F3A-988C-6EA913504295}"/>
    <cellStyle name="SAPBEXexcCritical6 4 4" xfId="4030" xr:uid="{00000000-0005-0000-0000-00008D0E0000}"/>
    <cellStyle name="SAPBEXexcCritical6 4 4 2" xfId="13333" xr:uid="{76300F05-CAE1-44F3-B787-F219154D41D2}"/>
    <cellStyle name="SAPBEXexcCritical6 4 4 3" xfId="16816" xr:uid="{CA87A603-0986-451A-9098-61C6FC071ADC}"/>
    <cellStyle name="SAPBEXexcCritical6 4 4 4" xfId="16286" xr:uid="{1933B280-27DE-48E0-9129-5A050F672BDB}"/>
    <cellStyle name="SAPBEXexcCritical6 4 5" xfId="4170" xr:uid="{00000000-0005-0000-0000-00008E0E0000}"/>
    <cellStyle name="SAPBEXexcCritical6 4 6" xfId="3853" xr:uid="{00000000-0005-0000-0000-00008F0E0000}"/>
    <cellStyle name="SAPBEXexcCritical6 4 7" xfId="4320" xr:uid="{00000000-0005-0000-0000-0000900E0000}"/>
    <cellStyle name="SAPBEXexcCritical6 4 8" xfId="4420" xr:uid="{00000000-0005-0000-0000-0000910E0000}"/>
    <cellStyle name="SAPBEXexcCritical6 4 9" xfId="15667" xr:uid="{7F32B82B-EA72-4E8C-AF3D-27A8BCAAD14A}"/>
    <cellStyle name="SAPBEXexcCritical6 5" xfId="3827" xr:uid="{00000000-0005-0000-0000-0000920E0000}"/>
    <cellStyle name="SAPBEXexcCritical6 5 2" xfId="6101" xr:uid="{352B108F-CAF1-4704-85C8-0E68BDD8ABC1}"/>
    <cellStyle name="SAPBEXexcCritical6 5 2 2" xfId="14443" xr:uid="{9A61C6AF-36D0-4D31-9E89-C9FDFE4BFAE4}"/>
    <cellStyle name="SAPBEXexcCritical6 5 2 2 2" xfId="17068" xr:uid="{69444745-FC10-495E-9A18-03AA989E9D19}"/>
    <cellStyle name="SAPBEXexcCritical6 5 2 2 3" xfId="15946" xr:uid="{68D3BEA1-3442-436D-B0A2-3D2F802BB840}"/>
    <cellStyle name="SAPBEXexcCritical6 5 2 3" xfId="15904" xr:uid="{43969E0B-0035-477A-B040-09B052950702}"/>
    <cellStyle name="SAPBEXexcCritical6 5 3" xfId="9873" xr:uid="{9B16DB2B-EB7C-47D6-A3EA-525B0991BB6D}"/>
    <cellStyle name="SAPBEXexcCritical6 5 3 2" xfId="16229" xr:uid="{24F7EA56-EC6A-4ECC-93DB-D233EAD8AC16}"/>
    <cellStyle name="SAPBEXexcCritical6 5 3 3" xfId="16580" xr:uid="{9B13FD6A-977D-4B75-8C33-8CACB8825EBD}"/>
    <cellStyle name="SAPBEXexcCritical6 5 4" xfId="13482" xr:uid="{70C080B6-7E58-4C17-9D70-9E5D660D796D}"/>
    <cellStyle name="SAPBEXexcCritical6 5 4 2" xfId="16913" xr:uid="{2FA35E9C-815E-4E8D-865F-29632FFFE9B3}"/>
    <cellStyle name="SAPBEXexcCritical6 5 4 3" xfId="17131" xr:uid="{156F5963-1639-4E60-9B27-DF1B27410CBD}"/>
    <cellStyle name="SAPBEXexcCritical6 5 5" xfId="4801" xr:uid="{61BD7DEE-51A4-4F05-B251-9977BFB36A2D}"/>
    <cellStyle name="SAPBEXexcCritical6 5 6" xfId="15612" xr:uid="{C90964BF-236F-4C45-91D2-F28F96722430}"/>
    <cellStyle name="SAPBEXexcCritical6 6" xfId="6102" xr:uid="{457EEE01-9D68-48D0-A33D-D87BFBF74AFA}"/>
    <cellStyle name="SAPBEXexcCritical6 7" xfId="6094" xr:uid="{64CC544B-5827-4EA0-A626-21BB20449B9D}"/>
    <cellStyle name="SAPBEXexcCritical6 8" xfId="9649" xr:uid="{091C83DB-1B74-4B77-B03A-A0D4D6CA8BD2}"/>
    <cellStyle name="SAPBEXexcCritical6 8 2" xfId="16007" xr:uid="{51FB8FC8-5B80-4A83-B07D-1C8830349D71}"/>
    <cellStyle name="SAPBEXexcCritical6 8 3" xfId="15710" xr:uid="{98D4E2D7-D196-43E8-A9E2-0D4D9153D7D7}"/>
    <cellStyle name="SAPBEXexcCritical6_Endividamento Jun 14 (2)" xfId="3440" xr:uid="{00000000-0005-0000-0000-0000930E0000}"/>
    <cellStyle name="SAPBEXexcGood1" xfId="3042" xr:uid="{00000000-0005-0000-0000-0000940E0000}"/>
    <cellStyle name="SAPBEXexcGood1 2" xfId="3043" xr:uid="{00000000-0005-0000-0000-0000950E0000}"/>
    <cellStyle name="SAPBEXexcGood1 2 10" xfId="4475" xr:uid="{00000000-0005-0000-0000-0000960E0000}"/>
    <cellStyle name="SAPBEXexcGood1 2 11" xfId="15647" xr:uid="{CF89AEDE-D514-43DA-A32F-06E737EF1579}"/>
    <cellStyle name="SAPBEXexcGood1 2 2" xfId="3044" xr:uid="{00000000-0005-0000-0000-0000970E0000}"/>
    <cellStyle name="SAPBEXexcGood1 2 2 2" xfId="9936" xr:uid="{814A07BD-3C24-48E4-9163-8AB2976735E3}"/>
    <cellStyle name="SAPBEXexcGood1 2 2 2 2" xfId="16267" xr:uid="{2AF2D3D1-FA16-458E-9F14-36896FDEA75D}"/>
    <cellStyle name="SAPBEXexcGood1 2 2 2 3" xfId="16402" xr:uid="{5A8D6E8C-1FBA-47B3-90C7-0CF1BA343E0E}"/>
    <cellStyle name="SAPBEXexcGood1 2 2 3" xfId="6105" xr:uid="{CEE659FA-CFC2-45E0-A75A-BE344DDC0BD9}"/>
    <cellStyle name="SAPBEXexcGood1 2 2 4" xfId="16579" xr:uid="{6339859B-6AE9-4FFC-9543-E1DF5C30ABDB}"/>
    <cellStyle name="SAPBEXexcGood1 2 3" xfId="3442" xr:uid="{00000000-0005-0000-0000-0000980E0000}"/>
    <cellStyle name="SAPBEXexcGood1 2 3 2" xfId="10112" xr:uid="{D7B90781-8353-454B-B45A-26B0E0D4E709}"/>
    <cellStyle name="SAPBEXexcGood1 2 3 2 2" xfId="16319" xr:uid="{95A43C61-E777-4F54-8590-E34D7697E1E1}"/>
    <cellStyle name="SAPBEXexcGood1 2 3 2 3" xfId="17153" xr:uid="{119C6D1C-C587-44BA-BD4F-A313D014B81B}"/>
    <cellStyle name="SAPBEXexcGood1 2 3 3" xfId="6106" xr:uid="{7ECC4DAB-DB86-4D20-9DF7-4821A7422FA8}"/>
    <cellStyle name="SAPBEXexcGood1 2 3 4" xfId="15867" xr:uid="{59CEB9F8-BD08-42A9-9B36-62457B222E82}"/>
    <cellStyle name="SAPBEXexcGood1 2 4" xfId="3709" xr:uid="{00000000-0005-0000-0000-0000990E0000}"/>
    <cellStyle name="SAPBEXexcGood1 2 4 2" xfId="13056" xr:uid="{5D26B0A7-5495-416E-A4A2-63970942E07C}"/>
    <cellStyle name="SAPBEXexcGood1 2 4 2 2" xfId="16735" xr:uid="{438DCABA-DDA8-4C80-A9EE-95A27145FF58}"/>
    <cellStyle name="SAPBEXexcGood1 2 4 2 3" xfId="16522" xr:uid="{E520A95C-5E97-442D-B2D6-D818B7F14C6D}"/>
    <cellStyle name="SAPBEXexcGood1 2 4 3" xfId="10912" xr:uid="{FD0B776D-5307-4D9C-B59A-98419331F663}"/>
    <cellStyle name="SAPBEXexcGood1 2 4 3 2" xfId="16462" xr:uid="{8AA0B9A8-DA5E-423F-A0E4-38B71C99DD5F}"/>
    <cellStyle name="SAPBEXexcGood1 2 4 3 3" xfId="15810" xr:uid="{8558F235-0EFF-4A19-839B-6F58C535881F}"/>
    <cellStyle name="SAPBEXexcGood1 2 4 4" xfId="6107" xr:uid="{2B54BCAF-2052-4D39-A3F7-4D597397C624}"/>
    <cellStyle name="SAPBEXexcGood1 2 4 5" xfId="17209" xr:uid="{3135C44D-C540-4930-8D49-1B9F6CB54D77}"/>
    <cellStyle name="SAPBEXexcGood1 2 5" xfId="3777" xr:uid="{00000000-0005-0000-0000-00009A0E0000}"/>
    <cellStyle name="SAPBEXexcGood1 2 5 2" xfId="9766" xr:uid="{030176A2-313B-494D-9FD7-B8305A247348}"/>
    <cellStyle name="SAPBEXexcGood1 2 5 2 2" xfId="16122" xr:uid="{B2B06CAA-ACC8-451A-8BB4-DD0655E83329}"/>
    <cellStyle name="SAPBEXexcGood1 2 5 2 3" xfId="15926" xr:uid="{D2A0F6F7-82F5-486C-B7B3-C4940C7201F9}"/>
    <cellStyle name="SAPBEXexcGood1 2 5 3" xfId="6104" xr:uid="{5F5DA894-0647-4582-A936-74A725045C3C}"/>
    <cellStyle name="SAPBEXexcGood1 2 5 4" xfId="16419" xr:uid="{877CB2A3-27F2-4039-87BA-B71180CD01EF}"/>
    <cellStyle name="SAPBEXexcGood1 2 6" xfId="4033" xr:uid="{00000000-0005-0000-0000-00009B0E0000}"/>
    <cellStyle name="SAPBEXexcGood1 2 6 2" xfId="9652" xr:uid="{72040997-5B1C-4946-BC24-00EB38A17EDD}"/>
    <cellStyle name="SAPBEXexcGood1 2 6 3" xfId="16010" xr:uid="{50A5F259-5C50-456F-8CA2-7AF2FFA39EEC}"/>
    <cellStyle name="SAPBEXexcGood1 2 6 4" xfId="17000" xr:uid="{6F1D4CD3-094E-4E76-B2F3-9A85C820F3BD}"/>
    <cellStyle name="SAPBEXexcGood1 2 7" xfId="3989" xr:uid="{00000000-0005-0000-0000-00009C0E0000}"/>
    <cellStyle name="SAPBEXexcGood1 2 8" xfId="4098" xr:uid="{00000000-0005-0000-0000-00009D0E0000}"/>
    <cellStyle name="SAPBEXexcGood1 2 9" xfId="4441" xr:uid="{00000000-0005-0000-0000-00009E0E0000}"/>
    <cellStyle name="SAPBEXexcGood1 3" xfId="3593" xr:uid="{00000000-0005-0000-0000-00009F0E0000}"/>
    <cellStyle name="SAPBEXexcGood1 3 2" xfId="3920" xr:uid="{00000000-0005-0000-0000-0000A00E0000}"/>
    <cellStyle name="SAPBEXexcGood1 3 2 2" xfId="9767" xr:uid="{9D786725-BD4A-4339-AE52-83BA8E948560}"/>
    <cellStyle name="SAPBEXexcGood1 3 2 2 2" xfId="16123" xr:uid="{D5398EF1-D2C6-4764-8E18-63A63075047B}"/>
    <cellStyle name="SAPBEXexcGood1 3 2 2 3" xfId="15708" xr:uid="{154829DD-F1F1-4FC8-B5D7-96E9ACCDD5DC}"/>
    <cellStyle name="SAPBEXexcGood1 3 2 3" xfId="6108" xr:uid="{B3F5D399-FFFB-4368-A7A6-ACD9DF00EBE8}"/>
    <cellStyle name="SAPBEXexcGood1 3 2 4" xfId="16706" xr:uid="{C72AB4A8-4410-4091-8109-23360144ED9A}"/>
    <cellStyle name="SAPBEXexcGood1 3 3" xfId="3736" xr:uid="{00000000-0005-0000-0000-0000A10E0000}"/>
    <cellStyle name="SAPBEXexcGood1 3 3 2" xfId="9715" xr:uid="{D3AEA139-1595-42DF-A730-DBBC9B945CBA}"/>
    <cellStyle name="SAPBEXexcGood1 3 3 3" xfId="16072" xr:uid="{73BE5912-6A67-400B-A66B-3AAB7CCD0E5A}"/>
    <cellStyle name="SAPBEXexcGood1 3 3 4" xfId="15913" xr:uid="{7B608BBA-45E1-456D-868D-BB2C63000262}"/>
    <cellStyle name="SAPBEXexcGood1 3 4" xfId="4144" xr:uid="{00000000-0005-0000-0000-0000A20E0000}"/>
    <cellStyle name="SAPBEXexcGood1 3 5" xfId="4260" xr:uid="{00000000-0005-0000-0000-0000A30E0000}"/>
    <cellStyle name="SAPBEXexcGood1 3 6" xfId="4351" xr:uid="{00000000-0005-0000-0000-0000A40E0000}"/>
    <cellStyle name="SAPBEXexcGood1 3 7" xfId="4445" xr:uid="{00000000-0005-0000-0000-0000A50E0000}"/>
    <cellStyle name="SAPBEXexcGood1 3 8" xfId="4555" xr:uid="{00000000-0005-0000-0000-0000A60E0000}"/>
    <cellStyle name="SAPBEXexcGood1 3 9" xfId="15881" xr:uid="{18F61C79-2492-4542-BDDF-91FC0FD11126}"/>
    <cellStyle name="SAPBEXexcGood1 4" xfId="3441" xr:uid="{00000000-0005-0000-0000-0000A70E0000}"/>
    <cellStyle name="SAPBEXexcGood1 4 2" xfId="3708" xr:uid="{00000000-0005-0000-0000-0000A80E0000}"/>
    <cellStyle name="SAPBEXexcGood1 4 2 2" xfId="14444" xr:uid="{B8D94407-7BB8-4021-81C9-4DEEE340CF91}"/>
    <cellStyle name="SAPBEXexcGood1 4 2 2 2" xfId="17069" xr:uid="{4938DCBC-C291-416C-8AAA-5DCD4696314B}"/>
    <cellStyle name="SAPBEXexcGood1 4 2 2 3" xfId="15725" xr:uid="{3D81D4A0-815C-48C4-A65B-5B217872EE82}"/>
    <cellStyle name="SAPBEXexcGood1 4 2 3" xfId="6109" xr:uid="{AB7E7DCB-B1CB-4815-BA55-198EF088FBD8}"/>
    <cellStyle name="SAPBEXexcGood1 4 2 4" xfId="15967" xr:uid="{DD327448-F6AC-48A4-BB4D-D7ECD6DCE77F}"/>
    <cellStyle name="SAPBEXexcGood1 4 3" xfId="3633" xr:uid="{00000000-0005-0000-0000-0000A90E0000}"/>
    <cellStyle name="SAPBEXexcGood1 4 3 2" xfId="9768" xr:uid="{8AC0F2C2-F4FB-44C8-B8B2-CFEEC6A99751}"/>
    <cellStyle name="SAPBEXexcGood1 4 3 3" xfId="16124" xr:uid="{DEABF6E7-D7D2-41D4-B982-9696C7B8002E}"/>
    <cellStyle name="SAPBEXexcGood1 4 3 4" xfId="15551" xr:uid="{A0C9F60E-1488-4C93-806F-A75C39B54194}"/>
    <cellStyle name="SAPBEXexcGood1 4 4" xfId="4032" xr:uid="{00000000-0005-0000-0000-0000AA0E0000}"/>
    <cellStyle name="SAPBEXexcGood1 4 5" xfId="4112" xr:uid="{00000000-0005-0000-0000-0000AB0E0000}"/>
    <cellStyle name="SAPBEXexcGood1 4 6" xfId="4237" xr:uid="{00000000-0005-0000-0000-0000AC0E0000}"/>
    <cellStyle name="SAPBEXexcGood1 4 7" xfId="4315" xr:uid="{00000000-0005-0000-0000-0000AD0E0000}"/>
    <cellStyle name="SAPBEXexcGood1 4 8" xfId="4477" xr:uid="{00000000-0005-0000-0000-0000AE0E0000}"/>
    <cellStyle name="SAPBEXexcGood1 4 9" xfId="4612" xr:uid="{6757FA2F-C6ED-4A31-B966-15E6C097AF1D}"/>
    <cellStyle name="SAPBEXexcGood1 5" xfId="3998" xr:uid="{00000000-0005-0000-0000-0000AF0E0000}"/>
    <cellStyle name="SAPBEXexcGood1 5 2" xfId="6110" xr:uid="{E564ACB2-B863-49FE-B6FB-89540181AFF2}"/>
    <cellStyle name="SAPBEXexcGood1 5 2 2" xfId="14445" xr:uid="{2B4D011C-9F77-4420-9265-EB795688DFC8}"/>
    <cellStyle name="SAPBEXexcGood1 5 2 2 2" xfId="17070" xr:uid="{7387E569-3837-4C8D-B963-40192D65E794}"/>
    <cellStyle name="SAPBEXexcGood1 5 2 2 3" xfId="15503" xr:uid="{CCC53776-EF7F-43B3-9E1B-D87281CD47D1}"/>
    <cellStyle name="SAPBEXexcGood1 5 2 3" xfId="15747" xr:uid="{71E53AEC-31A1-4EAF-AD7D-F6F43E9F07D6}"/>
    <cellStyle name="SAPBEXexcGood1 5 3" xfId="9827" xr:uid="{5526EBDD-BC6D-430C-A36F-9919D41FF062}"/>
    <cellStyle name="SAPBEXexcGood1 5 3 2" xfId="16183" xr:uid="{ABCF6838-C390-43F4-B53C-D874A0E56D94}"/>
    <cellStyle name="SAPBEXexcGood1 5 3 3" xfId="16257" xr:uid="{7BD92B35-7174-4887-8667-E5CBF0A4EAC2}"/>
    <cellStyle name="SAPBEXexcGood1 5 4" xfId="13483" xr:uid="{052DC381-2214-4359-995E-E5ABDD394F80}"/>
    <cellStyle name="SAPBEXexcGood1 5 4 2" xfId="16914" xr:uid="{A653F09A-E54F-473A-B7C7-2E0A8573D800}"/>
    <cellStyle name="SAPBEXexcGood1 5 4 3" xfId="16610" xr:uid="{54BB6F30-8968-43CA-9309-688363DD7146}"/>
    <cellStyle name="SAPBEXexcGood1 5 5" xfId="4802" xr:uid="{453F9834-31CA-4D20-BBAE-A6004351C865}"/>
    <cellStyle name="SAPBEXexcGood1 5 6" xfId="4618" xr:uid="{AF520F11-C683-4A13-AFCD-472D5BF032B1}"/>
    <cellStyle name="SAPBEXexcGood1 6" xfId="6111" xr:uid="{EA5DFA65-E3E9-4022-81B3-5B2AB5D01964}"/>
    <cellStyle name="SAPBEXexcGood1 6 2" xfId="9874" xr:uid="{95181D48-100E-45E7-AB96-D87D4A18417A}"/>
    <cellStyle name="SAPBEXexcGood1 6 2 2" xfId="16230" xr:uid="{5DA0FD05-8634-486D-A120-4183974F1841}"/>
    <cellStyle name="SAPBEXexcGood1 6 2 3" xfId="15825" xr:uid="{21DE194D-52A5-474F-9CDB-428795171E04}"/>
    <cellStyle name="SAPBEXexcGood1 6 3" xfId="15582" xr:uid="{12A37CDD-F108-4403-954F-4B99051C8A62}"/>
    <cellStyle name="SAPBEXexcGood1 7" xfId="6112" xr:uid="{FEB9F2E9-E7CD-4562-B367-3A06B81837E3}"/>
    <cellStyle name="SAPBEXexcGood1 8" xfId="6103" xr:uid="{6A3F8747-AEBE-4F3B-BA43-DFACBC011CA0}"/>
    <cellStyle name="SAPBEXexcGood1 9" xfId="9651" xr:uid="{8916217A-7D5B-43CE-B48B-73063D4E2802}"/>
    <cellStyle name="SAPBEXexcGood1 9 2" xfId="16009" xr:uid="{9BADE889-0854-44EF-8556-B8E21C1261D4}"/>
    <cellStyle name="SAPBEXexcGood1 9 3" xfId="15561" xr:uid="{D043E59B-A4C0-41A7-B572-4567E8C4C725}"/>
    <cellStyle name="SAPBEXexcGood1_Endividamento Jun 14 (2)" xfId="3443" xr:uid="{00000000-0005-0000-0000-0000B00E0000}"/>
    <cellStyle name="SAPBEXexcGood2" xfId="3045" xr:uid="{00000000-0005-0000-0000-0000B10E0000}"/>
    <cellStyle name="SAPBEXexcGood2 2" xfId="3046" xr:uid="{00000000-0005-0000-0000-0000B20E0000}"/>
    <cellStyle name="SAPBEXexcGood2 2 10" xfId="4428" xr:uid="{00000000-0005-0000-0000-0000B30E0000}"/>
    <cellStyle name="SAPBEXexcGood2 2 11" xfId="4615" xr:uid="{372C7E43-9E2C-4F4B-9D05-8B5947B8702B}"/>
    <cellStyle name="SAPBEXexcGood2 2 2" xfId="3047" xr:uid="{00000000-0005-0000-0000-0000B40E0000}"/>
    <cellStyle name="SAPBEXexcGood2 2 2 2" xfId="9937" xr:uid="{B54D3B50-E175-4AB0-925D-49E1AFDAEA93}"/>
    <cellStyle name="SAPBEXexcGood2 2 2 2 2" xfId="16268" xr:uid="{21AD91A0-287C-4DD2-9544-37D31317E857}"/>
    <cellStyle name="SAPBEXexcGood2 2 2 2 3" xfId="16561" xr:uid="{AC396403-F140-423A-B7A9-ACA175BA9E91}"/>
    <cellStyle name="SAPBEXexcGood2 2 2 3" xfId="6115" xr:uid="{AC229B58-B6D2-4A5B-AB6D-75EF7693614E}"/>
    <cellStyle name="SAPBEXexcGood2 2 2 4" xfId="15866" xr:uid="{34D712E4-0368-453F-A2DC-889FE2DC0213}"/>
    <cellStyle name="SAPBEXexcGood2 2 3" xfId="3445" xr:uid="{00000000-0005-0000-0000-0000B50E0000}"/>
    <cellStyle name="SAPBEXexcGood2 2 3 2" xfId="10113" xr:uid="{57A345D2-C4DC-4915-804A-AA9F4A0D608E}"/>
    <cellStyle name="SAPBEXexcGood2 2 3 2 2" xfId="16320" xr:uid="{82E067E4-171C-4E6F-922B-96FFA71E34B6}"/>
    <cellStyle name="SAPBEXexcGood2 2 3 2 3" xfId="16614" xr:uid="{965AC8C3-60DA-4D99-8836-CAAAEACBD974}"/>
    <cellStyle name="SAPBEXexcGood2 2 3 3" xfId="6116" xr:uid="{C17B44BA-A00F-484A-AF92-6A867DA73652}"/>
    <cellStyle name="SAPBEXexcGood2 2 3 4" xfId="17178" xr:uid="{1DFDC6ED-5577-4CC3-BD32-8A61E2320163}"/>
    <cellStyle name="SAPBEXexcGood2 2 4" xfId="3711" xr:uid="{00000000-0005-0000-0000-0000B60E0000}"/>
    <cellStyle name="SAPBEXexcGood2 2 4 2" xfId="13057" xr:uid="{C14A2218-DA7B-4FAE-BD8F-1C3F10DFE75D}"/>
    <cellStyle name="SAPBEXexcGood2 2 4 2 2" xfId="16736" xr:uid="{F6E7BBB5-25FC-48C7-AB3D-72844A30F36B}"/>
    <cellStyle name="SAPBEXexcGood2 2 4 2 3" xfId="15804" xr:uid="{30A1F637-3EE2-406F-B593-67A223C9D995}"/>
    <cellStyle name="SAPBEXexcGood2 2 4 3" xfId="10913" xr:uid="{CB47D49D-B75C-4F6B-B6E2-6034F4D45E2C}"/>
    <cellStyle name="SAPBEXexcGood2 2 4 3 2" xfId="16463" xr:uid="{F290EA66-BCE3-4818-9385-F72F0B3918ED}"/>
    <cellStyle name="SAPBEXexcGood2 2 4 3 3" xfId="17167" xr:uid="{9B8860F2-B093-4796-A3F4-75F5E4C81495}"/>
    <cellStyle name="SAPBEXexcGood2 2 4 4" xfId="6117" xr:uid="{8C6CE87C-830F-4854-AF22-E718B43F3295}"/>
    <cellStyle name="SAPBEXexcGood2 2 4 5" xfId="16672" xr:uid="{899D5CC9-C385-4260-995C-0A279138A50E}"/>
    <cellStyle name="SAPBEXexcGood2 2 5" xfId="3693" xr:uid="{00000000-0005-0000-0000-0000B70E0000}"/>
    <cellStyle name="SAPBEXexcGood2 2 5 2" xfId="9769" xr:uid="{11E82239-0A83-4B4B-8A9E-B7C5F8F33D50}"/>
    <cellStyle name="SAPBEXexcGood2 2 5 2 2" xfId="16125" xr:uid="{3BCBED82-C878-4EAB-BC44-2D5CB931864B}"/>
    <cellStyle name="SAPBEXexcGood2 2 5 2 3" xfId="15550" xr:uid="{E66E6F68-04F0-4DCD-B596-BEC7E6082206}"/>
    <cellStyle name="SAPBEXexcGood2 2 5 3" xfId="6114" xr:uid="{54C73EB8-068D-4123-9CAC-711DA15131FA}"/>
    <cellStyle name="SAPBEXexcGood2 2 5 4" xfId="16540" xr:uid="{FF0EEC44-54FF-40CF-9C31-ACD80EF526D2}"/>
    <cellStyle name="SAPBEXexcGood2 2 6" xfId="4035" xr:uid="{00000000-0005-0000-0000-0000B80E0000}"/>
    <cellStyle name="SAPBEXexcGood2 2 6 2" xfId="9654" xr:uid="{42CEF74B-F9B1-4F21-AD61-2E2EC44435E0}"/>
    <cellStyle name="SAPBEXexcGood2 2 6 3" xfId="16012" xr:uid="{5E0F5DB7-DBD5-474A-AA32-B8480C1E6E16}"/>
    <cellStyle name="SAPBEXexcGood2 2 6 4" xfId="16512" xr:uid="{7BCB64BC-B383-4EB3-83B1-1AC309242E5D}"/>
    <cellStyle name="SAPBEXexcGood2 2 7" xfId="4111" xr:uid="{00000000-0005-0000-0000-0000B90E0000}"/>
    <cellStyle name="SAPBEXexcGood2 2 8" xfId="4278" xr:uid="{00000000-0005-0000-0000-0000BA0E0000}"/>
    <cellStyle name="SAPBEXexcGood2 2 9" xfId="4329" xr:uid="{00000000-0005-0000-0000-0000BB0E0000}"/>
    <cellStyle name="SAPBEXexcGood2 3" xfId="3594" xr:uid="{00000000-0005-0000-0000-0000BC0E0000}"/>
    <cellStyle name="SAPBEXexcGood2 3 2" xfId="3911" xr:uid="{00000000-0005-0000-0000-0000BD0E0000}"/>
    <cellStyle name="SAPBEXexcGood2 3 2 2" xfId="9770" xr:uid="{82FD1F54-2D15-4E87-8712-D9706B0400E0}"/>
    <cellStyle name="SAPBEXexcGood2 3 2 2 2" xfId="16126" xr:uid="{45232B8E-6B8D-4AD0-8F46-911457DB15AB}"/>
    <cellStyle name="SAPBEXexcGood2 3 2 2 3" xfId="15549" xr:uid="{6E9BD309-53BF-42D0-A90C-715BD9AB551D}"/>
    <cellStyle name="SAPBEXexcGood2 3 2 3" xfId="6118" xr:uid="{B8ACC297-F049-42E2-B4AC-D7B18C9C83D2}"/>
    <cellStyle name="SAPBEXexcGood2 3 2 4" xfId="15932" xr:uid="{56A6459B-3ECA-4C35-B0D6-75F09CB2E6FC}"/>
    <cellStyle name="SAPBEXexcGood2 3 3" xfId="3922" xr:uid="{00000000-0005-0000-0000-0000BE0E0000}"/>
    <cellStyle name="SAPBEXexcGood2 3 3 2" xfId="9716" xr:uid="{2AD390D8-54CA-44D0-A0AD-C178FFB4B71D}"/>
    <cellStyle name="SAPBEXexcGood2 3 3 3" xfId="16073" xr:uid="{6ED1A18D-A14D-4E1B-B219-3864E02DAD72}"/>
    <cellStyle name="SAPBEXexcGood2 3 3 4" xfId="15695" xr:uid="{5B9725CC-CA3B-445D-A0C6-5CCDD0D25669}"/>
    <cellStyle name="SAPBEXexcGood2 3 4" xfId="4145" xr:uid="{00000000-0005-0000-0000-0000BF0E0000}"/>
    <cellStyle name="SAPBEXexcGood2 3 5" xfId="4261" xr:uid="{00000000-0005-0000-0000-0000C00E0000}"/>
    <cellStyle name="SAPBEXexcGood2 3 6" xfId="4361" xr:uid="{00000000-0005-0000-0000-0000C10E0000}"/>
    <cellStyle name="SAPBEXexcGood2 3 7" xfId="4455" xr:uid="{00000000-0005-0000-0000-0000C20E0000}"/>
    <cellStyle name="SAPBEXexcGood2 3 8" xfId="4556" xr:uid="{00000000-0005-0000-0000-0000C30E0000}"/>
    <cellStyle name="SAPBEXexcGood2 3 9" xfId="15636" xr:uid="{5F7A9A7D-7BD8-4736-8DDB-B8311EE36A17}"/>
    <cellStyle name="SAPBEXexcGood2 4" xfId="3444" xr:uid="{00000000-0005-0000-0000-0000C40E0000}"/>
    <cellStyle name="SAPBEXexcGood2 4 2" xfId="3710" xr:uid="{00000000-0005-0000-0000-0000C50E0000}"/>
    <cellStyle name="SAPBEXexcGood2 4 2 2" xfId="14446" xr:uid="{0D31063C-C94C-4ADE-B5D3-0628E2E8E4B2}"/>
    <cellStyle name="SAPBEXexcGood2 4 2 2 2" xfId="17071" xr:uid="{8CA63078-D525-4E07-9EEB-071FAE7C8555}"/>
    <cellStyle name="SAPBEXexcGood2 4 2 2 3" xfId="15502" xr:uid="{9D3D2305-A317-4C8E-8BB6-3BFB67B0025C}"/>
    <cellStyle name="SAPBEXexcGood2 4 2 3" xfId="6119" xr:uid="{1B2E2F03-B350-417B-93F8-030354FF3A1A}"/>
    <cellStyle name="SAPBEXexcGood2 4 2 4" xfId="15713" xr:uid="{B2F1B6F5-0F1A-44D1-9978-51D912A980B8}"/>
    <cellStyle name="SAPBEXexcGood2 4 3" xfId="3654" xr:uid="{00000000-0005-0000-0000-0000C60E0000}"/>
    <cellStyle name="SAPBEXexcGood2 4 3 2" xfId="9828" xr:uid="{FFF0AE29-F83F-4FE9-A91C-59072677E528}"/>
    <cellStyle name="SAPBEXexcGood2 4 3 3" xfId="16184" xr:uid="{0033E3F0-0150-41CF-9823-0585A7D2F07A}"/>
    <cellStyle name="SAPBEXexcGood2 4 3 4" xfId="16493" xr:uid="{57412E86-06D9-42CB-BF97-A24CF3480F12}"/>
    <cellStyle name="SAPBEXexcGood2 4 4" xfId="4034" xr:uid="{00000000-0005-0000-0000-0000C70E0000}"/>
    <cellStyle name="SAPBEXexcGood2 4 4 2" xfId="13334" xr:uid="{77EA5C7B-E4FD-4E95-8D9B-505F65380096}"/>
    <cellStyle name="SAPBEXexcGood2 4 4 3" xfId="16817" xr:uid="{7C6E2C1B-90EA-4E3F-9835-7AA3E5BFCCDC}"/>
    <cellStyle name="SAPBEXexcGood2 4 4 4" xfId="16502" xr:uid="{524BCBE1-948A-41FD-96FF-C8A7646DE00E}"/>
    <cellStyle name="SAPBEXexcGood2 4 5" xfId="3941" xr:uid="{00000000-0005-0000-0000-0000C80E0000}"/>
    <cellStyle name="SAPBEXexcGood2 4 6" xfId="3349" xr:uid="{00000000-0005-0000-0000-0000C90E0000}"/>
    <cellStyle name="SAPBEXexcGood2 4 7" xfId="4302" xr:uid="{00000000-0005-0000-0000-0000CA0E0000}"/>
    <cellStyle name="SAPBEXexcGood2 4 8" xfId="4415" xr:uid="{00000000-0005-0000-0000-0000CB0E0000}"/>
    <cellStyle name="SAPBEXexcGood2 4 9" xfId="15648" xr:uid="{A3B6033E-0056-45F8-85AC-1CF2A0C22CA2}"/>
    <cellStyle name="SAPBEXexcGood2 5" xfId="3967" xr:uid="{00000000-0005-0000-0000-0000CC0E0000}"/>
    <cellStyle name="SAPBEXexcGood2 5 2" xfId="6120" xr:uid="{E782BAEA-885F-4294-8CA6-A14EA787F377}"/>
    <cellStyle name="SAPBEXexcGood2 5 2 2" xfId="14447" xr:uid="{30503B61-EDD6-4119-9A49-729F1CABEB49}"/>
    <cellStyle name="SAPBEXexcGood2 5 2 2 2" xfId="17072" xr:uid="{D4D5FA24-BBED-4410-9505-F9B909DB2F07}"/>
    <cellStyle name="SAPBEXexcGood2 5 2 2 3" xfId="15501" xr:uid="{B91FC16C-D148-4353-8825-EDB384755F7C}"/>
    <cellStyle name="SAPBEXexcGood2 5 2 3" xfId="15581" xr:uid="{A6C36ABE-D164-45D8-B448-AD975110076E}"/>
    <cellStyle name="SAPBEXexcGood2 5 3" xfId="9875" xr:uid="{9934B2BD-DB81-40D4-952F-CAAA95993E56}"/>
    <cellStyle name="SAPBEXexcGood2 5 3 2" xfId="16231" xr:uid="{C87446E2-C76D-419C-BE5B-47FA7F175377}"/>
    <cellStyle name="SAPBEXexcGood2 5 3 3" xfId="17210" xr:uid="{6504D584-E214-4D68-A977-9E2CFBAF36FB}"/>
    <cellStyle name="SAPBEXexcGood2 5 4" xfId="13484" xr:uid="{CD4A85A6-478E-4C24-B4ED-1881A123392C}"/>
    <cellStyle name="SAPBEXexcGood2 5 4 2" xfId="16915" xr:uid="{600B30FA-30C7-4A7B-9AD9-20A7760077A0}"/>
    <cellStyle name="SAPBEXexcGood2 5 4 3" xfId="16767" xr:uid="{AE36BAF7-264A-4E08-90EB-279D84D85AEF}"/>
    <cellStyle name="SAPBEXexcGood2 5 5" xfId="4803" xr:uid="{7AB5EF9F-7A0F-403D-AEAD-B406983B3D1C}"/>
    <cellStyle name="SAPBEXexcGood2 5 6" xfId="15611" xr:uid="{C520CCEE-2CB4-4CCD-B409-EFD5450D52B5}"/>
    <cellStyle name="SAPBEXexcGood2 6" xfId="6121" xr:uid="{2307030E-10F9-4EAC-B20D-226891A7DF85}"/>
    <cellStyle name="SAPBEXexcGood2 7" xfId="6113" xr:uid="{CC75DC68-BAB9-4813-AD21-0E036CEBEEAC}"/>
    <cellStyle name="SAPBEXexcGood2 8" xfId="9653" xr:uid="{C9C0639D-4807-42F9-9A98-C9E6A9A816F9}"/>
    <cellStyle name="SAPBEXexcGood2 8 2" xfId="16011" xr:uid="{1EA07A35-A781-47FC-AE8A-4F355E8851B2}"/>
    <cellStyle name="SAPBEXexcGood2 8 3" xfId="16358" xr:uid="{339F4F97-71A7-4DE4-8F92-A9AF360E4FC8}"/>
    <cellStyle name="SAPBEXexcGood2_Endividamento Jun 14 (2)" xfId="3446" xr:uid="{00000000-0005-0000-0000-0000CD0E0000}"/>
    <cellStyle name="SAPBEXexcGood3" xfId="3048" xr:uid="{00000000-0005-0000-0000-0000CE0E0000}"/>
    <cellStyle name="SAPBEXexcGood3 2" xfId="3049" xr:uid="{00000000-0005-0000-0000-0000CF0E0000}"/>
    <cellStyle name="SAPBEXexcGood3 2 10" xfId="4191" xr:uid="{00000000-0005-0000-0000-0000D00E0000}"/>
    <cellStyle name="SAPBEXexcGood3 2 11" xfId="15645" xr:uid="{C96A453E-82AB-49B8-A886-8B10DAFF87F9}"/>
    <cellStyle name="SAPBEXexcGood3 2 2" xfId="3050" xr:uid="{00000000-0005-0000-0000-0000D10E0000}"/>
    <cellStyle name="SAPBEXexcGood3 2 2 2" xfId="9938" xr:uid="{5A51DAA2-62B1-466B-9E4D-3FF444A796CD}"/>
    <cellStyle name="SAPBEXexcGood3 2 2 2 2" xfId="16269" xr:uid="{D4CA0CD4-9345-4F1D-A4C8-538DFBACC3EE}"/>
    <cellStyle name="SAPBEXexcGood3 2 2 2 3" xfId="15821" xr:uid="{05B3E356-F4D4-4BBB-B1A9-9D5CC5EDD028}"/>
    <cellStyle name="SAPBEXexcGood3 2 2 3" xfId="6124" xr:uid="{A08C3078-A702-4865-8E2E-822613771DE7}"/>
    <cellStyle name="SAPBEXexcGood3 2 2 4" xfId="4605" xr:uid="{CFB004D6-2C56-4CBA-B8B2-DF3D3E38FE99}"/>
    <cellStyle name="SAPBEXexcGood3 2 3" xfId="3448" xr:uid="{00000000-0005-0000-0000-0000D20E0000}"/>
    <cellStyle name="SAPBEXexcGood3 2 3 2" xfId="10114" xr:uid="{0C836D1C-F06B-4BBB-B744-4878D225082B}"/>
    <cellStyle name="SAPBEXexcGood3 2 3 2 2" xfId="16321" xr:uid="{2C4D0D5D-3C82-45EC-9153-4EB985D9E68A}"/>
    <cellStyle name="SAPBEXexcGood3 2 3 2 3" xfId="16772" xr:uid="{E19F93B3-3EC4-424A-8FB5-DD5CE386627B}"/>
    <cellStyle name="SAPBEXexcGood3 2 3 3" xfId="6125" xr:uid="{6A7AF49B-ACF3-459F-89D8-0D35DEF78F45}"/>
    <cellStyle name="SAPBEXexcGood3 2 3 4" xfId="4620" xr:uid="{70CE3A7F-1E8D-4CDF-ADE0-0CC504F742DC}"/>
    <cellStyle name="SAPBEXexcGood3 2 4" xfId="3713" xr:uid="{00000000-0005-0000-0000-0000D30E0000}"/>
    <cellStyle name="SAPBEXexcGood3 2 4 2" xfId="13058" xr:uid="{AD1D316A-0A5D-4D4D-B0E3-892ACCADB93E}"/>
    <cellStyle name="SAPBEXexcGood3 2 4 2 2" xfId="16737" xr:uid="{CC802288-FB33-4F6C-88A6-C109FD87D020}"/>
    <cellStyle name="SAPBEXexcGood3 2 4 2 3" xfId="17159" xr:uid="{B43428ED-2D38-4BF6-9D85-92D073C3576A}"/>
    <cellStyle name="SAPBEXexcGood3 2 4 3" xfId="10914" xr:uid="{6954B197-BE02-4B61-8EE9-87461B373125}"/>
    <cellStyle name="SAPBEXexcGood3 2 4 3 2" xfId="16464" xr:uid="{EB4A4A49-90A5-47FC-87E9-B1819A14A758}"/>
    <cellStyle name="SAPBEXexcGood3 2 4 3 3" xfId="16661" xr:uid="{C72FB4B4-1DBC-44F9-8489-6508AF4BE716}"/>
    <cellStyle name="SAPBEXexcGood3 2 4 4" xfId="6126" xr:uid="{F706AF6A-A65B-4DE1-BAD1-64A83A752626}"/>
    <cellStyle name="SAPBEXexcGood3 2 4 5" xfId="4626" xr:uid="{B4DADBF6-2A36-4988-ADAC-C1317E672D25}"/>
    <cellStyle name="SAPBEXexcGood3 2 5" xfId="3978" xr:uid="{00000000-0005-0000-0000-0000D40E0000}"/>
    <cellStyle name="SAPBEXexcGood3 2 5 2" xfId="9771" xr:uid="{78E2F729-F218-4A53-8A0D-5EF09BF07E7E}"/>
    <cellStyle name="SAPBEXexcGood3 2 5 2 2" xfId="16127" xr:uid="{12948A5F-7B11-4936-943C-5AE0EC47980B}"/>
    <cellStyle name="SAPBEXexcGood3 2 5 2 3" xfId="16984" xr:uid="{7EBC3D21-518E-4A36-BFA3-E3932018E72B}"/>
    <cellStyle name="SAPBEXexcGood3 2 5 3" xfId="6123" xr:uid="{F68C9BB7-F1F1-4056-A39A-400B5B1A990C}"/>
    <cellStyle name="SAPBEXexcGood3 2 5 4" xfId="15580" xr:uid="{0DA6E183-3C67-4288-A069-AA4E4C0C0B3C}"/>
    <cellStyle name="SAPBEXexcGood3 2 6" xfId="4037" xr:uid="{00000000-0005-0000-0000-0000D50E0000}"/>
    <cellStyle name="SAPBEXexcGood3 2 6 2" xfId="9656" xr:uid="{C898FAF9-7062-4DF0-B744-9CBCC25D8668}"/>
    <cellStyle name="SAPBEXexcGood3 2 6 3" xfId="16014" xr:uid="{7A08A356-A2F4-443A-AD1F-832A1E4DCA83}"/>
    <cellStyle name="SAPBEXexcGood3 2 6 4" xfId="15844" xr:uid="{02B68820-24AF-49D4-9174-FA39603B9697}"/>
    <cellStyle name="SAPBEXexcGood3 2 7" xfId="3880" xr:uid="{00000000-0005-0000-0000-0000D60E0000}"/>
    <cellStyle name="SAPBEXexcGood3 2 8" xfId="4346" xr:uid="{00000000-0005-0000-0000-0000D70E0000}"/>
    <cellStyle name="SAPBEXexcGood3 2 9" xfId="4303" xr:uid="{00000000-0005-0000-0000-0000D80E0000}"/>
    <cellStyle name="SAPBEXexcGood3 3" xfId="3595" xr:uid="{00000000-0005-0000-0000-0000D90E0000}"/>
    <cellStyle name="SAPBEXexcGood3 3 2" xfId="3971" xr:uid="{00000000-0005-0000-0000-0000DA0E0000}"/>
    <cellStyle name="SAPBEXexcGood3 3 2 2" xfId="9772" xr:uid="{50B19A9D-EBC6-4384-9368-8D1619894438}"/>
    <cellStyle name="SAPBEXexcGood3 3 2 2 2" xfId="16128" xr:uid="{FC3A9AFD-DD22-4825-B48B-551BB70D4CB2}"/>
    <cellStyle name="SAPBEXexcGood3 3 2 2 3" xfId="16283" xr:uid="{5BBB693F-C101-4A89-8A45-9A079826CF40}"/>
    <cellStyle name="SAPBEXexcGood3 3 2 3" xfId="6127" xr:uid="{434693FF-72E1-46DD-83AF-B7749409CCC1}"/>
    <cellStyle name="SAPBEXexcGood3 3 2 4" xfId="15468" xr:uid="{DED38846-8631-4101-80BA-0FA164AE2042}"/>
    <cellStyle name="SAPBEXexcGood3 3 3" xfId="3679" xr:uid="{00000000-0005-0000-0000-0000DB0E0000}"/>
    <cellStyle name="SAPBEXexcGood3 3 3 2" xfId="9717" xr:uid="{5C3913E1-0550-4872-BA91-6D1E331ECBF9}"/>
    <cellStyle name="SAPBEXexcGood3 3 3 3" xfId="16074" xr:uid="{075EC1CD-BBB0-4BA1-B5B6-717EF57B3575}"/>
    <cellStyle name="SAPBEXexcGood3 3 3 4" xfId="16997" xr:uid="{39166302-D785-41DF-A167-AAD21FF6AC4B}"/>
    <cellStyle name="SAPBEXexcGood3 3 4" xfId="4146" xr:uid="{00000000-0005-0000-0000-0000DC0E0000}"/>
    <cellStyle name="SAPBEXexcGood3 3 5" xfId="4262" xr:uid="{00000000-0005-0000-0000-0000DD0E0000}"/>
    <cellStyle name="SAPBEXexcGood3 3 6" xfId="4050" xr:uid="{00000000-0005-0000-0000-0000DE0E0000}"/>
    <cellStyle name="SAPBEXexcGood3 3 7" xfId="4091" xr:uid="{00000000-0005-0000-0000-0000DF0E0000}"/>
    <cellStyle name="SAPBEXexcGood3 3 8" xfId="4557" xr:uid="{00000000-0005-0000-0000-0000E00E0000}"/>
    <cellStyle name="SAPBEXexcGood3 3 9" xfId="17117" xr:uid="{A5568071-2DF3-4B84-A95D-1D3CE42A97A3}"/>
    <cellStyle name="SAPBEXexcGood3 4" xfId="3447" xr:uid="{00000000-0005-0000-0000-0000E10E0000}"/>
    <cellStyle name="SAPBEXexcGood3 4 2" xfId="3712" xr:uid="{00000000-0005-0000-0000-0000E20E0000}"/>
    <cellStyle name="SAPBEXexcGood3 4 2 2" xfId="14448" xr:uid="{7B1D6FBB-624B-4D67-AF3F-6311F7683B72}"/>
    <cellStyle name="SAPBEXexcGood3 4 2 2 2" xfId="17073" xr:uid="{CC7F5D96-62B1-4EF5-8C61-CA39D0D83196}"/>
    <cellStyle name="SAPBEXexcGood3 4 2 2 3" xfId="16942" xr:uid="{5CB74F51-4DBF-409F-A906-0A8F2CA7E88C}"/>
    <cellStyle name="SAPBEXexcGood3 4 2 3" xfId="6128" xr:uid="{EB732737-59EB-42FC-85E1-A5D3FFBC7AA4}"/>
    <cellStyle name="SAPBEXexcGood3 4 2 4" xfId="16840" xr:uid="{6D39609C-D28E-41B2-9AB2-CCC55330B73E}"/>
    <cellStyle name="SAPBEXexcGood3 4 3" xfId="3723" xr:uid="{00000000-0005-0000-0000-0000E30E0000}"/>
    <cellStyle name="SAPBEXexcGood3 4 3 2" xfId="9773" xr:uid="{AD721BCC-F43F-4EB7-9886-FD1A97210E0F}"/>
    <cellStyle name="SAPBEXexcGood3 4 3 3" xfId="16129" xr:uid="{DF6540E8-8518-4133-AE06-A09E4FA7FE1E}"/>
    <cellStyle name="SAPBEXexcGood3 4 3 4" xfId="16499" xr:uid="{E25E33DE-5FAB-4D04-99CC-CD2268C77D00}"/>
    <cellStyle name="SAPBEXexcGood3 4 4" xfId="4036" xr:uid="{00000000-0005-0000-0000-0000E40E0000}"/>
    <cellStyle name="SAPBEXexcGood3 4 5" xfId="3917" xr:uid="{00000000-0005-0000-0000-0000E50E0000}"/>
    <cellStyle name="SAPBEXexcGood3 4 6" xfId="4041" xr:uid="{00000000-0005-0000-0000-0000E60E0000}"/>
    <cellStyle name="SAPBEXexcGood3 4 7" xfId="4369" xr:uid="{00000000-0005-0000-0000-0000E70E0000}"/>
    <cellStyle name="SAPBEXexcGood3 4 8" xfId="3962" xr:uid="{00000000-0005-0000-0000-0000E80E0000}"/>
    <cellStyle name="SAPBEXexcGood3 4 9" xfId="15646" xr:uid="{D47A8F70-E820-4546-B0A6-0DE7C6E25F23}"/>
    <cellStyle name="SAPBEXexcGood3 5" xfId="3284" xr:uid="{00000000-0005-0000-0000-0000E90E0000}"/>
    <cellStyle name="SAPBEXexcGood3 5 2" xfId="6129" xr:uid="{B46DA5B4-6948-433E-9097-F7D09AB1CEEC}"/>
    <cellStyle name="SAPBEXexcGood3 5 2 2" xfId="14449" xr:uid="{F13E2275-EC57-4D1B-A10D-9007F292CC36}"/>
    <cellStyle name="SAPBEXexcGood3 5 2 2 2" xfId="17074" xr:uid="{E71AD06A-CB37-42D4-9262-8240ED3B01DC}"/>
    <cellStyle name="SAPBEXexcGood3 5 2 2 3" xfId="16281" xr:uid="{AD0DCE29-EAAA-4C8F-BFC6-6587470F703C}"/>
    <cellStyle name="SAPBEXexcGood3 5 2 3" xfId="15768" xr:uid="{90C8DB89-B6C5-4EC2-9086-1D45CBB23CC7}"/>
    <cellStyle name="SAPBEXexcGood3 5 3" xfId="9829" xr:uid="{353751AF-7142-4A89-A14D-D413BDFB87E0}"/>
    <cellStyle name="SAPBEXexcGood3 5 3 2" xfId="16185" xr:uid="{EDDD1E25-6EB4-4466-8BE5-4C86B5FBF58F}"/>
    <cellStyle name="SAPBEXexcGood3 5 3 3" xfId="16626" xr:uid="{C94D699D-0828-485B-9627-DD3F46E5C774}"/>
    <cellStyle name="SAPBEXexcGood3 5 4" xfId="13485" xr:uid="{32E80580-3228-42CE-BD7F-05D31E6159F8}"/>
    <cellStyle name="SAPBEXexcGood3 5 4 2" xfId="16916" xr:uid="{F50BB017-3579-47AF-8F97-1D462D9790C9}"/>
    <cellStyle name="SAPBEXexcGood3 5 4 3" xfId="15887" xr:uid="{55D6AF8D-1F99-47C7-8D71-7705E61CC5CA}"/>
    <cellStyle name="SAPBEXexcGood3 5 5" xfId="4804" xr:uid="{81FB9DD9-4D21-4DAF-8838-B8EC5BC3B27B}"/>
    <cellStyle name="SAPBEXexcGood3 5 6" xfId="4602" xr:uid="{4EC33B33-18D8-4960-8355-9D93A5AAE3C4}"/>
    <cellStyle name="SAPBEXexcGood3 6" xfId="6130" xr:uid="{6357A7FD-7E92-4DBA-950F-73C2B1F92BB4}"/>
    <cellStyle name="SAPBEXexcGood3 6 2" xfId="9876" xr:uid="{00FFA2D9-F19D-4814-8561-F3031F971A6D}"/>
    <cellStyle name="SAPBEXexcGood3 6 2 2" xfId="16232" xr:uid="{E3323924-5DA4-4A00-9B31-54CA8EB9420E}"/>
    <cellStyle name="SAPBEXexcGood3 6 2 3" xfId="16707" xr:uid="{94702713-543A-4D79-8150-BC2D52713D5A}"/>
    <cellStyle name="SAPBEXexcGood3 6 3" xfId="16762" xr:uid="{C744224C-A443-4125-AAC7-63CB0F661B50}"/>
    <cellStyle name="SAPBEXexcGood3 7" xfId="6131" xr:uid="{F756475F-09F8-4F58-B864-D912D9D7D089}"/>
    <cellStyle name="SAPBEXexcGood3 8" xfId="6122" xr:uid="{1F03C009-938D-44AD-B71A-7A55829EE2F7}"/>
    <cellStyle name="SAPBEXexcGood3 9" xfId="9655" xr:uid="{E4C19C25-2D86-4C58-86D2-A49D9145894B}"/>
    <cellStyle name="SAPBEXexcGood3 9 2" xfId="16013" xr:uid="{D9CC9C84-52BD-4BFE-ABF7-636339EE1C65}"/>
    <cellStyle name="SAPBEXexcGood3 9 3" xfId="16645" xr:uid="{8F49EFF4-8F61-4E01-9AF4-4BD69B323AB5}"/>
    <cellStyle name="SAPBEXexcGood3_Endividamento Jun 14 (2)" xfId="3449" xr:uid="{00000000-0005-0000-0000-0000EA0E0000}"/>
    <cellStyle name="SAPBEXfilterDrill" xfId="3051" xr:uid="{00000000-0005-0000-0000-0000EB0E0000}"/>
    <cellStyle name="SAPBEXfilterDrill 2" xfId="3052" xr:uid="{00000000-0005-0000-0000-0000EC0E0000}"/>
    <cellStyle name="SAPBEXfilterDrill 2 2" xfId="3053" xr:uid="{00000000-0005-0000-0000-0000ED0E0000}"/>
    <cellStyle name="SAPBEXfilterDrill 2 2 2" xfId="10984" xr:uid="{504A34CB-1C06-43F6-ADC2-B22FEF0EF063}"/>
    <cellStyle name="SAPBEXfilterDrill 2 3" xfId="6134" xr:uid="{385F9AEF-ADC2-49ED-8011-8D8905FDCDB4}"/>
    <cellStyle name="SAPBEXfilterDrill 2 3 2" xfId="11126" xr:uid="{6ADC2A8E-F367-4B56-985C-9D57715D2095}"/>
    <cellStyle name="SAPBEXfilterDrill 2 4" xfId="6135" xr:uid="{C9F413DF-0C5D-4F08-BBD5-1D197E4D37A1}"/>
    <cellStyle name="SAPBEXfilterDrill 2 4 2" xfId="13059" xr:uid="{1A7F98E4-27BC-4B26-A6FB-265D153E2A70}"/>
    <cellStyle name="SAPBEXfilterDrill 2 4 3" xfId="11896" xr:uid="{3E1AE0C8-DB6C-4FF8-8BB2-1FFBCF05D096}"/>
    <cellStyle name="SAPBEXfilterDrill 2 5" xfId="6133" xr:uid="{2D796045-C6E3-43BE-B458-7527851CAA95}"/>
    <cellStyle name="SAPBEXfilterDrill 2 6" xfId="10945" xr:uid="{C7259439-CA68-4297-8487-BE7BB0E6C27F}"/>
    <cellStyle name="SAPBEXfilterDrill 3" xfId="3596" xr:uid="{00000000-0005-0000-0000-0000EE0E0000}"/>
    <cellStyle name="SAPBEXfilterDrill 3 2" xfId="3822" xr:uid="{00000000-0005-0000-0000-0000EF0E0000}"/>
    <cellStyle name="SAPBEXfilterDrill 3 2 2" xfId="6710" xr:uid="{A9AD0BBE-6906-4367-B980-ED12640FEB84}"/>
    <cellStyle name="SAPBEXfilterDrill 3 2 3" xfId="13501" xr:uid="{798D7382-BFC7-45FB-9DF9-57EA9F2728CE}"/>
    <cellStyle name="SAPBEXfilterDrill 3 2 3 2" xfId="16932" xr:uid="{9C13FD28-D257-4942-B023-722988D247B6}"/>
    <cellStyle name="SAPBEXfilterDrill 3 2 3 3" xfId="16686" xr:uid="{13BC93CD-06A8-4721-B7E7-799429906148}"/>
    <cellStyle name="SAPBEXfilterDrill 3 2 4" xfId="4822" xr:uid="{209DF994-43CE-40AC-93A6-04DCA9F2F45B}"/>
    <cellStyle name="SAPBEXfilterDrill 3 2 5" xfId="4757" xr:uid="{D7AEAEAC-E705-4F66-9673-39F744667839}"/>
    <cellStyle name="SAPBEXfilterDrill 3 3" xfId="3881" xr:uid="{00000000-0005-0000-0000-0000F00E0000}"/>
    <cellStyle name="SAPBEXfilterDrill 3 3 2" xfId="6136" xr:uid="{B6A1DDFF-5B3E-485E-805D-E1C18D2336B1}"/>
    <cellStyle name="SAPBEXfilterDrill 3 4" xfId="4147" xr:uid="{00000000-0005-0000-0000-0000F10E0000}"/>
    <cellStyle name="SAPBEXfilterDrill 3 4 2" xfId="9718" xr:uid="{D6FD395B-E6D4-420C-A887-327E557DD75F}"/>
    <cellStyle name="SAPBEXfilterDrill 3 4 3" xfId="16075" xr:uid="{769E2F75-5164-464E-B096-647FB6AA09C9}"/>
    <cellStyle name="SAPBEXfilterDrill 3 4 4" xfId="16426" xr:uid="{473C1494-F74E-4DBB-AAAF-3C27E11E9DEF}"/>
    <cellStyle name="SAPBEXfilterDrill 3 5" xfId="4263" xr:uid="{00000000-0005-0000-0000-0000F20E0000}"/>
    <cellStyle name="SAPBEXfilterDrill 3 6" xfId="4093" xr:uid="{00000000-0005-0000-0000-0000F30E0000}"/>
    <cellStyle name="SAPBEXfilterDrill 3 7" xfId="4334" xr:uid="{00000000-0005-0000-0000-0000F40E0000}"/>
    <cellStyle name="SAPBEXfilterDrill 3 8" xfId="4558" xr:uid="{00000000-0005-0000-0000-0000F50E0000}"/>
    <cellStyle name="SAPBEXfilterDrill 3 9" xfId="16598" xr:uid="{3E6141E1-9A03-4A13-8DA9-C37B97E266FE}"/>
    <cellStyle name="SAPBEXfilterDrill 4" xfId="6137" xr:uid="{D1F27843-DC4F-4C6F-840A-5FFC585B8068}"/>
    <cellStyle name="SAPBEXfilterDrill 4 2" xfId="10946" xr:uid="{C7EB90BE-41B3-4E00-8CDF-77B7722A57D2}"/>
    <cellStyle name="SAPBEXfilterDrill 5" xfId="6138" xr:uid="{A09554C3-2356-42D8-A941-5BE9DE7339FD}"/>
    <cellStyle name="SAPBEXfilterDrill 5 2" xfId="9830" xr:uid="{E671265C-9BE2-4BE9-AB32-36719245C7B3}"/>
    <cellStyle name="SAPBEXfilterDrill 5 2 2" xfId="16186" xr:uid="{44DB0A8C-986F-41E2-A499-BBB2DAB795DF}"/>
    <cellStyle name="SAPBEXfilterDrill 5 2 3" xfId="15822" xr:uid="{0D5142AA-EC8A-4DF6-BED0-82DDA7BF1135}"/>
    <cellStyle name="SAPBEXfilterDrill 5 3" xfId="17019" xr:uid="{04DC9D47-A18C-4A6B-859D-0D7D639601DB}"/>
    <cellStyle name="SAPBEXfilterDrill 6" xfId="6139" xr:uid="{C194842E-A2E9-49D9-B892-0E9F5E9E1A16}"/>
    <cellStyle name="SAPBEXfilterDrill 6 2" xfId="9877" xr:uid="{C61A0031-B1B0-40FF-BCA9-CC5B9432081F}"/>
    <cellStyle name="SAPBEXfilterDrill 6 2 2" xfId="16233" xr:uid="{2182604E-BD05-4E1F-ADBF-C8CBC4A0B895}"/>
    <cellStyle name="SAPBEXfilterDrill 6 2 3" xfId="15968" xr:uid="{D36BC215-B2AD-494D-8AC3-8F55AC1860E6}"/>
    <cellStyle name="SAPBEXfilterDrill 6 3" xfId="16608" xr:uid="{AC43FC76-87B1-43C1-A4E5-CC1A30909DE5}"/>
    <cellStyle name="SAPBEXfilterDrill 7" xfId="6140" xr:uid="{9CB20528-17A8-4458-8417-B249117ED4E1}"/>
    <cellStyle name="SAPBEXfilterDrill 8" xfId="6132" xr:uid="{63A0770C-3715-433A-8475-1863B0002B6A}"/>
    <cellStyle name="SAPBEXfilterDrill 9" xfId="13282" xr:uid="{226C215C-EAC6-47EA-ACCB-A57CA868ED34}"/>
    <cellStyle name="SAPBEXfilterDrill 9 2" xfId="16785" xr:uid="{2708E928-A1B1-44E9-B363-0978F01AA2AC}"/>
    <cellStyle name="SAPBEXfilterDrill 9 3" xfId="15900" xr:uid="{399D0EC7-A1F0-4DD1-94A7-19FD82E54C83}"/>
    <cellStyle name="SAPBEXfilterDrill_Endividamento Jun 14 (2)" xfId="3451" xr:uid="{00000000-0005-0000-0000-0000F60E0000}"/>
    <cellStyle name="SAPBEXfilterItem" xfId="3054" xr:uid="{00000000-0005-0000-0000-0000F70E0000}"/>
    <cellStyle name="SAPBEXfilterItem 2" xfId="3055" xr:uid="{00000000-0005-0000-0000-0000F80E0000}"/>
    <cellStyle name="SAPBEXfilterItem 2 2" xfId="3056" xr:uid="{00000000-0005-0000-0000-0000F90E0000}"/>
    <cellStyle name="SAPBEXfilterItem 2 3" xfId="6143" xr:uid="{6E8D2F03-3872-4EC3-8B77-D547142C18C2}"/>
    <cellStyle name="SAPBEXfilterItem 2 4" xfId="6144" xr:uid="{E97E59BB-5824-4E7C-AC79-24EBE9B4C76E}"/>
    <cellStyle name="SAPBEXfilterItem 2 4 2" xfId="13060" xr:uid="{62E4761C-EF80-4865-B331-BC56883F5B3C}"/>
    <cellStyle name="SAPBEXfilterItem 2 5" xfId="6142" xr:uid="{D697B3EC-66B0-4F6B-B498-7B351598EBDD}"/>
    <cellStyle name="SAPBEXfilterItem 3" xfId="3597" xr:uid="{00000000-0005-0000-0000-0000FA0E0000}"/>
    <cellStyle name="SAPBEXfilterItem 3 2" xfId="3850" xr:uid="{00000000-0005-0000-0000-0000FB0E0000}"/>
    <cellStyle name="SAPBEXfilterItem 3 2 2" xfId="6711" xr:uid="{C6817785-F270-4392-B791-4C05695DC8E4}"/>
    <cellStyle name="SAPBEXfilterItem 3 2 3" xfId="13502" xr:uid="{185DCC9B-D965-45F3-B78B-49EAA9DFF818}"/>
    <cellStyle name="SAPBEXfilterItem 3 2 3 2" xfId="16933" xr:uid="{35EDD390-5F6C-4644-97A2-714B3832648D}"/>
    <cellStyle name="SAPBEXfilterItem 3 2 3 3" xfId="15948" xr:uid="{07512213-2936-41DA-8AEF-A94C2DE831B4}"/>
    <cellStyle name="SAPBEXfilterItem 3 2 4" xfId="4823" xr:uid="{3D3F2586-ECBC-4690-B886-66B4664956E1}"/>
    <cellStyle name="SAPBEXfilterItem 3 2 5" xfId="15598" xr:uid="{C61BB57B-9DB4-4C94-9BAF-3AFA5591EA81}"/>
    <cellStyle name="SAPBEXfilterItem 3 3" xfId="3867" xr:uid="{00000000-0005-0000-0000-0000FC0E0000}"/>
    <cellStyle name="SAPBEXfilterItem 3 3 2" xfId="6145" xr:uid="{AF515820-4B47-40B3-B779-ACDC6BB09E12}"/>
    <cellStyle name="SAPBEXfilterItem 3 4" xfId="4148" xr:uid="{00000000-0005-0000-0000-0000FD0E0000}"/>
    <cellStyle name="SAPBEXfilterItem 3 4 2" xfId="9719" xr:uid="{ECA87736-7EEB-4FB0-9F35-2D4FBFF95DAA}"/>
    <cellStyle name="SAPBEXfilterItem 3 4 3" xfId="16076" xr:uid="{E9CC559A-AABA-4015-ADE1-F90AC5AE1CF4}"/>
    <cellStyle name="SAPBEXfilterItem 3 4 4" xfId="16588" xr:uid="{0BFCBCC5-59A9-4667-A69F-3CE53B21D4A5}"/>
    <cellStyle name="SAPBEXfilterItem 3 5" xfId="4264" xr:uid="{00000000-0005-0000-0000-0000FE0E0000}"/>
    <cellStyle name="SAPBEXfilterItem 3 6" xfId="3899" xr:uid="{00000000-0005-0000-0000-0000FF0E0000}"/>
    <cellStyle name="SAPBEXfilterItem 3 7" xfId="4313" xr:uid="{00000000-0005-0000-0000-0000000F0000}"/>
    <cellStyle name="SAPBEXfilterItem 3 8" xfId="4559" xr:uid="{00000000-0005-0000-0000-0000010F0000}"/>
    <cellStyle name="SAPBEXfilterItem 3 9" xfId="16725" xr:uid="{6D9AF1D6-DB00-45D8-AD39-1A5D5C695391}"/>
    <cellStyle name="SAPBEXfilterItem 4" xfId="6146" xr:uid="{AAC39FB6-3444-475F-B88F-9969298E461E}"/>
    <cellStyle name="SAPBEXfilterItem 5" xfId="6147" xr:uid="{F9DB0EDC-77DA-40C5-85DD-5D5AB26109A9}"/>
    <cellStyle name="SAPBEXfilterItem 5 2" xfId="9831" xr:uid="{D94D0D1A-E072-4DA2-8C99-51EB2ACB0572}"/>
    <cellStyle name="SAPBEXfilterItem 5 2 2" xfId="16187" xr:uid="{23CBF2C9-0BBC-45E0-93A2-3A52F8F6698C}"/>
    <cellStyle name="SAPBEXfilterItem 5 2 3" xfId="17132" xr:uid="{8EC95C28-4B9F-4117-8A7D-D3B82FDCD0B3}"/>
    <cellStyle name="SAPBEXfilterItem 5 3" xfId="17223" xr:uid="{E94FBF1F-CD11-4C23-AFB0-81DC8EA8C1DC}"/>
    <cellStyle name="SAPBEXfilterItem 6" xfId="6148" xr:uid="{DF895925-7E04-45EF-8FAF-FB2A0D797BA3}"/>
    <cellStyle name="SAPBEXfilterItem 6 2" xfId="9878" xr:uid="{8946E99B-8FBE-46D0-8329-88521AAAF088}"/>
    <cellStyle name="SAPBEXfilterItem 6 2 2" xfId="16234" xr:uid="{1C6161E8-4A27-4C2F-B443-152DB9C36770}"/>
    <cellStyle name="SAPBEXfilterItem 7" xfId="6149" xr:uid="{1F92C243-D2D6-4B75-A7DE-A71A30D455F8}"/>
    <cellStyle name="SAPBEXfilterItem 8" xfId="6141" xr:uid="{CCEE54F1-C8D0-4E40-B912-F3225C237D53}"/>
    <cellStyle name="SAPBEXfilterItem 9" xfId="13283" xr:uid="{E372CD8B-E6D5-449E-B666-D382C53BF446}"/>
    <cellStyle name="SAPBEXfilterItem 9 2" xfId="16786" xr:uid="{CBCCDCA3-5E19-4C84-BE7C-2B8C96973982}"/>
    <cellStyle name="SAPBEXfilterItem_Endividamento Jun 14 (2)" xfId="3453" xr:uid="{00000000-0005-0000-0000-0000020F0000}"/>
    <cellStyle name="SAPBEXfilterText" xfId="3057" xr:uid="{00000000-0005-0000-0000-0000030F0000}"/>
    <cellStyle name="SAPBEXfilterText 2" xfId="3058" xr:uid="{00000000-0005-0000-0000-0000040F0000}"/>
    <cellStyle name="SAPBEXfilterText 2 2" xfId="3059" xr:uid="{00000000-0005-0000-0000-0000050F0000}"/>
    <cellStyle name="SAPBEXfilterText 2 2 2" xfId="13061" xr:uid="{45FF1122-A762-4FBE-80D7-965CFD75DA7B}"/>
    <cellStyle name="SAPBEXfilterText 2 3" xfId="6712" xr:uid="{D6887989-A5CB-433F-812A-C4D655799058}"/>
    <cellStyle name="SAPBEXfilterText 3" xfId="3536" xr:uid="{00000000-0005-0000-0000-0000060F0000}"/>
    <cellStyle name="SAPBEXfilterText 3 2" xfId="6151" xr:uid="{4D3DD89F-31CA-4BB0-81B7-11BC909D4A07}"/>
    <cellStyle name="SAPBEXfilterText 3 2 2" xfId="9832" xr:uid="{40CD6DCA-D259-486C-B184-0A949DF4AE0F}"/>
    <cellStyle name="SAPBEXfilterText 3 2 2 2" xfId="16188" xr:uid="{0D5355D9-1ED6-4028-92C1-286DCA6855D5}"/>
    <cellStyle name="SAPBEXfilterText 3 2 2 3" xfId="16611" xr:uid="{D5FE357C-CEC9-4A09-A36D-AF6ECA8D90B1}"/>
    <cellStyle name="SAPBEXfilterText 3 2 3" xfId="16863" xr:uid="{0B2177C3-B7B6-411E-A978-F270D6CC8C4F}"/>
    <cellStyle name="SAPBEXfilterText 3 3" xfId="4780" xr:uid="{F21D8B73-BE43-48AB-8512-A163995206D7}"/>
    <cellStyle name="SAPBEXfilterText 3 4" xfId="4727" xr:uid="{C201B323-0D94-47E3-90D3-06CEBA48BE15}"/>
    <cellStyle name="SAPBEXfilterText 3 4 2" xfId="13432" xr:uid="{CA775F86-C2C5-4162-AD00-E5382245F631}"/>
    <cellStyle name="SAPBEXfilterText 3 4 2 2" xfId="16867" xr:uid="{417E84E2-7758-4015-873D-2CC0A21A33A0}"/>
    <cellStyle name="SAPBEXfilterText 3 4 2 3" xfId="16951" xr:uid="{9A1B0A7F-8ACE-48AE-9540-CB3BF88CC49F}"/>
    <cellStyle name="SAPBEXfilterText 3 4 3" xfId="16796" xr:uid="{74ED6FE9-9D7A-4EB1-9CA4-3D6E98486051}"/>
    <cellStyle name="SAPBEXfilterText 4" xfId="6152" xr:uid="{4D08F51E-C2D4-4CC9-9E1E-808A255E951C}"/>
    <cellStyle name="SAPBEXfilterText 5" xfId="6150" xr:uid="{94303098-4457-4E31-B151-4BF4E6EBFDFB}"/>
    <cellStyle name="SAPBEXfilterText_Endividamento Jun 14 (2)" xfId="3455" xr:uid="{00000000-0005-0000-0000-0000070F0000}"/>
    <cellStyle name="SAPBEXformats" xfId="3060" xr:uid="{00000000-0005-0000-0000-0000080F0000}"/>
    <cellStyle name="SAPBEXformats 2" xfId="3061" xr:uid="{00000000-0005-0000-0000-0000090F0000}"/>
    <cellStyle name="SAPBEXformats 2 2" xfId="3062" xr:uid="{00000000-0005-0000-0000-00000A0F0000}"/>
    <cellStyle name="SAPBEXformats 2 2 10" xfId="4616" xr:uid="{96608008-1F7D-4D11-9FBF-9E2ED4DA76D0}"/>
    <cellStyle name="SAPBEXformats 2 2 2" xfId="3457" xr:uid="{00000000-0005-0000-0000-00000B0F0000}"/>
    <cellStyle name="SAPBEXformats 2 2 2 2" xfId="14450" xr:uid="{BF6299F5-BA93-4291-AA71-6AFE013CB386}"/>
    <cellStyle name="SAPBEXformats 2 2 2 2 2" xfId="17075" xr:uid="{E1D85039-8F9B-4A96-B8C4-D302E75856E0}"/>
    <cellStyle name="SAPBEXformats 2 2 2 2 3" xfId="16496" xr:uid="{ADCA737A-07B2-4486-B72F-E4660EF4A97C}"/>
    <cellStyle name="SAPBEXformats 2 2 2 3" xfId="6155" xr:uid="{3D608841-0FAA-4208-BDC6-910B3DC2B2DD}"/>
    <cellStyle name="SAPBEXformats 2 2 2 4" xfId="16560" xr:uid="{E9B11F5A-2283-4170-8C9D-8B12B5D02D8E}"/>
    <cellStyle name="SAPBEXformats 2 2 3" xfId="3721" xr:uid="{00000000-0005-0000-0000-00000C0F0000}"/>
    <cellStyle name="SAPBEXformats 2 2 3 2" xfId="9856" xr:uid="{9EEF2F9E-2BFA-46E3-BDFE-7DFBA15F5DDD}"/>
    <cellStyle name="SAPBEXformats 2 2 3 3" xfId="16212" xr:uid="{A819A822-58E3-4E25-8978-DDD583645302}"/>
    <cellStyle name="SAPBEXformats 2 2 3 4" xfId="16524" xr:uid="{39889B53-23C4-4884-B1C4-5E3AAF1023C7}"/>
    <cellStyle name="SAPBEXformats 2 2 4" xfId="3337" xr:uid="{00000000-0005-0000-0000-00000D0F0000}"/>
    <cellStyle name="SAPBEXformats 2 2 4 2" xfId="13335" xr:uid="{001A8848-56ED-4576-9314-6392EBC1B958}"/>
    <cellStyle name="SAPBEXformats 2 2 4 3" xfId="16818" xr:uid="{9E97BED9-DBC9-40AB-AF02-90F23A161E42}"/>
    <cellStyle name="SAPBEXformats 2 2 4 4" xfId="16633" xr:uid="{758FDEF8-8A4C-4281-891E-552AACF56553}"/>
    <cellStyle name="SAPBEXformats 2 2 5" xfId="4043" xr:uid="{00000000-0005-0000-0000-00000E0F0000}"/>
    <cellStyle name="SAPBEXformats 2 2 6" xfId="3325" xr:uid="{00000000-0005-0000-0000-00000F0F0000}"/>
    <cellStyle name="SAPBEXformats 2 2 7" xfId="4384" xr:uid="{00000000-0005-0000-0000-0000100F0000}"/>
    <cellStyle name="SAPBEXformats 2 2 8" xfId="4470" xr:uid="{00000000-0005-0000-0000-0000110F0000}"/>
    <cellStyle name="SAPBEXformats 2 2 9" xfId="4447" xr:uid="{00000000-0005-0000-0000-0000120F0000}"/>
    <cellStyle name="SAPBEXformats 2 3" xfId="3635" xr:uid="{00000000-0005-0000-0000-0000130F0000}"/>
    <cellStyle name="SAPBEXformats 2 3 2" xfId="6156" xr:uid="{A06D61AC-2B96-4493-BF27-7C6ECAEF310A}"/>
    <cellStyle name="SAPBEXformats 2 3 2 2" xfId="14451" xr:uid="{F3459029-2C4C-49D7-A3FF-BC93BA48B37E}"/>
    <cellStyle name="SAPBEXformats 2 3 2 2 2" xfId="17076" xr:uid="{C22A9AFD-E18D-4058-AFAA-58B7DDFB7BE0}"/>
    <cellStyle name="SAPBEXformats 2 3 2 2 3" xfId="15500" xr:uid="{409C349E-4D02-4E2F-8EDF-0A584C53F778}"/>
    <cellStyle name="SAPBEXformats 2 3 2 3" xfId="15951" xr:uid="{D3E9E62E-F3E8-4EDD-9DC0-7C48ED17B265}"/>
    <cellStyle name="SAPBEXformats 2 3 3" xfId="10115" xr:uid="{C1189A75-0A21-43C7-8036-99AEF039277A}"/>
    <cellStyle name="SAPBEXformats 2 3 3 2" xfId="16322" xr:uid="{3B71A8B0-5D47-4F78-BEB6-F435A8161309}"/>
    <cellStyle name="SAPBEXformats 2 3 3 3" xfId="15909" xr:uid="{77932ECB-B1E9-41A4-89FC-26F43A26A78B}"/>
    <cellStyle name="SAPBEXformats 2 3 4" xfId="13379" xr:uid="{5638F63E-D173-442E-A4DD-F98A9A0E505C}"/>
    <cellStyle name="SAPBEXformats 2 3 4 2" xfId="16846" xr:uid="{CA5CF074-2855-4845-8E3F-1A71805FEBA2}"/>
    <cellStyle name="SAPBEXformats 2 3 4 3" xfId="16552" xr:uid="{D6148080-4558-49BB-8A3D-AE77C5BBFF10}"/>
    <cellStyle name="SAPBEXformats 2 3 5" xfId="4665" xr:uid="{4840BF57-9EE3-4FD1-921F-CD17620E877D}"/>
    <cellStyle name="SAPBEXformats 2 3 6" xfId="16720" xr:uid="{AC98447F-B7DD-431E-8CBB-46D2B2FE8FE7}"/>
    <cellStyle name="SAPBEXformats 2 4" xfId="3336" xr:uid="{00000000-0005-0000-0000-0000140F0000}"/>
    <cellStyle name="SAPBEXformats 2 4 2" xfId="13062" xr:uid="{EE405310-75C1-4257-9A33-D7426CE01567}"/>
    <cellStyle name="SAPBEXformats 2 4 2 2" xfId="16738" xr:uid="{8190BBD0-3106-4604-ACC7-AD1169296494}"/>
    <cellStyle name="SAPBEXformats 2 4 2 3" xfId="15522" xr:uid="{9D8A3A8D-43A2-4A52-9B14-9807B4FF91DC}"/>
    <cellStyle name="SAPBEXformats 2 4 3" xfId="10915" xr:uid="{3489DB94-6FF6-46C8-B995-570B47462991}"/>
    <cellStyle name="SAPBEXformats 2 4 3 2" xfId="16465" xr:uid="{2CFCD02F-8B46-48B9-B1B5-130C537905F7}"/>
    <cellStyle name="SAPBEXformats 2 4 3 3" xfId="15921" xr:uid="{EE9E8D9F-9BFC-4A74-944B-6A96A59CE052}"/>
    <cellStyle name="SAPBEXformats 2 4 4" xfId="6157" xr:uid="{875612E7-0616-44F2-B58C-4AF6ECBCB1CB}"/>
    <cellStyle name="SAPBEXformats 2 4 5" xfId="15729" xr:uid="{6BE4E79E-5EA7-44B3-BC02-351A1186DC48}"/>
    <cellStyle name="SAPBEXformats 2 5" xfId="4240" xr:uid="{00000000-0005-0000-0000-0000150F0000}"/>
    <cellStyle name="SAPBEXformats 2 5 2" xfId="9774" xr:uid="{F0D4C11A-86CD-496D-80AE-7FC1C92988D9}"/>
    <cellStyle name="SAPBEXformats 2 5 2 2" xfId="16130" xr:uid="{5260A865-19B0-48F1-AA1D-75F81B9D668C}"/>
    <cellStyle name="SAPBEXformats 2 5 2 3" xfId="16630" xr:uid="{297676C8-C964-4F5E-A6C4-B8D47077333F}"/>
    <cellStyle name="SAPBEXformats 2 5 3" xfId="6154" xr:uid="{4F950822-3B8E-4313-9104-F9BC2B30C136}"/>
    <cellStyle name="SAPBEXformats 2 5 4" xfId="17195" xr:uid="{E7F81796-D3AE-4CED-A526-C50C2EF1D6C4}"/>
    <cellStyle name="SAPBEXformats 2 6" xfId="4761" xr:uid="{6992270B-127F-4416-B5B5-1AB2EC79A52C}"/>
    <cellStyle name="SAPBEXformats 2 6 2" xfId="13445" xr:uid="{230951B3-8A7F-4675-AD5D-CAC29E425A10}"/>
    <cellStyle name="SAPBEXformats 2 6 2 2" xfId="16879" xr:uid="{106F7C89-7D94-4EC5-9A76-F9A1D4F5E33A}"/>
    <cellStyle name="SAPBEXformats 2 6 2 3" xfId="17164" xr:uid="{E6BFAB42-1C25-4110-9DC2-4C7DDB4BB12E}"/>
    <cellStyle name="SAPBEXformats 2 6 3" xfId="15665" xr:uid="{5766161D-E36D-4852-BE97-70EB0A19ACC9}"/>
    <cellStyle name="SAPBEXformats 2 7" xfId="9658" xr:uid="{9A6D5DF8-0BB4-4747-A038-35CB7B140720}"/>
    <cellStyle name="SAPBEXformats 2 7 2" xfId="16016" xr:uid="{6C072D7A-C011-4707-A893-18AD5D198EB4}"/>
    <cellStyle name="SAPBEXformats 2 7 3" xfId="16613" xr:uid="{4BA2285E-B577-4592-8917-B5BF2C58F38E}"/>
    <cellStyle name="SAPBEXformats 2 8" xfId="13311" xr:uid="{F3542115-F295-402F-84FB-20343F66B9A5}"/>
    <cellStyle name="SAPBEXformats 2 8 2" xfId="16799" xr:uid="{87BC3B41-508F-494A-AD6A-9D7FE5B01F5B}"/>
    <cellStyle name="SAPBEXformats 2 8 3" xfId="15906" xr:uid="{8AEF01D2-ADA6-4C71-A6F7-0A29F62768E2}"/>
    <cellStyle name="SAPBEXformats 3" xfId="3598" xr:uid="{00000000-0005-0000-0000-0000160F0000}"/>
    <cellStyle name="SAPBEXformats 3 2" xfId="3863" xr:uid="{00000000-0005-0000-0000-0000170F0000}"/>
    <cellStyle name="SAPBEXformats 3 2 2" xfId="9939" xr:uid="{5070E176-7643-43C0-A585-6294A5F59FE9}"/>
    <cellStyle name="SAPBEXformats 3 2 2 2" xfId="16270" xr:uid="{88FF2058-0F1F-459A-90F8-E88AE4C80CFC}"/>
    <cellStyle name="SAPBEXformats 3 2 2 3" xfId="17196" xr:uid="{B4818F8E-16D6-4F83-92FE-BC429CED9917}"/>
    <cellStyle name="SAPBEXformats 3 2 3" xfId="6159" xr:uid="{6E6C026E-CE28-4AC7-8030-7CBF693B1534}"/>
    <cellStyle name="SAPBEXformats 3 2 4" xfId="16689" xr:uid="{1C7CBD7F-553A-4A1A-9035-F274DCF44AE0}"/>
    <cellStyle name="SAPBEXformats 3 3" xfId="3261" xr:uid="{00000000-0005-0000-0000-0000180F0000}"/>
    <cellStyle name="SAPBEXformats 3 3 2" xfId="10116" xr:uid="{53F91F4C-B441-4605-B1FC-6AB2BAAD48F6}"/>
    <cellStyle name="SAPBEXformats 3 3 2 2" xfId="16323" xr:uid="{753CD851-721D-4E6D-BA6E-9B20317036B8}"/>
    <cellStyle name="SAPBEXformats 3 3 2 3" xfId="15692" xr:uid="{89597BF0-6CEA-4607-81E6-4B326200761D}"/>
    <cellStyle name="SAPBEXformats 3 3 3" xfId="6160" xr:uid="{CFCA0B57-67C2-4A84-8A24-FC9F8FC2D0C0}"/>
    <cellStyle name="SAPBEXformats 3 3 4" xfId="15863" xr:uid="{904A86F0-AC7D-4C83-B0B2-C3DD86867202}"/>
    <cellStyle name="SAPBEXformats 3 4" xfId="4149" xr:uid="{00000000-0005-0000-0000-0000190F0000}"/>
    <cellStyle name="SAPBEXformats 3 4 2" xfId="10934" xr:uid="{B4C54045-CD32-4F4F-B538-6826D051AF2D}"/>
    <cellStyle name="SAPBEXformats 3 4 2 2" xfId="16484" xr:uid="{0A392C5C-1A59-4A80-B5BA-D69AE1439D6A}"/>
    <cellStyle name="SAPBEXformats 3 4 2 3" xfId="15524" xr:uid="{83F8397D-0879-4B06-AB11-89433B9A7BE8}"/>
    <cellStyle name="SAPBEXformats 3 4 3" xfId="6161" xr:uid="{D3B0BFC4-01E1-44AE-AA10-9A249037BC96}"/>
    <cellStyle name="SAPBEXformats 3 4 4" xfId="15579" xr:uid="{0EBB630A-C442-4563-BEDF-17DC345D7A42}"/>
    <cellStyle name="SAPBEXformats 3 5" xfId="4265" xr:uid="{00000000-0005-0000-0000-00001A0F0000}"/>
    <cellStyle name="SAPBEXformats 3 5 2" xfId="9775" xr:uid="{C2206C2D-7858-4FF1-A8B7-4A26423E1C26}"/>
    <cellStyle name="SAPBEXformats 3 5 2 2" xfId="16131" xr:uid="{64D92F4E-2467-4467-9669-0DC8F2682738}"/>
    <cellStyle name="SAPBEXformats 3 5 2 3" xfId="15829" xr:uid="{904D6FDD-1A32-4E06-A606-EB5A0D1167A2}"/>
    <cellStyle name="SAPBEXformats 3 5 3" xfId="6158" xr:uid="{5AC612F5-0C01-4168-B3C5-CAE13257A65B}"/>
    <cellStyle name="SAPBEXformats 3 5 4" xfId="17028" xr:uid="{AC36605D-B62E-4C97-8FE0-BE2C00A74237}"/>
    <cellStyle name="SAPBEXformats 3 6" xfId="4362" xr:uid="{00000000-0005-0000-0000-00001B0F0000}"/>
    <cellStyle name="SAPBEXformats 3 6 2" xfId="9720" xr:uid="{656B5F73-53B8-4857-96FC-1CEB3B99E459}"/>
    <cellStyle name="SAPBEXformats 3 6 3" xfId="16077" xr:uid="{BA96C8E7-BE86-4BEC-9083-7566963B72D9}"/>
    <cellStyle name="SAPBEXformats 3 6 4" xfId="15841" xr:uid="{5CA62443-77ED-4DB5-9024-34237ED695A2}"/>
    <cellStyle name="SAPBEXformats 3 7" xfId="3898" xr:uid="{00000000-0005-0000-0000-00001C0F0000}"/>
    <cellStyle name="SAPBEXformats 3 8" xfId="4560" xr:uid="{00000000-0005-0000-0000-00001D0F0000}"/>
    <cellStyle name="SAPBEXformats 3 9" xfId="15882" xr:uid="{39992319-83BC-4047-9CA4-4BB3DEFB55BA}"/>
    <cellStyle name="SAPBEXformats 4" xfId="3456" xr:uid="{00000000-0005-0000-0000-00001E0F0000}"/>
    <cellStyle name="SAPBEXformats 4 2" xfId="3720" xr:uid="{00000000-0005-0000-0000-00001F0F0000}"/>
    <cellStyle name="SAPBEXformats 4 2 2" xfId="14452" xr:uid="{AAC56C0F-4D52-40CF-A53F-9AD4A02360FE}"/>
    <cellStyle name="SAPBEXformats 4 2 2 2" xfId="17077" xr:uid="{CCCF4BB4-C919-4CE3-A7CF-64A31450B0D5}"/>
    <cellStyle name="SAPBEXformats 4 2 2 3" xfId="16627" xr:uid="{0C84CA08-68BD-41E9-9B5C-5DA0B71F1976}"/>
    <cellStyle name="SAPBEXformats 4 2 3" xfId="6162" xr:uid="{569658CD-33FC-4951-A158-74ED5A104ED2}"/>
    <cellStyle name="SAPBEXformats 4 2 4" xfId="15471" xr:uid="{495252CA-3033-4BAC-B21F-B9CDB0477E02}"/>
    <cellStyle name="SAPBEXformats 4 3" xfId="3951" xr:uid="{00000000-0005-0000-0000-0000200F0000}"/>
    <cellStyle name="SAPBEXformats 4 3 2" xfId="9776" xr:uid="{5490E2D5-6063-44BA-B0E6-B324C2DA41F2}"/>
    <cellStyle name="SAPBEXformats 4 3 3" xfId="16132" xr:uid="{85445329-E839-4BBE-8E6E-706D9BC13BD1}"/>
    <cellStyle name="SAPBEXformats 4 3 4" xfId="17136" xr:uid="{CAC3692B-6E06-4840-8877-CF45E525B06A}"/>
    <cellStyle name="SAPBEXformats 4 4" xfId="4042" xr:uid="{00000000-0005-0000-0000-0000210F0000}"/>
    <cellStyle name="SAPBEXformats 4 5" xfId="3925" xr:uid="{00000000-0005-0000-0000-0000220F0000}"/>
    <cellStyle name="SAPBEXformats 4 6" xfId="4197" xr:uid="{00000000-0005-0000-0000-0000230F0000}"/>
    <cellStyle name="SAPBEXformats 4 7" xfId="4382" xr:uid="{00000000-0005-0000-0000-0000240F0000}"/>
    <cellStyle name="SAPBEXformats 4 8" xfId="4465" xr:uid="{00000000-0005-0000-0000-0000250F0000}"/>
    <cellStyle name="SAPBEXformats 4 9" xfId="15644" xr:uid="{EA472D49-E525-4149-803F-6B9CA723A5FA}"/>
    <cellStyle name="SAPBEXformats 5" xfId="3730" xr:uid="{00000000-0005-0000-0000-0000260F0000}"/>
    <cellStyle name="SAPBEXformats 5 2" xfId="6163" xr:uid="{850292BA-2FD2-4D9D-BA97-8C0F877EBAE1}"/>
    <cellStyle name="SAPBEXformats 5 2 2" xfId="14453" xr:uid="{0A91B21B-1959-4964-B028-F684C0DCE00A}"/>
    <cellStyle name="SAPBEXformats 5 2 2 2" xfId="17078" xr:uid="{AE24A96F-59E3-4F4C-8A81-75FE7E48D933}"/>
    <cellStyle name="SAPBEXformats 5 2 2 3" xfId="15779" xr:uid="{A7E99189-259F-4319-9F34-E7B12E262ECD}"/>
    <cellStyle name="SAPBEXformats 5 2 3" xfId="16842" xr:uid="{EF79A5A1-0995-4D2A-8E5C-A6D20093C145}"/>
    <cellStyle name="SAPBEXformats 5 3" xfId="9833" xr:uid="{9A3ADEDB-01D9-41D1-A113-84C9C0E41830}"/>
    <cellStyle name="SAPBEXformats 5 3 2" xfId="16189" xr:uid="{0D5354CA-5D85-4B42-8B03-241694DB9914}"/>
    <cellStyle name="SAPBEXformats 5 3 3" xfId="16768" xr:uid="{E739E5F2-E59D-45CD-BD7B-57F477DDC389}"/>
    <cellStyle name="SAPBEXformats 5 4" xfId="13486" xr:uid="{CB828417-ADD1-4545-99E0-E319C2897A69}"/>
    <cellStyle name="SAPBEXformats 5 4 2" xfId="16917" xr:uid="{DCF64E51-0703-4EFC-9B9C-4EDBB3031A2F}"/>
    <cellStyle name="SAPBEXformats 5 4 3" xfId="15670" xr:uid="{5C62DE04-3BCA-46BB-B1E4-EC9E80078265}"/>
    <cellStyle name="SAPBEXformats 5 5" xfId="4805" xr:uid="{96EB7CF9-2033-4EF1-8B34-FA8A4FE8CA6D}"/>
    <cellStyle name="SAPBEXformats 5 6" xfId="15607" xr:uid="{1791DED4-2574-4ED5-A706-A0D3765CF424}"/>
    <cellStyle name="SAPBEXformats 6" xfId="6164" xr:uid="{902371FD-9FAA-4CBD-B1D0-D32B8A3A0FAB}"/>
    <cellStyle name="SAPBEXformats 6 2" xfId="9879" xr:uid="{1C557A4C-CB77-41D7-884E-82FEFC578FD9}"/>
    <cellStyle name="SAPBEXformats 6 2 2" xfId="16235" xr:uid="{3EB54B93-A83B-4B37-BC4F-141A017F9AB6}"/>
    <cellStyle name="SAPBEXformats 6 2 3" xfId="15539" xr:uid="{B9BB6856-E9C4-4F1A-B83C-D3EDEAC593EB}"/>
    <cellStyle name="SAPBEXformats 6 3" xfId="16371" xr:uid="{B1823509-C84E-4822-97DF-66CD26A8680D}"/>
    <cellStyle name="SAPBEXformats 7" xfId="6165" xr:uid="{9953793F-7441-45BE-876B-4880D80E1779}"/>
    <cellStyle name="SAPBEXformats 8" xfId="6153" xr:uid="{F1D5542D-B4CD-4714-AC19-5D14E1AD73E2}"/>
    <cellStyle name="SAPBEXformats 9" xfId="9657" xr:uid="{8ABC59DD-78D9-47A8-8873-587CD9BC7DCA}"/>
    <cellStyle name="SAPBEXformats 9 2" xfId="16015" xr:uid="{29FE8C62-EFA2-41C4-9996-606D1338D5BF}"/>
    <cellStyle name="SAPBEXformats 9 3" xfId="17151" xr:uid="{BCF9A322-35D7-419C-9684-3D5A191DF24F}"/>
    <cellStyle name="SAPBEXformats_Endividamento Jun 14 (2)" xfId="3458" xr:uid="{00000000-0005-0000-0000-0000270F0000}"/>
    <cellStyle name="SAPBEXheaderItem" xfId="3063" xr:uid="{00000000-0005-0000-0000-0000280F0000}"/>
    <cellStyle name="SAPBEXheaderItem 2" xfId="3064" xr:uid="{00000000-0005-0000-0000-0000290F0000}"/>
    <cellStyle name="SAPBEXheaderItem 2 2" xfId="6168" xr:uid="{591B45CE-A366-4BF9-B75F-A398624BC87B}"/>
    <cellStyle name="SAPBEXheaderItem 2 3" xfId="6169" xr:uid="{B2E8DED2-AB77-4518-B59A-55F818B0E457}"/>
    <cellStyle name="SAPBEXheaderItem 2 4" xfId="6167" xr:uid="{477EB2D7-1977-4795-A4D5-9F4BF051CA86}"/>
    <cellStyle name="SAPBEXheaderItem 3" xfId="3537" xr:uid="{00000000-0005-0000-0000-00002A0F0000}"/>
    <cellStyle name="SAPBEXheaderItem 3 2" xfId="6170" xr:uid="{D41C7098-6C9C-446A-9685-AEC3BD1ACFB7}"/>
    <cellStyle name="SAPBEXheaderItem 3 2 2" xfId="13063" xr:uid="{F086AD49-7E02-4977-B794-9AF85CB1DE55}"/>
    <cellStyle name="SAPBEXheaderItem 3 3" xfId="4781" xr:uid="{41A5D80B-0A0A-4FB5-B5EB-DA441C0307C6}"/>
    <cellStyle name="SAPBEXheaderItem 3 4" xfId="4728" xr:uid="{4E652ADD-9D2A-4062-88F6-3713A88D0669}"/>
    <cellStyle name="SAPBEXheaderItem 3 4 2" xfId="13433" xr:uid="{882EAE21-2266-4B88-8A28-BEF0FE4335B0}"/>
    <cellStyle name="SAPBEXheaderItem 3 4 2 2" xfId="16868" xr:uid="{C690A910-C240-46B2-97D2-554015554ECC}"/>
    <cellStyle name="SAPBEXheaderItem 3 4 2 3" xfId="16404" xr:uid="{A09F8F8F-6C2A-40B0-BB2A-2780217C0498}"/>
    <cellStyle name="SAPBEXheaderItem 3 4 3" xfId="16795" xr:uid="{C7A16225-0373-454D-8763-954E5CB57D7C}"/>
    <cellStyle name="SAPBEXheaderItem 4" xfId="6171" xr:uid="{36BF05C0-97AE-40C2-BD3D-ABD4284F4A7B}"/>
    <cellStyle name="SAPBEXheaderItem 5" xfId="6172" xr:uid="{A4F13756-28B8-4F1E-8DF7-FB73183EA878}"/>
    <cellStyle name="SAPBEXheaderItem 5 2" xfId="9834" xr:uid="{EA0F785E-2AE9-4932-AA58-9FA526C8C48D}"/>
    <cellStyle name="SAPBEXheaderItem 5 2 2" xfId="16190" xr:uid="{8F047C10-C747-454D-95ED-1D94AA6F477E}"/>
    <cellStyle name="SAPBEXheaderItem 5 2 3" xfId="15888" xr:uid="{92F55486-3C8A-49E8-A328-574AE03FFA34}"/>
    <cellStyle name="SAPBEXheaderItem 5 3" xfId="16866" xr:uid="{6A2D546B-EB58-429B-AA06-710CA2F6C832}"/>
    <cellStyle name="SAPBEXheaderItem 6" xfId="6173" xr:uid="{84E41B14-A5AE-4253-9A84-9185479E701F}"/>
    <cellStyle name="SAPBEXheaderItem 6 2" xfId="9880" xr:uid="{E6453828-CB19-41BD-B5DD-EA9ADA4B8DF9}"/>
    <cellStyle name="SAPBEXheaderItem 6 2 2" xfId="16236" xr:uid="{974F548E-6F12-4A2E-A570-3468C053EF9D}"/>
    <cellStyle name="SAPBEXheaderItem 6 2 3" xfId="16980" xr:uid="{A1E5E1EB-4507-4E22-9329-5156CFBE449A}"/>
    <cellStyle name="SAPBEXheaderItem 6 3" xfId="16526" xr:uid="{1EA99399-E680-4FA5-9615-53885E0022D8}"/>
    <cellStyle name="SAPBEXheaderItem 7" xfId="6174" xr:uid="{9FE1F53E-6F97-4BAC-8BDC-1C8105037CE4}"/>
    <cellStyle name="SAPBEXheaderItem 8" xfId="6166" xr:uid="{5453DF25-E054-4B31-8966-F53C442310DE}"/>
    <cellStyle name="SAPBEXheaderItem_Endividamento Jun 14 (2)" xfId="3460" xr:uid="{00000000-0005-0000-0000-00002B0F0000}"/>
    <cellStyle name="SAPBEXheaderText" xfId="3065" xr:uid="{00000000-0005-0000-0000-00002C0F0000}"/>
    <cellStyle name="SAPBEXheaderText 2" xfId="3066" xr:uid="{00000000-0005-0000-0000-00002D0F0000}"/>
    <cellStyle name="SAPBEXheaderText 2 2" xfId="6177" xr:uid="{EF72BD47-C38C-46ED-BC1E-7012FE375A9B}"/>
    <cellStyle name="SAPBEXheaderText 2 3" xfId="6178" xr:uid="{FF6B600A-BF05-42B6-A104-153A01ABC65E}"/>
    <cellStyle name="SAPBEXheaderText 2 4" xfId="6176" xr:uid="{85DE6E08-8972-4D2A-B032-C6FCAF7151C7}"/>
    <cellStyle name="SAPBEXheaderText 3" xfId="3538" xr:uid="{00000000-0005-0000-0000-00002E0F0000}"/>
    <cellStyle name="SAPBEXheaderText 3 2" xfId="6180" xr:uid="{C2C51B7D-5AF2-400E-9DE1-8B5EEB99B9DE}"/>
    <cellStyle name="SAPBEXheaderText 3 2 2" xfId="13064" xr:uid="{2B330706-0825-4BE3-A429-19B951EB608B}"/>
    <cellStyle name="SAPBEXheaderText 3 3" xfId="6179" xr:uid="{5F03FD1F-1127-4EB6-A2A2-6F6261B1FCA2}"/>
    <cellStyle name="SAPBEXheaderText 3 4" xfId="4782" xr:uid="{7C1CD4F7-BF0F-4A5E-90A5-91582E7553ED}"/>
    <cellStyle name="SAPBEXheaderText 3 5" xfId="4729" xr:uid="{5BBBE458-6801-4611-88B9-1ECA6DB2E530}"/>
    <cellStyle name="SAPBEXheaderText 3 5 2" xfId="13434" xr:uid="{E5F4451C-A0DB-46D0-B959-2EDFEA79FD18}"/>
    <cellStyle name="SAPBEXheaderText 3 5 2 2" xfId="16869" xr:uid="{D9D4E24C-9664-4CE9-A069-414EF1E0374F}"/>
    <cellStyle name="SAPBEXheaderText 3 5 2 3" xfId="16564" xr:uid="{1D9ECD5D-0F97-499B-9861-490854538A3B}"/>
    <cellStyle name="SAPBEXheaderText 3 5 3" xfId="15490" xr:uid="{2D94A5D2-1CCC-4EE6-8FE3-2474056DB7E7}"/>
    <cellStyle name="SAPBEXheaderText 4" xfId="6181" xr:uid="{D3804B88-BB26-401A-8BC7-BB24C42D0413}"/>
    <cellStyle name="SAPBEXheaderText 5" xfId="6182" xr:uid="{630B8017-769D-4EE3-96AC-334197074B13}"/>
    <cellStyle name="SAPBEXheaderText 5 2" xfId="9835" xr:uid="{79109F29-997C-4ADB-B631-56DED60C303E}"/>
    <cellStyle name="SAPBEXheaderText 5 2 2" xfId="16191" xr:uid="{4AEF8452-4090-4DA6-9163-171BEC2DD474}"/>
    <cellStyle name="SAPBEXheaderText 5 2 3" xfId="15671" xr:uid="{A5C01E7E-962B-472A-8841-E620220AD595}"/>
    <cellStyle name="SAPBEXheaderText 5 3" xfId="15475" xr:uid="{FDABE884-AD9C-436A-B2E7-616F14A73103}"/>
    <cellStyle name="SAPBEXheaderText 6" xfId="6183" xr:uid="{7B9D803C-CB7B-4730-B91D-7D35F98C37B8}"/>
    <cellStyle name="SAPBEXheaderText 6 2" xfId="9881" xr:uid="{F2061FF2-0682-4803-9E70-6488E6081E60}"/>
    <cellStyle name="SAPBEXheaderText 6 2 2" xfId="16237" xr:uid="{FDC71D9B-3C2D-404A-8261-813B252CA1CB}"/>
    <cellStyle name="SAPBEXheaderText 6 2 3" xfId="16386" xr:uid="{46078263-9374-43C4-AF91-1A4E5AFEE13E}"/>
    <cellStyle name="SAPBEXheaderText 6 3" xfId="15466" xr:uid="{88B058C0-9ADA-4ADD-9563-A18F6A411AC1}"/>
    <cellStyle name="SAPBEXheaderText 7" xfId="6184" xr:uid="{54E76177-D1A0-4AB3-8643-6335D5EA0200}"/>
    <cellStyle name="SAPBEXheaderText 8" xfId="6175" xr:uid="{E9E3186B-A6CC-4103-8B55-E246A25100C3}"/>
    <cellStyle name="SAPBEXheaderText_Endividamento Jun 14 (2)" xfId="3462" xr:uid="{00000000-0005-0000-0000-00002F0F0000}"/>
    <cellStyle name="SAPBEXHLevel0" xfId="3067" xr:uid="{00000000-0005-0000-0000-0000300F0000}"/>
    <cellStyle name="SAPBEXHLevel0 10" xfId="4468" xr:uid="{00000000-0005-0000-0000-0000310F0000}"/>
    <cellStyle name="SAPBEXHLevel0 10 2" xfId="9659" xr:uid="{0EB8D5F4-28ED-4570-9743-71E064985256}"/>
    <cellStyle name="SAPBEXHLevel0 10 3" xfId="16017" xr:uid="{5E847A03-4901-4D02-ADDC-52E210376FE4}"/>
    <cellStyle name="SAPBEXHLevel0 10 4" xfId="16770" xr:uid="{50A64943-0AA1-4CF3-8A9A-CA7A6F9F10B5}"/>
    <cellStyle name="SAPBEXHLevel0 11" xfId="4561" xr:uid="{00000000-0005-0000-0000-0000320F0000}"/>
    <cellStyle name="SAPBEXHLevel0 2" xfId="3464" xr:uid="{00000000-0005-0000-0000-0000330F0000}"/>
    <cellStyle name="SAPBEXHLevel0 2 2" xfId="6187" xr:uid="{D15E4033-824C-4DF4-8559-2857AF30F598}"/>
    <cellStyle name="SAPBEXHLevel0 2 2 2" xfId="6188" xr:uid="{F3C5D31B-4C82-4C97-8C99-B2012EF31995}"/>
    <cellStyle name="SAPBEXHLevel0 2 2 3" xfId="9857" xr:uid="{3C8088B6-3367-472C-B4D2-2BD16A4CD424}"/>
    <cellStyle name="SAPBEXHLevel0 2 2 3 2" xfId="16213" xr:uid="{12CC1162-80AA-4347-B055-6EC4E4E96B21}"/>
    <cellStyle name="SAPBEXHLevel0 2 2 3 3" xfId="15826" xr:uid="{F4092D5A-3637-4221-A538-8E799E429EBA}"/>
    <cellStyle name="SAPBEXHLevel0 2 2 4" xfId="15770" xr:uid="{6BC0AB48-0645-45DA-8381-B60620B4A5D2}"/>
    <cellStyle name="SAPBEXHLevel0 2 3" xfId="6189" xr:uid="{9D791121-12D7-46F8-A652-69A224592BA6}"/>
    <cellStyle name="SAPBEXHLevel0 2 3 2" xfId="10117" xr:uid="{F9132A24-A890-4E20-BCF3-BF072A36D2BE}"/>
    <cellStyle name="SAPBEXHLevel0 2 3 2 2" xfId="16324" xr:uid="{ED0CA067-6653-479A-A02F-76957840094E}"/>
    <cellStyle name="SAPBEXHLevel0 2 3 2 3" xfId="16972" xr:uid="{166A4756-BB64-4103-B24B-23C2337A7AC9}"/>
    <cellStyle name="SAPBEXHLevel0 2 3 3" xfId="16507" xr:uid="{3E8CC020-550F-44FB-8854-CB0C852BC081}"/>
    <cellStyle name="SAPBEXHLevel0 2 4" xfId="6190" xr:uid="{B96941AB-BA33-4495-92D3-327020739A53}"/>
    <cellStyle name="SAPBEXHLevel0 2 5" xfId="6186" xr:uid="{3E12750C-DD63-457C-9B7D-0344A8DF1444}"/>
    <cellStyle name="SAPBEXHLevel0 2 5 2" xfId="9777" xr:uid="{F505EDA8-D1E5-4732-BED5-D4877F2890B5}"/>
    <cellStyle name="SAPBEXHLevel0 2 5 2 2" xfId="16133" xr:uid="{75A27EC4-E6FE-4987-8B79-E5C6A7308685}"/>
    <cellStyle name="SAPBEXHLevel0 2 5 2 3" xfId="16617" xr:uid="{3D9F22A9-6E33-4F45-9117-9324E2F998C8}"/>
    <cellStyle name="SAPBEXHLevel0 2 5 3" xfId="16295" xr:uid="{BFDD72C5-6E9A-48DA-AF76-D7F02A6208D2}"/>
    <cellStyle name="SAPBEXHLevel0 3" xfId="3539" xr:uid="{00000000-0005-0000-0000-0000340F0000}"/>
    <cellStyle name="SAPBEXHLevel0 3 2" xfId="3786" xr:uid="{00000000-0005-0000-0000-0000350F0000}"/>
    <cellStyle name="SAPBEXHLevel0 3 2 2" xfId="6192" xr:uid="{4BCC6CFA-FA17-4D64-9F3F-493D88B660BB}"/>
    <cellStyle name="SAPBEXHLevel0 3 3" xfId="3685" xr:uid="{00000000-0005-0000-0000-0000360F0000}"/>
    <cellStyle name="SAPBEXHLevel0 3 3 2" xfId="10118" xr:uid="{AB3FFECB-5D81-4EAF-96BA-B39A1D595965}"/>
    <cellStyle name="SAPBEXHLevel0 3 3 2 2" xfId="16325" xr:uid="{73731FC5-031F-4A62-81B3-50841155FA37}"/>
    <cellStyle name="SAPBEXHLevel0 3 3 2 3" xfId="16422" xr:uid="{353BF652-790A-47DC-8558-129E6D63FEAB}"/>
    <cellStyle name="SAPBEXHLevel0 3 3 3" xfId="6193" xr:uid="{D6E2EFF9-63DD-4F46-9679-AA076844F273}"/>
    <cellStyle name="SAPBEXHLevel0 3 3 4" xfId="16640" xr:uid="{EA51CB60-8BE9-424A-AD57-AD043126C922}"/>
    <cellStyle name="SAPBEXHLevel0 3 4" xfId="4102" xr:uid="{00000000-0005-0000-0000-0000370F0000}"/>
    <cellStyle name="SAPBEXHLevel0 3 4 2" xfId="10890" xr:uid="{7AFE1041-69A6-4A8C-BE56-3376D1D9DB8B}"/>
    <cellStyle name="SAPBEXHLevel0 3 4 2 2" xfId="16440" xr:uid="{9D1B933E-3378-4DD9-9BBC-AE0B6C1F3598}"/>
    <cellStyle name="SAPBEXHLevel0 3 4 2 3" xfId="16962" xr:uid="{02311E6E-8F24-4066-99E3-4389D1938517}"/>
    <cellStyle name="SAPBEXHLevel0 3 4 3" xfId="6194" xr:uid="{83673C86-1CB3-46E2-9EE5-F2421179DEDE}"/>
    <cellStyle name="SAPBEXHLevel0 3 4 4" xfId="15862" xr:uid="{048D08D9-6790-43D2-803A-B6652C4E5D99}"/>
    <cellStyle name="SAPBEXHLevel0 3 5" xfId="4217" xr:uid="{00000000-0005-0000-0000-0000380F0000}"/>
    <cellStyle name="SAPBEXHLevel0 3 5 2" xfId="9778" xr:uid="{0275000B-ECE7-4F95-B82B-B263D6A0BE97}"/>
    <cellStyle name="SAPBEXHLevel0 3 5 2 2" xfId="16134" xr:uid="{7F443F06-8D2B-4DF8-B858-6C8A9D7328F9}"/>
    <cellStyle name="SAPBEXHLevel0 3 5 2 3" xfId="16775" xr:uid="{11B683E5-B97A-4253-A520-774636DE0E27}"/>
    <cellStyle name="SAPBEXHLevel0 3 5 3" xfId="6191" xr:uid="{64D563E9-996F-4FE3-89CF-B6963F71AB30}"/>
    <cellStyle name="SAPBEXHLevel0 3 5 4" xfId="15685" xr:uid="{998877FA-8F7A-4D57-A1F3-A9824C1A21C0}"/>
    <cellStyle name="SAPBEXHLevel0 3 6" xfId="4306" xr:uid="{00000000-0005-0000-0000-0000390F0000}"/>
    <cellStyle name="SAPBEXHLevel0 3 6 2" xfId="13464" xr:uid="{43E02A69-4FEA-4100-BC04-A22A98627329}"/>
    <cellStyle name="SAPBEXHLevel0 3 6 2 2" xfId="16895" xr:uid="{06271126-3772-45C0-A1E2-EB483DFCB0F4}"/>
    <cellStyle name="SAPBEXHLevel0 3 6 2 3" xfId="15973" xr:uid="{4A7D785E-3315-4CE8-B164-7E82E39DAA95}"/>
    <cellStyle name="SAPBEXHLevel0 3 6 3" xfId="4783" xr:uid="{B08985F4-7384-4C15-86F3-E89CED96659A}"/>
    <cellStyle name="SAPBEXHLevel0 3 6 4" xfId="15622" xr:uid="{BC631DFB-6C18-487F-A08A-E86E62221F8D}"/>
    <cellStyle name="SAPBEXHLevel0 3 7" xfId="4045" xr:uid="{00000000-0005-0000-0000-00003A0F0000}"/>
    <cellStyle name="SAPBEXHLevel0 3 7 2" xfId="13435" xr:uid="{637FEAE8-3E13-46D3-8748-78C224F17E03}"/>
    <cellStyle name="SAPBEXHLevel0 3 7 2 2" xfId="16870" xr:uid="{C9597907-6935-4EB8-BDD9-A9B136C6D5E5}"/>
    <cellStyle name="SAPBEXHLevel0 3 7 2 3" xfId="15793" xr:uid="{442E696A-44A7-40A6-A479-1857DB6BCB37}"/>
    <cellStyle name="SAPBEXHLevel0 3 7 3" xfId="4730" xr:uid="{03E6AE95-D9D9-4C81-91A2-FD8C1A9E6C31}"/>
    <cellStyle name="SAPBEXHLevel0 3 7 4" xfId="15494" xr:uid="{C1F84D23-2786-4D88-A759-C8B0975FDF93}"/>
    <cellStyle name="SAPBEXHLevel0 3 8" xfId="3864" xr:uid="{00000000-0005-0000-0000-00003B0F0000}"/>
    <cellStyle name="SAPBEXHLevel0 3 8 2" xfId="9691" xr:uid="{F2D7C466-06CC-4476-B3DA-8074036EF42B}"/>
    <cellStyle name="SAPBEXHLevel0 3 8 3" xfId="16048" xr:uid="{D46F9FA1-8C0E-42CF-96DE-9572D5D09BB9}"/>
    <cellStyle name="SAPBEXHLevel0 3 8 4" xfId="16999" xr:uid="{72D479AC-A07A-472F-A25B-62EC3ED2C740}"/>
    <cellStyle name="SAPBEXHLevel0 3 9" xfId="15764" xr:uid="{DA530C0D-9BD6-4459-A4CF-7A74E1D9EE28}"/>
    <cellStyle name="SAPBEXHLevel0 4" xfId="3463" xr:uid="{00000000-0005-0000-0000-00003C0F0000}"/>
    <cellStyle name="SAPBEXHLevel0 4 2" xfId="3726" xr:uid="{00000000-0005-0000-0000-00003D0F0000}"/>
    <cellStyle name="SAPBEXHLevel0 4 2 2" xfId="13065" xr:uid="{E73BA2E6-43A2-400D-BF6E-CEB17CEC4035}"/>
    <cellStyle name="SAPBEXHLevel0 4 2 2 2" xfId="16739" xr:uid="{160CF9A3-D1F4-43D0-A9BA-8CEED6DDA935}"/>
    <cellStyle name="SAPBEXHLevel0 4 2 2 3" xfId="16509" xr:uid="{2E2630BA-2312-4C63-A881-EA58874A6C71}"/>
    <cellStyle name="SAPBEXHLevel0 4 2 3" xfId="10916" xr:uid="{92A5821A-CEED-4F6D-AFC4-53825A2263C3}"/>
    <cellStyle name="SAPBEXHLevel0 4 2 3 2" xfId="16466" xr:uid="{DE33231B-D438-488A-9E50-6993B7CD2E68}"/>
    <cellStyle name="SAPBEXHLevel0 4 2 3 3" xfId="15703" xr:uid="{C3A0D3D2-1CF4-4CA2-8C7B-D0C9EA7EC95D}"/>
    <cellStyle name="SAPBEXHLevel0 4 2 4" xfId="6196" xr:uid="{F4D6FED5-B34D-4A2A-8F92-E0206CDA3ADA}"/>
    <cellStyle name="SAPBEXHLevel0 4 2 5" xfId="17027" xr:uid="{BC609569-72CB-4EED-85D4-2130D63A3D44}"/>
    <cellStyle name="SAPBEXHLevel0 4 3" xfId="3936" xr:uid="{00000000-0005-0000-0000-00003E0F0000}"/>
    <cellStyle name="SAPBEXHLevel0 4 3 2" xfId="14454" xr:uid="{2EE2F0AE-AF69-44B8-B603-46974AA4DABC}"/>
    <cellStyle name="SAPBEXHLevel0 4 3 2 2" xfId="17079" xr:uid="{220E5F7C-F2DE-43D9-871D-12420C7CF930}"/>
    <cellStyle name="SAPBEXHLevel0 4 3 2 3" xfId="17133" xr:uid="{70192C7A-5F1A-4210-B342-D4066AEF669F}"/>
    <cellStyle name="SAPBEXHLevel0 4 3 3" xfId="6195" xr:uid="{84F3D7F6-53F0-4AB1-9BA0-7E4EA90741A5}"/>
    <cellStyle name="SAPBEXHLevel0 4 3 4" xfId="15578" xr:uid="{C0AD039E-A54F-4734-AE53-785F1036C167}"/>
    <cellStyle name="SAPBEXHLevel0 4 4" xfId="4047" xr:uid="{00000000-0005-0000-0000-00003F0F0000}"/>
    <cellStyle name="SAPBEXHLevel0 4 4 2" xfId="9836" xr:uid="{08720A8C-CF84-4792-B998-EC8FBF6CF6C3}"/>
    <cellStyle name="SAPBEXHLevel0 4 4 3" xfId="16192" xr:uid="{F54634BF-F631-4EE0-A689-B235C6B60622}"/>
    <cellStyle name="SAPBEXHLevel0 4 4 4" xfId="16983" xr:uid="{C195974D-3020-46A1-B013-B916BF5F09FB}"/>
    <cellStyle name="SAPBEXHLevel0 4 5" xfId="3838" xr:uid="{00000000-0005-0000-0000-0000400F0000}"/>
    <cellStyle name="SAPBEXHLevel0 4 5 2" xfId="13336" xr:uid="{59A87871-5729-497F-A2F9-259E8EDAEC0B}"/>
    <cellStyle name="SAPBEXHLevel0 4 5 3" xfId="16819" xr:uid="{9974A669-C718-4CB1-B46E-A3A8166F2C6A}"/>
    <cellStyle name="SAPBEXHLevel0 4 5 4" xfId="15795" xr:uid="{793C5DA3-D25B-498E-86FC-9343F965740F}"/>
    <cellStyle name="SAPBEXHLevel0 4 6" xfId="4126" xr:uid="{00000000-0005-0000-0000-0000410F0000}"/>
    <cellStyle name="SAPBEXHLevel0 4 7" xfId="4338" xr:uid="{00000000-0005-0000-0000-0000420F0000}"/>
    <cellStyle name="SAPBEXHLevel0 4 8" xfId="4531" xr:uid="{00000000-0005-0000-0000-0000430F0000}"/>
    <cellStyle name="SAPBEXHLevel0 4 9" xfId="15658" xr:uid="{05173EDB-BD50-467E-88CF-CDF614DD8075}"/>
    <cellStyle name="SAPBEXHLevel0 5" xfId="3277" xr:uid="{00000000-0005-0000-0000-0000440F0000}"/>
    <cellStyle name="SAPBEXHLevel0 5 2" xfId="6198" xr:uid="{5F70123C-F896-4363-8676-40F3E724AF30}"/>
    <cellStyle name="SAPBEXHLevel0 5 2 2" xfId="10935" xr:uid="{44A5416B-AFED-4560-BC0E-9E255E9028B1}"/>
    <cellStyle name="SAPBEXHLevel0 5 2 2 2" xfId="16485" xr:uid="{532D7EC0-08B7-4571-8E60-4967FF0E5F59}"/>
    <cellStyle name="SAPBEXHLevel0 5 2 2 3" xfId="16964" xr:uid="{BFC3B39B-05CE-4C6E-BE16-6B43EEE2D43B}"/>
    <cellStyle name="SAPBEXHLevel0 5 2 3" xfId="16576" xr:uid="{1AFC6634-754D-4331-A663-83BCB173E6FB}"/>
    <cellStyle name="SAPBEXHLevel0 5 3" xfId="6197" xr:uid="{16AF5B80-8F1C-4477-93C3-A3BC57ECB821}"/>
    <cellStyle name="SAPBEXHLevel0 5 3 2" xfId="14455" xr:uid="{4E0705E3-3671-45F5-9A33-E3176935D702}"/>
    <cellStyle name="SAPBEXHLevel0 5 3 2 2" xfId="17080" xr:uid="{FB3BD3CE-1EF5-456D-9DEA-81BA749E6E8F}"/>
    <cellStyle name="SAPBEXHLevel0 5 3 2 3" xfId="16607" xr:uid="{4D0648FD-FDF5-4263-8B54-D1580A3FEEB9}"/>
    <cellStyle name="SAPBEXHLevel0 5 3 3" xfId="16416" xr:uid="{CB0DC645-9B64-4521-868B-5B06A7C5FF95}"/>
    <cellStyle name="SAPBEXHLevel0 5 4" xfId="9882" xr:uid="{EA8FE3A0-6014-422C-AA30-1CDCB633383D}"/>
    <cellStyle name="SAPBEXHLevel0 5 4 2" xfId="16238" xr:uid="{6D65D6B0-863F-460A-82E6-9EDDB5250160}"/>
    <cellStyle name="SAPBEXHLevel0 5 4 3" xfId="16542" xr:uid="{F6BA1B28-A4C1-465E-9DEB-049D64E982C9}"/>
    <cellStyle name="SAPBEXHLevel0 5 5" xfId="13380" xr:uid="{42EE92B9-6D39-45C3-B7A0-8E3B9275769D}"/>
    <cellStyle name="SAPBEXHLevel0 5 5 2" xfId="16847" xr:uid="{099185A3-0C0C-416E-9823-662C4F5274F5}"/>
    <cellStyle name="SAPBEXHLevel0 5 5 3" xfId="15796" xr:uid="{271AD034-CCC3-4CB8-AA77-C48718EF0FFA}"/>
    <cellStyle name="SAPBEXHLevel0 5 6" xfId="4666" xr:uid="{C558CD52-D82B-4A08-8055-0F71F4198AE4}"/>
    <cellStyle name="SAPBEXHLevel0 5 7" xfId="15879" xr:uid="{F3D6DC19-4A6C-47F5-A0F9-0ACD0D6ECC43}"/>
    <cellStyle name="SAPBEXHLevel0 6" xfId="3631" xr:uid="{00000000-0005-0000-0000-0000450F0000}"/>
    <cellStyle name="SAPBEXHLevel0 6 2" xfId="6199" xr:uid="{82B6EE51-677C-48B4-94E3-C623DB25BC91}"/>
    <cellStyle name="SAPBEXHLevel0 7" xfId="3797" xr:uid="{00000000-0005-0000-0000-0000460F0000}"/>
    <cellStyle name="SAPBEXHLevel0 7 2" xfId="13019" xr:uid="{77BF6EC8-1794-4660-BC9D-0445C4C68BEE}"/>
    <cellStyle name="SAPBEXHLevel0 7 3" xfId="6200" xr:uid="{DFB23191-857E-423E-A2C4-87501747C1E7}"/>
    <cellStyle name="SAPBEXHLevel0 8" xfId="3322" xr:uid="{00000000-0005-0000-0000-0000470F0000}"/>
    <cellStyle name="SAPBEXHLevel0 8 2" xfId="6185" xr:uid="{A6DEDFD8-8361-4A14-9F4F-68B3C5FBF057}"/>
    <cellStyle name="SAPBEXHLevel0 9" xfId="4326" xr:uid="{00000000-0005-0000-0000-0000480F0000}"/>
    <cellStyle name="SAPBEXHLevel0 9 2" xfId="13284" xr:uid="{2F99171E-C637-4B64-B95C-058B7A49EFBF}"/>
    <cellStyle name="SAPBEXHLevel0 9 2 2" xfId="16787" xr:uid="{D8BE0383-343E-4C46-9D6D-EED62FB8061D}"/>
    <cellStyle name="SAPBEXHLevel0 9 2 3" xfId="16958" xr:uid="{75F19C2D-D42F-40A7-BA06-1609CD36DC20}"/>
    <cellStyle name="SAPBEXHLevel0 9 3" xfId="13446" xr:uid="{A670D2CA-06EF-4775-AF9F-2454791D0CE1}"/>
    <cellStyle name="SAPBEXHLevel0 9 3 2" xfId="16880" xr:uid="{8C4C1BED-36FD-4D49-BDF7-A8D341AC90C9}"/>
    <cellStyle name="SAPBEXHLevel0 9 3 3" xfId="16658" xr:uid="{91E27194-77DF-4381-B3CF-42C9EE6A8309}"/>
    <cellStyle name="SAPBEXHLevel0 9 4" xfId="4762" xr:uid="{7F99CCE1-ED61-4AE0-9974-C647426D5BAD}"/>
    <cellStyle name="SAPBEXHLevel0 9 5" xfId="15487" xr:uid="{E925D417-F8E3-4D0A-8F41-8B61115E54A8}"/>
    <cellStyle name="SAPBEXHLevel0_GRADE JUN13" xfId="6201" xr:uid="{636CBB46-F3B0-487B-B3EF-DFF85EE889CF}"/>
    <cellStyle name="SAPBEXHLevel0X" xfId="3068" xr:uid="{00000000-0005-0000-0000-0000490F0000}"/>
    <cellStyle name="SAPBEXHLevel0X 10" xfId="4437" xr:uid="{00000000-0005-0000-0000-00004A0F0000}"/>
    <cellStyle name="SAPBEXHLevel0X 10 2" xfId="9660" xr:uid="{C7A76351-A104-442A-9D15-CDE5AA5C4180}"/>
    <cellStyle name="SAPBEXHLevel0X 10 3" xfId="16018" xr:uid="{7A828461-12B0-4F3B-A590-F85574EC2F89}"/>
    <cellStyle name="SAPBEXHLevel0X 10 4" xfId="15907" xr:uid="{84702622-57CF-46B6-A66D-5335CCB79AB0}"/>
    <cellStyle name="SAPBEXHLevel0X 11" xfId="4380" xr:uid="{00000000-0005-0000-0000-00004B0F0000}"/>
    <cellStyle name="SAPBEXHLevel0X 2" xfId="3466" xr:uid="{00000000-0005-0000-0000-00004C0F0000}"/>
    <cellStyle name="SAPBEXHLevel0X 2 2" xfId="6204" xr:uid="{67461A6F-4882-437C-A3EB-A8818C1511E6}"/>
    <cellStyle name="SAPBEXHLevel0X 2 3" xfId="6205" xr:uid="{7F00293E-F36F-4CCE-B191-EE4010AE3434}"/>
    <cellStyle name="SAPBEXHLevel0X 2 3 2" xfId="10119" xr:uid="{3D7A3B35-F8D0-49C8-866E-77F1A4B22F0A}"/>
    <cellStyle name="SAPBEXHLevel0X 2 3 2 2" xfId="16326" xr:uid="{64F0DDB8-84DD-45C1-9732-572CD5CF2C1A}"/>
    <cellStyle name="SAPBEXHLevel0X 2 3 2 3" xfId="16584" xr:uid="{780A0CC5-1EC3-4C8B-BFD4-00EBD4B1A02F}"/>
    <cellStyle name="SAPBEXHLevel0X 2 3 3" xfId="16865" xr:uid="{7EBE9AB6-07F4-4FCD-9362-A3C6369D1536}"/>
    <cellStyle name="SAPBEXHLevel0X 2 4" xfId="6203" xr:uid="{47D03A83-AD0D-43DD-B093-5D9551BEBA84}"/>
    <cellStyle name="SAPBEXHLevel0X 2 4 2" xfId="9779" xr:uid="{86499EC6-D121-46B4-8A69-AB25180F2ECF}"/>
    <cellStyle name="SAPBEXHLevel0X 2 4 2 2" xfId="16135" xr:uid="{C3E419E6-7C42-48E7-A32A-38C83759696F}"/>
    <cellStyle name="SAPBEXHLevel0X 2 4 2 3" xfId="15892" xr:uid="{3DE050CC-FCCF-4B5A-A1DD-257414669A44}"/>
    <cellStyle name="SAPBEXHLevel0X 2 4 3" xfId="15744" xr:uid="{367ACA65-A56F-4E55-A909-6FCAF5A64871}"/>
    <cellStyle name="SAPBEXHLevel0X 3" xfId="3540" xr:uid="{00000000-0005-0000-0000-00004D0F0000}"/>
    <cellStyle name="SAPBEXHLevel0X 3 2" xfId="3787" xr:uid="{00000000-0005-0000-0000-00004E0F0000}"/>
    <cellStyle name="SAPBEXHLevel0X 3 2 2" xfId="10120" xr:uid="{7B8E1AB1-55F5-4A17-903F-F82C309F3970}"/>
    <cellStyle name="SAPBEXHLevel0X 3 2 2 2" xfId="16327" xr:uid="{02B0EBB2-5556-4CB0-9FB7-15849D4B075D}"/>
    <cellStyle name="SAPBEXHLevel0X 3 2 2 3" xfId="15816" xr:uid="{20240ED5-186F-4BCD-B976-476B4104F507}"/>
    <cellStyle name="SAPBEXHLevel0X 3 2 3" xfId="6207" xr:uid="{260D7DB2-B4FD-40A2-8C81-6B929E19BA85}"/>
    <cellStyle name="SAPBEXHLevel0X 3 2 4" xfId="15775" xr:uid="{1FE44D95-9BA1-45A4-ABDB-E9B71E08AAD8}"/>
    <cellStyle name="SAPBEXHLevel0X 3 3" xfId="3694" xr:uid="{00000000-0005-0000-0000-00004F0F0000}"/>
    <cellStyle name="SAPBEXHLevel0X 3 3 2" xfId="10891" xr:uid="{0C1BB897-D83E-45B1-B236-684C9FF12C10}"/>
    <cellStyle name="SAPBEXHLevel0X 3 3 2 2" xfId="16441" xr:uid="{E4FA05B0-5CC9-42FE-9335-86EA92EA6C8A}"/>
    <cellStyle name="SAPBEXHLevel0X 3 3 2 3" xfId="16285" xr:uid="{CF5E992E-8CCF-4759-A84F-4A074309DC91}"/>
    <cellStyle name="SAPBEXHLevel0X 3 3 3" xfId="6208" xr:uid="{35653EB6-5B61-46B3-8C72-924F60A3CCE7}"/>
    <cellStyle name="SAPBEXHLevel0X 3 3 4" xfId="17176" xr:uid="{BDDACE8F-4C72-470E-AB18-2BE91E4E96FD}"/>
    <cellStyle name="SAPBEXHLevel0X 3 4" xfId="4103" xr:uid="{00000000-0005-0000-0000-0000500F0000}"/>
    <cellStyle name="SAPBEXHLevel0X 3 4 2" xfId="9780" xr:uid="{FB057AEF-AA45-41CB-AE96-3E4F5E17C828}"/>
    <cellStyle name="SAPBEXHLevel0X 3 4 2 2" xfId="16136" xr:uid="{D42A3318-0616-4CA7-878E-78CF884FB6E8}"/>
    <cellStyle name="SAPBEXHLevel0X 3 4 2 3" xfId="15676" xr:uid="{4C63CDDD-5F29-4405-AC68-5E10780FC4F8}"/>
    <cellStyle name="SAPBEXHLevel0X 3 4 3" xfId="6206" xr:uid="{A4B35C6D-9959-40AC-A0AA-4960EEA2D982}"/>
    <cellStyle name="SAPBEXHLevel0X 3 4 4" xfId="16383" xr:uid="{89CC0A30-16DB-49D9-BF16-2D4A56907D67}"/>
    <cellStyle name="SAPBEXHLevel0X 3 5" xfId="4218" xr:uid="{00000000-0005-0000-0000-0000510F0000}"/>
    <cellStyle name="SAPBEXHLevel0X 3 5 2" xfId="13465" xr:uid="{4D470805-F171-46F8-8642-970C09563AB5}"/>
    <cellStyle name="SAPBEXHLevel0X 3 5 2 2" xfId="16896" xr:uid="{539718F5-A4AE-459D-A70C-2C0891FAFA35}"/>
    <cellStyle name="SAPBEXHLevel0X 3 5 2 3" xfId="15751" xr:uid="{4126876E-A8F3-4802-9693-CC581875E7F4}"/>
    <cellStyle name="SAPBEXHLevel0X 3 5 3" xfId="4784" xr:uid="{0FB2BFBB-6FB5-45C8-A1F8-6C152F3D5651}"/>
    <cellStyle name="SAPBEXHLevel0X 3 5 4" xfId="15621" xr:uid="{CCC3BE82-6458-45C7-9F5D-8DB30177A332}"/>
    <cellStyle name="SAPBEXHLevel0X 3 6" xfId="4100" xr:uid="{00000000-0005-0000-0000-0000520F0000}"/>
    <cellStyle name="SAPBEXHLevel0X 3 6 2" xfId="13436" xr:uid="{FD061D60-4129-4BA0-BA2D-A1362066FE4F}"/>
    <cellStyle name="SAPBEXHLevel0X 3 6 2 2" xfId="16871" xr:uid="{77B60CD0-D39A-4E90-87D8-153280C0D464}"/>
    <cellStyle name="SAPBEXHLevel0X 3 6 2 3" xfId="17198" xr:uid="{E556EF1C-DEEC-4863-A367-A5BD7C544731}"/>
    <cellStyle name="SAPBEXHLevel0X 3 6 3" xfId="4731" xr:uid="{830F9F71-F136-439E-A4CC-488A17183096}"/>
    <cellStyle name="SAPBEXHLevel0X 3 6 4" xfId="15493" xr:uid="{5BECB71A-E0CF-42B5-A480-7CAB4E295469}"/>
    <cellStyle name="SAPBEXHLevel0X 3 7" xfId="4339" xr:uid="{00000000-0005-0000-0000-0000530F0000}"/>
    <cellStyle name="SAPBEXHLevel0X 3 7 2" xfId="9692" xr:uid="{F35B4287-AB65-4708-AD70-3E7BC0851597}"/>
    <cellStyle name="SAPBEXHLevel0X 3 7 3" xfId="16049" xr:uid="{B3E33B41-F1A9-43FC-8677-77B8BD364820}"/>
    <cellStyle name="SAPBEXHLevel0X 3 7 4" xfId="16410" xr:uid="{67DB3C36-DF41-4073-AE04-48244CC220AA}"/>
    <cellStyle name="SAPBEXHLevel0X 3 8" xfId="4501" xr:uid="{00000000-0005-0000-0000-0000540F0000}"/>
    <cellStyle name="SAPBEXHLevel0X 3 9" xfId="16889" xr:uid="{BC8B0427-27A1-40F9-9E0E-8E753C53B069}"/>
    <cellStyle name="SAPBEXHLevel0X 4" xfId="3465" xr:uid="{00000000-0005-0000-0000-0000550F0000}"/>
    <cellStyle name="SAPBEXHLevel0X 4 2" xfId="3727" xr:uid="{00000000-0005-0000-0000-0000560F0000}"/>
    <cellStyle name="SAPBEXHLevel0X 4 2 2" xfId="13066" xr:uid="{BCFA8B23-92FC-4F73-8FED-08346C3B5E85}"/>
    <cellStyle name="SAPBEXHLevel0X 4 2 2 2" xfId="16740" xr:uid="{7BE48742-1EF7-45D3-9808-5DD042454B1A}"/>
    <cellStyle name="SAPBEXHLevel0X 4 2 2 3" xfId="15801" xr:uid="{9B8B7956-D338-4381-8A6C-0E7D4706E0CB}"/>
    <cellStyle name="SAPBEXHLevel0X 4 2 3" xfId="10917" xr:uid="{D0AE351E-16EA-4688-B6DC-687A81312E72}"/>
    <cellStyle name="SAPBEXHLevel0X 4 2 3 2" xfId="16467" xr:uid="{0C47B84D-946C-4403-B7F3-3C8BE9EFE4EB}"/>
    <cellStyle name="SAPBEXHLevel0X 4 2 3 3" xfId="15525" xr:uid="{291D66CF-0AA7-4BA8-9064-04DDFF9CC676}"/>
    <cellStyle name="SAPBEXHLevel0X 4 2 4" xfId="6210" xr:uid="{22C566D3-D0ED-4246-8192-65E546EC0548}"/>
    <cellStyle name="SAPBEXHLevel0X 4 2 5" xfId="15930" xr:uid="{CA334168-C8A0-4231-87A0-E5B85B1B6EAA}"/>
    <cellStyle name="SAPBEXHLevel0X 4 3" xfId="3990" xr:uid="{00000000-0005-0000-0000-0000570F0000}"/>
    <cellStyle name="SAPBEXHLevel0X 4 3 2" xfId="14456" xr:uid="{25256B2A-B2D2-4AC5-BC19-3485A57DFB59}"/>
    <cellStyle name="SAPBEXHLevel0X 4 3 2 2" xfId="17081" xr:uid="{EF7545B8-C744-49D9-A5E8-7B5F9C52550F}"/>
    <cellStyle name="SAPBEXHLevel0X 4 3 2 3" xfId="16761" xr:uid="{4039F157-C370-4236-B1EB-D71AEAF07066}"/>
    <cellStyle name="SAPBEXHLevel0X 4 3 3" xfId="6209" xr:uid="{3E8E9589-DBDA-4763-88B5-E9B52F0513D1}"/>
    <cellStyle name="SAPBEXHLevel0X 4 3 4" xfId="16538" xr:uid="{56295266-F0B0-4134-A645-1BC92099CDBD}"/>
    <cellStyle name="SAPBEXHLevel0X 4 4" xfId="4049" xr:uid="{00000000-0005-0000-0000-0000580F0000}"/>
    <cellStyle name="SAPBEXHLevel0X 4 4 2" xfId="9837" xr:uid="{BCE53C46-8414-46EF-B5E3-D16A2BE0B1C0}"/>
    <cellStyle name="SAPBEXHLevel0X 4 4 3" xfId="16193" xr:uid="{E14C77A4-0E84-4EB1-BEC7-6192EEA41CDF}"/>
    <cellStyle name="SAPBEXHLevel0X 4 4 4" xfId="16431" xr:uid="{76230215-234C-4173-BB5C-F27A9D78B840}"/>
    <cellStyle name="SAPBEXHLevel0X 4 5" xfId="3304" xr:uid="{00000000-0005-0000-0000-0000590F0000}"/>
    <cellStyle name="SAPBEXHLevel0X 4 5 2" xfId="13337" xr:uid="{29CE11AC-DD4D-431A-B6ED-2728EBC33C28}"/>
    <cellStyle name="SAPBEXHLevel0X 4 5 3" xfId="16820" xr:uid="{7CB4E0DB-67B8-4239-A6E5-6FAAF586F4D0}"/>
    <cellStyle name="SAPBEXHLevel0X 4 5 4" xfId="17139" xr:uid="{9046DC69-01A7-47EE-8037-F136F44B41E3}"/>
    <cellStyle name="SAPBEXHLevel0X 4 6" xfId="3719" xr:uid="{00000000-0005-0000-0000-00005A0F0000}"/>
    <cellStyle name="SAPBEXHLevel0X 4 7" xfId="4461" xr:uid="{00000000-0005-0000-0000-00005B0F0000}"/>
    <cellStyle name="SAPBEXHLevel0X 4 8" xfId="4310" xr:uid="{00000000-0005-0000-0000-00005C0F0000}"/>
    <cellStyle name="SAPBEXHLevel0X 4 9" xfId="15761" xr:uid="{A199DA5D-4623-4553-981E-6907A991ADCF}"/>
    <cellStyle name="SAPBEXHLevel0X 5" xfId="3276" xr:uid="{00000000-0005-0000-0000-00005D0F0000}"/>
    <cellStyle name="SAPBEXHLevel0X 5 2" xfId="6211" xr:uid="{AEC6BFAD-753A-4DA9-ABD3-727544A04167}"/>
    <cellStyle name="SAPBEXHLevel0X 5 2 2" xfId="14457" xr:uid="{F53A1F1D-C6AD-4FB1-A0F7-64BDA6CBEFEB}"/>
    <cellStyle name="SAPBEXHLevel0X 5 2 2 2" xfId="17082" xr:uid="{60DA1507-095C-449F-8DA6-97046F0090C8}"/>
    <cellStyle name="SAPBEXHLevel0X 5 2 2 3" xfId="15889" xr:uid="{4A6E6076-7009-432A-8A90-288B9363FFCE}"/>
    <cellStyle name="SAPBEXHLevel0X 5 2 3" xfId="15711" xr:uid="{69F22A7F-4BDB-42BB-A4AB-162CC3DA429B}"/>
    <cellStyle name="SAPBEXHLevel0X 5 3" xfId="9883" xr:uid="{425C90CC-D13E-4BAD-B5A8-9D49B6906B67}"/>
    <cellStyle name="SAPBEXHLevel0X 5 3 2" xfId="16239" xr:uid="{DCDE3B31-FA48-4E4F-B552-224983656DCC}"/>
    <cellStyle name="SAPBEXHLevel0X 5 3 3" xfId="15824" xr:uid="{2984A09A-B239-4A91-B2D0-2DA71DBF2AF9}"/>
    <cellStyle name="SAPBEXHLevel0X 5 4" xfId="13381" xr:uid="{40A28317-1820-4F12-855D-A0DE5BBBCE63}"/>
    <cellStyle name="SAPBEXHLevel0X 5 4 2" xfId="16848" xr:uid="{A7D668AA-A547-4177-9F0E-1EEC63BC3107}"/>
    <cellStyle name="SAPBEXHLevel0X 5 4 3" xfId="17188" xr:uid="{A48E9257-9248-41C1-8423-6A9E3BA9B205}"/>
    <cellStyle name="SAPBEXHLevel0X 5 5" xfId="4667" xr:uid="{7EBD06B4-3EB5-4263-9175-551345825377}"/>
    <cellStyle name="SAPBEXHLevel0X 5 6" xfId="15634" xr:uid="{5AD7E4A8-0EB2-4467-AF15-7CE49B98BE4A}"/>
    <cellStyle name="SAPBEXHLevel0X 6" xfId="3450" xr:uid="{00000000-0005-0000-0000-00005E0F0000}"/>
    <cellStyle name="SAPBEXHLevel0X 6 2" xfId="6212" xr:uid="{BA477C13-FEC6-408A-9290-ECCEA5F27B6A}"/>
    <cellStyle name="SAPBEXHLevel0X 7" xfId="3259" xr:uid="{00000000-0005-0000-0000-00005F0F0000}"/>
    <cellStyle name="SAPBEXHLevel0X 7 2" xfId="13020" xr:uid="{B23516B6-9387-49B8-A4AB-7E5014BDA2EB}"/>
    <cellStyle name="SAPBEXHLevel0X 7 3" xfId="6213" xr:uid="{C04FE788-4DE3-4A8C-83C2-D8D5D8D63124}"/>
    <cellStyle name="SAPBEXHLevel0X 8" xfId="4038" xr:uid="{00000000-0005-0000-0000-0000600F0000}"/>
    <cellStyle name="SAPBEXHLevel0X 8 2" xfId="6202" xr:uid="{A88C0D0C-510A-4465-AF53-1DEAA3D69D31}"/>
    <cellStyle name="SAPBEXHLevel0X 9" xfId="3343" xr:uid="{00000000-0005-0000-0000-0000610F0000}"/>
    <cellStyle name="SAPBEXHLevel0X 9 2" xfId="13447" xr:uid="{E754F2F7-0B7B-407A-AF4B-6CEE02EB37DD}"/>
    <cellStyle name="SAPBEXHLevel0X 9 2 2" xfId="16881" xr:uid="{F066FBEC-067F-4466-A7D2-408314CEC391}"/>
    <cellStyle name="SAPBEXHLevel0X 9 2 3" xfId="15918" xr:uid="{415C83FF-0BF9-4B44-AC69-4CF151FE46BE}"/>
    <cellStyle name="SAPBEXHLevel0X 9 3" xfId="4763" xr:uid="{07050147-2B98-4E69-87E6-03154B3210EC}"/>
    <cellStyle name="SAPBEXHLevel0X 9 4" xfId="4600" xr:uid="{2B52AD07-56A0-4DC1-8073-0BFBDE7D8220}"/>
    <cellStyle name="SAPBEXHLevel0X_GRADE JUN13" xfId="6214" xr:uid="{644740DF-01E9-4DF1-8795-719B044456C9}"/>
    <cellStyle name="SAPBEXHLevel1" xfId="3069" xr:uid="{00000000-0005-0000-0000-0000620F0000}"/>
    <cellStyle name="SAPBEXHLevel1 2" xfId="3468" xr:uid="{00000000-0005-0000-0000-0000630F0000}"/>
    <cellStyle name="SAPBEXHLevel1 2 2" xfId="6217" xr:uid="{32505EF8-C99D-4DE7-9FC2-1432E3B7FE57}"/>
    <cellStyle name="SAPBEXHLevel1 2 2 2" xfId="6218" xr:uid="{2214521B-22A4-48D5-A63D-5F954C11DF13}"/>
    <cellStyle name="SAPBEXHLevel1 2 2 3" xfId="9858" xr:uid="{1002389A-36E2-473D-913D-BD6D7EC636F0}"/>
    <cellStyle name="SAPBEXHLevel1 2 2 3 2" xfId="16214" xr:uid="{CB36CA2E-B6DC-462C-A375-25C14273043B}"/>
    <cellStyle name="SAPBEXHLevel1 2 2 3 3" xfId="17161" xr:uid="{E80771FD-9222-46F5-B0C3-4D07A8A02742}"/>
    <cellStyle name="SAPBEXHLevel1 2 2 4" xfId="15465" xr:uid="{28686151-65E3-4D8D-8E39-DCFF5E7A1BBE}"/>
    <cellStyle name="SAPBEXHLevel1 2 3" xfId="6219" xr:uid="{604036A8-0E5E-46EB-9E94-CE8F604872DE}"/>
    <cellStyle name="SAPBEXHLevel1 2 3 2" xfId="10121" xr:uid="{F25335E2-5B3B-4A88-B779-E386BCE3101E}"/>
    <cellStyle name="SAPBEXHLevel1 2 3 2 2" xfId="16328" xr:uid="{9276365C-DD60-43C8-9F1A-5A65ADC3EA0D}"/>
    <cellStyle name="SAPBEXHLevel1 2 3 2 3" xfId="17213" xr:uid="{3D1F9ADD-1F28-4D32-9184-DDBA42124FC7}"/>
    <cellStyle name="SAPBEXHLevel1 2 3 3" xfId="16359" xr:uid="{0240B65A-B99D-45B0-9B7C-7CB6D24EB3B6}"/>
    <cellStyle name="SAPBEXHLevel1 2 4" xfId="6220" xr:uid="{81A3D967-8389-44D2-BB53-F1CCD2E18FF6}"/>
    <cellStyle name="SAPBEXHLevel1 2 5" xfId="6216" xr:uid="{E013D670-8795-4A42-8D0C-1C04629DEFA5}"/>
    <cellStyle name="SAPBEXHLevel1 2 5 2" xfId="9781" xr:uid="{2C22C0B8-2745-486A-865C-D99268046FF9}"/>
    <cellStyle name="SAPBEXHLevel1 2 5 2 2" xfId="16137" xr:uid="{35A33885-FF68-4F18-8B88-848BA19D3380}"/>
    <cellStyle name="SAPBEXHLevel1 2 5 2 3" xfId="16989" xr:uid="{0448626C-AF17-4A00-A06B-DCF89542803C}"/>
    <cellStyle name="SAPBEXHLevel1 2 5 3" xfId="15474" xr:uid="{6B75C0D0-B4E6-40A4-9FB2-BFEA86C4F288}"/>
    <cellStyle name="SAPBEXHLevel1 3" xfId="3541" xr:uid="{00000000-0005-0000-0000-0000640F0000}"/>
    <cellStyle name="SAPBEXHLevel1 3 2" xfId="3788" xr:uid="{00000000-0005-0000-0000-0000650F0000}"/>
    <cellStyle name="SAPBEXHLevel1 3 2 2" xfId="6222" xr:uid="{5886DB23-306C-410D-9AF8-6088EC596145}"/>
    <cellStyle name="SAPBEXHLevel1 3 3" xfId="3964" xr:uid="{00000000-0005-0000-0000-0000660F0000}"/>
    <cellStyle name="SAPBEXHLevel1 3 3 2" xfId="10145" xr:uid="{049D8A9D-4A98-4D8F-8AE7-678F512932DE}"/>
    <cellStyle name="SAPBEXHLevel1 3 3 2 2" xfId="16352" xr:uid="{21286243-5D15-4676-A381-1DD13770344A}"/>
    <cellStyle name="SAPBEXHLevel1 3 3 2 3" xfId="15681" xr:uid="{3CFC9BFE-45B0-4CF6-9D10-AFAD524FFF07}"/>
    <cellStyle name="SAPBEXHLevel1 3 3 3" xfId="6223" xr:uid="{1E672221-BD92-46DA-BF43-52ADC9904037}"/>
    <cellStyle name="SAPBEXHLevel1 3 3 4" xfId="16646" xr:uid="{2C94D857-CDCF-4306-AB5E-ED5069F66E64}"/>
    <cellStyle name="SAPBEXHLevel1 3 4" xfId="4104" xr:uid="{00000000-0005-0000-0000-0000670F0000}"/>
    <cellStyle name="SAPBEXHLevel1 3 4 2" xfId="10892" xr:uid="{AF8B47D6-C57D-47FE-B87B-3BBA95D5E712}"/>
    <cellStyle name="SAPBEXHLevel1 3 4 2 2" xfId="16442" xr:uid="{269D0A46-F444-4A1F-A4D1-25BC4DC46B0F}"/>
    <cellStyle name="SAPBEXHLevel1 3 4 2 3" xfId="16501" xr:uid="{1D4DC1B9-77F2-4044-A802-46BA1EF7C0AE}"/>
    <cellStyle name="SAPBEXHLevel1 3 4 3" xfId="6224" xr:uid="{3F200C72-08C3-4A04-9B35-9F41F9A5178A}"/>
    <cellStyle name="SAPBEXHLevel1 3 4 4" xfId="15908" xr:uid="{F52F516B-52F0-485C-BCF1-12CBEA73F0BE}"/>
    <cellStyle name="SAPBEXHLevel1 3 5" xfId="4219" xr:uid="{00000000-0005-0000-0000-0000680F0000}"/>
    <cellStyle name="SAPBEXHLevel1 3 5 2" xfId="9838" xr:uid="{8784576B-67E9-409E-8834-115BF4C49EAA}"/>
    <cellStyle name="SAPBEXHLevel1 3 5 2 2" xfId="16194" xr:uid="{881EE711-AA1D-4B5D-BBC9-A2D4CE548622}"/>
    <cellStyle name="SAPBEXHLevel1 3 5 2 3" xfId="16592" xr:uid="{FEAEBC7A-E610-485A-9827-4B5BEE2F7058}"/>
    <cellStyle name="SAPBEXHLevel1 3 5 3" xfId="6221" xr:uid="{078B3B06-17B7-4828-9499-660831174133}"/>
    <cellStyle name="SAPBEXHLevel1 3 5 4" xfId="15769" xr:uid="{6A12C09B-2A53-4526-99BF-45866DB1019A}"/>
    <cellStyle name="SAPBEXHLevel1 3 6" xfId="4392" xr:uid="{00000000-0005-0000-0000-0000690F0000}"/>
    <cellStyle name="SAPBEXHLevel1 3 6 2" xfId="13466" xr:uid="{D5B0882C-6619-4EEC-964D-7CC34C44E0B6}"/>
    <cellStyle name="SAPBEXHLevel1 3 6 2 2" xfId="16897" xr:uid="{168E6A37-7481-41CB-9622-C75E0F88A066}"/>
    <cellStyle name="SAPBEXHLevel1 3 6 2 3" xfId="15511" xr:uid="{15F5F967-E0FF-475A-B14B-20457F4B3627}"/>
    <cellStyle name="SAPBEXHLevel1 3 6 3" xfId="4785" xr:uid="{AA8FBF9A-60FE-472D-A259-1FC87BFAEEA1}"/>
    <cellStyle name="SAPBEXHLevel1 3 6 4" xfId="15620" xr:uid="{CDCF07F6-4149-4E4E-9835-F61F04D3683F}"/>
    <cellStyle name="SAPBEXHLevel1 3 7" xfId="4167" xr:uid="{00000000-0005-0000-0000-00006A0F0000}"/>
    <cellStyle name="SAPBEXHLevel1 3 7 2" xfId="13437" xr:uid="{9374D78D-DD21-4973-9376-F4F9ED259608}"/>
    <cellStyle name="SAPBEXHLevel1 3 7 2 2" xfId="16872" xr:uid="{22253152-B9CB-4175-8C03-E0F154438CDD}"/>
    <cellStyle name="SAPBEXHLevel1 3 7 2 3" xfId="16692" xr:uid="{EEDA57F9-B530-4B27-A963-A6FC94401808}"/>
    <cellStyle name="SAPBEXHLevel1 3 7 3" xfId="4732" xr:uid="{6C8B1D12-FAE0-4BF7-BA28-675619D35A37}"/>
    <cellStyle name="SAPBEXHLevel1 3 7 4" xfId="15496" xr:uid="{C45F5BDC-715F-4B23-9E90-70BAD78762A2}"/>
    <cellStyle name="SAPBEXHLevel1 3 8" xfId="4485" xr:uid="{00000000-0005-0000-0000-00006B0F0000}"/>
    <cellStyle name="SAPBEXHLevel1 3 8 2" xfId="9693" xr:uid="{902F3652-4E29-4092-90D1-862F3034297C}"/>
    <cellStyle name="SAPBEXHLevel1 3 8 3" xfId="16050" xr:uid="{6F3D4B93-E25A-48BE-B639-2BEB185481B7}"/>
    <cellStyle name="SAPBEXHLevel1 3 8 4" xfId="16569" xr:uid="{0E494E99-2CB7-4D74-A430-9CCBCF512A26}"/>
    <cellStyle name="SAPBEXHLevel1 3 9" xfId="16609" xr:uid="{B0D1A097-61C3-4E5A-92EC-F5A87BE4030C}"/>
    <cellStyle name="SAPBEXHLevel1 4" xfId="3467" xr:uid="{00000000-0005-0000-0000-00006C0F0000}"/>
    <cellStyle name="SAPBEXHLevel1 4 2" xfId="3729" xr:uid="{00000000-0005-0000-0000-00006D0F0000}"/>
    <cellStyle name="SAPBEXHLevel1 4 2 2" xfId="13067" xr:uid="{3907065A-DC86-4B6B-9F16-CE76D08F0D84}"/>
    <cellStyle name="SAPBEXHLevel1 4 2 2 2" xfId="16741" xr:uid="{B1772F9E-2015-4970-82BF-1C4F4BD9E96C}"/>
    <cellStyle name="SAPBEXHLevel1 4 2 2 3" xfId="17148" xr:uid="{40380C92-7BC9-482C-B58A-60951148B1D8}"/>
    <cellStyle name="SAPBEXHLevel1 4 2 3" xfId="10918" xr:uid="{9B311E4D-0865-4EA6-80BF-55BD611E31CC}"/>
    <cellStyle name="SAPBEXHLevel1 4 2 3 2" xfId="16468" xr:uid="{E25BFE45-ADA7-429F-B538-59909DAC27B5}"/>
    <cellStyle name="SAPBEXHLevel1 4 2 3 3" xfId="16963" xr:uid="{D0834632-2084-4974-88A8-BE27B668163C}"/>
    <cellStyle name="SAPBEXHLevel1 4 2 4" xfId="6226" xr:uid="{07FB7299-861D-4CE8-B39A-79EBED20AD91}"/>
    <cellStyle name="SAPBEXHLevel1 4 2 5" xfId="17024" xr:uid="{B1E89B77-A7B2-43BE-8459-E8FEBA8462E5}"/>
    <cellStyle name="SAPBEXHLevel1 4 3" xfId="3804" xr:uid="{00000000-0005-0000-0000-00006E0F0000}"/>
    <cellStyle name="SAPBEXHLevel1 4 3 2" xfId="14458" xr:uid="{8A9C5A15-06C0-45A8-9ACC-EF1D80E1F374}"/>
    <cellStyle name="SAPBEXHLevel1 4 3 2 2" xfId="17083" xr:uid="{2B2DCAF3-448B-4AA5-9D89-3300D70208F3}"/>
    <cellStyle name="SAPBEXHLevel1 4 3 2 3" xfId="15672" xr:uid="{822FC7DA-7B0F-437F-9E5D-0EB249D5046E}"/>
    <cellStyle name="SAPBEXHLevel1 4 3 3" xfId="6225" xr:uid="{98AAB690-38B5-48BE-8547-4C4645C8443D}"/>
    <cellStyle name="SAPBEXHLevel1 4 3 4" xfId="15691" xr:uid="{BB275606-AE2A-4A62-A569-96AC4487F584}"/>
    <cellStyle name="SAPBEXHLevel1 4 4" xfId="4051" xr:uid="{00000000-0005-0000-0000-00006F0F0000}"/>
    <cellStyle name="SAPBEXHLevel1 4 4 2" xfId="9884" xr:uid="{F0B16AF7-C245-440C-9553-080B9322BED6}"/>
    <cellStyle name="SAPBEXHLevel1 4 4 3" xfId="16240" xr:uid="{B6546459-5657-4783-9061-A860F771C77F}"/>
    <cellStyle name="SAPBEXHLevel1 4 4 4" xfId="17180" xr:uid="{23FF72B7-FEB1-4E1D-B55F-8467125E64B0}"/>
    <cellStyle name="SAPBEXHLevel1 4 5" xfId="3946" xr:uid="{00000000-0005-0000-0000-0000700F0000}"/>
    <cellStyle name="SAPBEXHLevel1 4 5 2" xfId="13338" xr:uid="{6DB64C54-9BB4-4E91-BA06-D1CF857AF43D}"/>
    <cellStyle name="SAPBEXHLevel1 4 5 3" xfId="16821" xr:uid="{64B66161-6026-4D1F-8BA5-64E9E66ADECE}"/>
    <cellStyle name="SAPBEXHLevel1 4 5 4" xfId="16620" xr:uid="{9240F4DB-491E-4E0A-9245-04F0A866C1B4}"/>
    <cellStyle name="SAPBEXHLevel1 4 6" xfId="4386" xr:uid="{00000000-0005-0000-0000-0000710F0000}"/>
    <cellStyle name="SAPBEXHLevel1 4 7" xfId="4296" xr:uid="{00000000-0005-0000-0000-0000720F0000}"/>
    <cellStyle name="SAPBEXHLevel1 4 8" xfId="4199" xr:uid="{00000000-0005-0000-0000-0000730F0000}"/>
    <cellStyle name="SAPBEXHLevel1 4 9" xfId="15643" xr:uid="{2EC31462-CA16-4E72-96F6-038778888854}"/>
    <cellStyle name="SAPBEXHLevel1 5" xfId="3976" xr:uid="{00000000-0005-0000-0000-0000740F0000}"/>
    <cellStyle name="SAPBEXHLevel1 5 2" xfId="6228" xr:uid="{FB28C6E7-21C6-4D62-BA01-B099E477E553}"/>
    <cellStyle name="SAPBEXHLevel1 5 2 2" xfId="10936" xr:uid="{F667859B-6F11-4123-8CD5-128755737466}"/>
    <cellStyle name="SAPBEXHLevel1 5 2 2 2" xfId="16486" xr:uid="{6A3B6220-BCCD-487B-BA2B-9F9CF66361B8}"/>
    <cellStyle name="SAPBEXHLevel1 5 2 2 3" xfId="16394" xr:uid="{D32C7C4B-7DBB-4A2C-8449-C850AB8DDD83}"/>
    <cellStyle name="SAPBEXHLevel1 5 2 3" xfId="16771" xr:uid="{CFAABC55-7903-41BB-BD6C-9DEF367E25A3}"/>
    <cellStyle name="SAPBEXHLevel1 5 3" xfId="6227" xr:uid="{D1D2BA21-3EC8-4C9D-A61A-1F525B2BF0CC}"/>
    <cellStyle name="SAPBEXHLevel1 5 4" xfId="13487" xr:uid="{59A1C8D4-FD8A-4730-BD5D-A6AD7ADFB66E}"/>
    <cellStyle name="SAPBEXHLevel1 5 4 2" xfId="16918" xr:uid="{0FF32F8B-2BB6-4E26-869E-558EC8110DE7}"/>
    <cellStyle name="SAPBEXHLevel1 5 4 3" xfId="16947" xr:uid="{61D4D23A-827C-4511-A298-539650F1F092}"/>
    <cellStyle name="SAPBEXHLevel1 5 5" xfId="4806" xr:uid="{8E40276F-2878-4387-9C68-AC324891E7E1}"/>
    <cellStyle name="SAPBEXHLevel1 5 6" xfId="15610" xr:uid="{8A454ACB-FDDE-4089-9693-AD9298152169}"/>
    <cellStyle name="SAPBEXHLevel1 6" xfId="6229" xr:uid="{ED23FE87-61F7-4828-810E-72158D892AC6}"/>
    <cellStyle name="SAPBEXHLevel1 6 2" xfId="13021" xr:uid="{34622ABB-83CC-4816-8E85-02B8D78EF2EC}"/>
    <cellStyle name="SAPBEXHLevel1 7" xfId="6215" xr:uid="{E38FCEC7-2985-404F-BE6B-77A6652AE5A3}"/>
    <cellStyle name="SAPBEXHLevel1 8" xfId="13285" xr:uid="{BC3C713F-1B54-4996-8829-E070A31B422F}"/>
    <cellStyle name="SAPBEXHLevel1 8 2" xfId="16788" xr:uid="{BE0C8232-69BA-4F39-A171-677D41F0E81A}"/>
    <cellStyle name="SAPBEXHLevel1 8 3" xfId="16414" xr:uid="{A420C2E6-F2B9-4D75-948B-9066C750E56E}"/>
    <cellStyle name="SAPBEXHLevel1 9" xfId="9661" xr:uid="{7A98BA0E-E973-4E3D-9B4D-C30BD4BDC6C7}"/>
    <cellStyle name="SAPBEXHLevel1 9 2" xfId="16019" xr:uid="{F07AB74F-C719-4405-8EA8-57B2169A5885}"/>
    <cellStyle name="SAPBEXHLevel1 9 3" xfId="15690" xr:uid="{2812AE9A-41B8-42D6-BC95-13A2AA2D0617}"/>
    <cellStyle name="SAPBEXHLevel1_Endividamento Jun 14 (2)" xfId="3469" xr:uid="{00000000-0005-0000-0000-0000750F0000}"/>
    <cellStyle name="SAPBEXHLevel1X" xfId="3070" xr:uid="{00000000-0005-0000-0000-0000760F0000}"/>
    <cellStyle name="SAPBEXHLevel1X 10" xfId="4471" xr:uid="{00000000-0005-0000-0000-0000770F0000}"/>
    <cellStyle name="SAPBEXHLevel1X 10 2" xfId="9662" xr:uid="{30F745AF-7D44-429D-9E75-EA72D129062C}"/>
    <cellStyle name="SAPBEXHLevel1X 10 3" xfId="16020" xr:uid="{6C3EAA51-52A9-4A3D-82C1-5DA74FF0D47A}"/>
    <cellStyle name="SAPBEXHLevel1X 10 4" xfId="17002" xr:uid="{CE987374-1DAD-4EF2-B06F-2E20DF48610C}"/>
    <cellStyle name="SAPBEXHLevel1X 11" xfId="4537" xr:uid="{00000000-0005-0000-0000-0000780F0000}"/>
    <cellStyle name="SAPBEXHLevel1X 2" xfId="3471" xr:uid="{00000000-0005-0000-0000-0000790F0000}"/>
    <cellStyle name="SAPBEXHLevel1X 2 2" xfId="6232" xr:uid="{DE1427E0-1774-4987-99F6-AE7520D2FDC7}"/>
    <cellStyle name="SAPBEXHLevel1X 2 3" xfId="6233" xr:uid="{6ADF3C02-3E20-4C94-9ED4-C25F038C15B6}"/>
    <cellStyle name="SAPBEXHLevel1X 2 3 2" xfId="10122" xr:uid="{751113DF-BBFE-457F-9D99-683F6278A2E0}"/>
    <cellStyle name="SAPBEXHLevel1X 2 3 2 2" xfId="16329" xr:uid="{429C077F-94CE-4240-BF14-F2E0A913B01E}"/>
    <cellStyle name="SAPBEXHLevel1X 2 3 2 3" xfId="16710" xr:uid="{4254B46D-D57A-45DE-A03B-0E4A80DEF45D}"/>
    <cellStyle name="SAPBEXHLevel1X 2 3 3" xfId="16583" xr:uid="{8C28C4D1-5CEB-4E83-B621-D0F7733FA817}"/>
    <cellStyle name="SAPBEXHLevel1X 2 4" xfId="6231" xr:uid="{11BB710F-C168-4E4D-B9B4-5E2B5CCB4616}"/>
    <cellStyle name="SAPBEXHLevel1X 2 4 2" xfId="9782" xr:uid="{80F3DA7F-162F-4522-B6F7-84F4B74284AA}"/>
    <cellStyle name="SAPBEXHLevel1X 2 4 2 2" xfId="16138" xr:uid="{07375B7A-28AB-4940-A003-C85BECB9F926}"/>
    <cellStyle name="SAPBEXHLevel1X 2 4 2 3" xfId="16405" xr:uid="{10AC35F7-B4CA-483E-8AA8-F254871134B3}"/>
    <cellStyle name="SAPBEXHLevel1X 2 4 3" xfId="17026" xr:uid="{176C9757-6EF3-4944-97AB-E670EA3727E3}"/>
    <cellStyle name="SAPBEXHLevel1X 3" xfId="3542" xr:uid="{00000000-0005-0000-0000-00007A0F0000}"/>
    <cellStyle name="SAPBEXHLevel1X 3 2" xfId="3789" xr:uid="{00000000-0005-0000-0000-00007B0F0000}"/>
    <cellStyle name="SAPBEXHLevel1X 3 2 2" xfId="10123" xr:uid="{0CD581A8-625F-47C2-A3B6-17ED0BEFB77C}"/>
    <cellStyle name="SAPBEXHLevel1X 3 2 2 2" xfId="16330" xr:uid="{88B9CA35-B909-47CA-9008-D48ABE3BF865}"/>
    <cellStyle name="SAPBEXHLevel1X 3 2 2 3" xfId="15972" xr:uid="{E9CB7F7D-BF14-4EBB-BFDB-9B63F549946C}"/>
    <cellStyle name="SAPBEXHLevel1X 3 2 3" xfId="6235" xr:uid="{EA9847EF-ABF3-40C0-8C31-19AC38BB31C5}"/>
    <cellStyle name="SAPBEXHLevel1X 3 2 4" xfId="17212" xr:uid="{FC004777-6183-471D-A21D-9BE92BF3D49D}"/>
    <cellStyle name="SAPBEXHLevel1X 3 3" xfId="3672" xr:uid="{00000000-0005-0000-0000-00007C0F0000}"/>
    <cellStyle name="SAPBEXHLevel1X 3 3 2" xfId="10893" xr:uid="{20C4DC55-C65A-41F7-9211-897A3E31D59D}"/>
    <cellStyle name="SAPBEXHLevel1X 3 3 2 2" xfId="16443" xr:uid="{3A891B58-9B0E-4CE5-A2A5-3993CFC89138}"/>
    <cellStyle name="SAPBEXHLevel1X 3 3 2 3" xfId="16632" xr:uid="{8E475F30-EC1E-45CD-B0E3-A4646AE8FDB6}"/>
    <cellStyle name="SAPBEXHLevel1X 3 3 3" xfId="6236" xr:uid="{A16C383B-474A-43B9-93BE-5BFF99F008CB}"/>
    <cellStyle name="SAPBEXHLevel1X 3 3 4" xfId="16709" xr:uid="{3227F1C5-DA33-41C2-B3CD-0EFF6C395F45}"/>
    <cellStyle name="SAPBEXHLevel1X 3 4" xfId="4105" xr:uid="{00000000-0005-0000-0000-00007D0F0000}"/>
    <cellStyle name="SAPBEXHLevel1X 3 4 2" xfId="9783" xr:uid="{9DF05162-8885-4509-A103-5DA07E07A65F}"/>
    <cellStyle name="SAPBEXHLevel1X 3 4 2 2" xfId="16139" xr:uid="{A8082F35-ABDB-43CF-A9A8-6540F334B811}"/>
    <cellStyle name="SAPBEXHLevel1X 3 4 2 3" xfId="16565" xr:uid="{F4DCB830-C265-47EA-BCF7-5AEDD78D412E}"/>
    <cellStyle name="SAPBEXHLevel1X 3 4 3" xfId="6234" xr:uid="{C2D16F73-2A9C-4E9E-AEE2-49A2D64D3E15}"/>
    <cellStyle name="SAPBEXHLevel1X 3 4 4" xfId="15861" xr:uid="{6A8DA9DB-BC9D-4947-9991-2A315430DB25}"/>
    <cellStyle name="SAPBEXHLevel1X 3 5" xfId="4220" xr:uid="{00000000-0005-0000-0000-00007E0F0000}"/>
    <cellStyle name="SAPBEXHLevel1X 3 5 2" xfId="13467" xr:uid="{010D77CC-3A33-4418-86A6-4CF35E857036}"/>
    <cellStyle name="SAPBEXHLevel1X 3 5 2 2" xfId="16898" xr:uid="{32D53E52-6FD3-49C4-B7DE-948F02F7B5C9}"/>
    <cellStyle name="SAPBEXHLevel1X 3 5 2 3" xfId="16949" xr:uid="{48B584AA-AADD-4122-86B1-1AE74C8927AE}"/>
    <cellStyle name="SAPBEXHLevel1X 3 5 3" xfId="4786" xr:uid="{FF5ED46B-43C7-4B43-98C7-5903B2B72435}"/>
    <cellStyle name="SAPBEXHLevel1X 3 5 4" xfId="15486" xr:uid="{9176A1FF-EAE2-41FE-BEE2-6A648539A225}"/>
    <cellStyle name="SAPBEXHLevel1X 3 6" xfId="4232" xr:uid="{00000000-0005-0000-0000-00007F0F0000}"/>
    <cellStyle name="SAPBEXHLevel1X 3 6 2" xfId="13438" xr:uid="{D637DC03-9E14-42EC-A020-661B910AF05D}"/>
    <cellStyle name="SAPBEXHLevel1X 3 6 2 2" xfId="16873" xr:uid="{BB7B2D70-0249-4C52-A23F-48270A632874}"/>
    <cellStyle name="SAPBEXHLevel1X 3 6 2 3" xfId="15954" xr:uid="{5B2DD00F-4560-4AC1-8C56-C0AF0E9CB061}"/>
    <cellStyle name="SAPBEXHLevel1X 3 6 3" xfId="4733" xr:uid="{37301639-FC00-4BDB-BC91-25AEAEDC05F7}"/>
    <cellStyle name="SAPBEXHLevel1X 3 6 4" xfId="15495" xr:uid="{B0F46345-DE2E-4622-B7A2-5C98C3C320BB}"/>
    <cellStyle name="SAPBEXHLevel1X 3 7" xfId="4423" xr:uid="{00000000-0005-0000-0000-0000800F0000}"/>
    <cellStyle name="SAPBEXHLevel1X 3 7 2" xfId="9694" xr:uid="{904CDF91-6458-4469-8BCF-9F2CBE62AA55}"/>
    <cellStyle name="SAPBEXHLevel1X 3 7 3" xfId="16051" xr:uid="{F1A141D0-6FBE-41F5-A48E-C39A6CB59713}"/>
    <cellStyle name="SAPBEXHLevel1X 3 7 4" xfId="15843" xr:uid="{DBC6D752-6917-4E1E-B681-9D9032D66DBD}"/>
    <cellStyle name="SAPBEXHLevel1X 3 8" xfId="4193" xr:uid="{00000000-0005-0000-0000-0000810F0000}"/>
    <cellStyle name="SAPBEXHLevel1X 3 9" xfId="16763" xr:uid="{F01B8731-E551-4089-B263-3F7612A6277F}"/>
    <cellStyle name="SAPBEXHLevel1X 4" xfId="3470" xr:uid="{00000000-0005-0000-0000-0000820F0000}"/>
    <cellStyle name="SAPBEXHLevel1X 4 2" xfId="3731" xr:uid="{00000000-0005-0000-0000-0000830F0000}"/>
    <cellStyle name="SAPBEXHLevel1X 4 2 2" xfId="13068" xr:uid="{DAAEC337-D647-4AE2-BD31-3E59B92672B3}"/>
    <cellStyle name="SAPBEXHLevel1X 4 2 2 2" xfId="16742" xr:uid="{33B93014-56FB-44E3-877B-3E6F71500C8B}"/>
    <cellStyle name="SAPBEXHLevel1X 4 2 2 3" xfId="16642" xr:uid="{87476129-42D6-4D77-BDDC-B9562E2F67D2}"/>
    <cellStyle name="SAPBEXHLevel1X 4 2 3" xfId="10919" xr:uid="{5E8F38FC-5438-4CD2-9653-CD4241EB5D63}"/>
    <cellStyle name="SAPBEXHLevel1X 4 2 3 2" xfId="16469" xr:uid="{56F0A439-76F4-4B52-84E2-3EC43245D773}"/>
    <cellStyle name="SAPBEXHLevel1X 4 2 3 3" xfId="16364" xr:uid="{000C9BB5-6775-430D-A22B-8144E6DDB0CB}"/>
    <cellStyle name="SAPBEXHLevel1X 4 2 4" xfId="6238" xr:uid="{9076F51D-4C64-4DBB-9AD6-FC8E87FB5E71}"/>
    <cellStyle name="SAPBEXHLevel1X 4 2 5" xfId="15749" xr:uid="{235CC5A6-909D-4B1E-A5E6-637A522FEB2C}"/>
    <cellStyle name="SAPBEXHLevel1X 4 3" xfId="3652" xr:uid="{00000000-0005-0000-0000-0000840F0000}"/>
    <cellStyle name="SAPBEXHLevel1X 4 3 2" xfId="14459" xr:uid="{B31EF2D3-5D62-40FC-BEFD-030EB1093C77}"/>
    <cellStyle name="SAPBEXHLevel1X 4 3 2 2" xfId="17084" xr:uid="{516FD029-D8E0-40E3-B558-354DDBB29A0F}"/>
    <cellStyle name="SAPBEXHLevel1X 4 3 2 3" xfId="16941" xr:uid="{C19653F3-7934-482E-8404-C7F5F7E6CC76}"/>
    <cellStyle name="SAPBEXHLevel1X 4 3 3" xfId="6237" xr:uid="{E0339B2C-E3C0-4813-8D4D-2D8C75278A9F}"/>
    <cellStyle name="SAPBEXHLevel1X 4 3 4" xfId="15971" xr:uid="{75F4993F-6BBE-4BE7-96D1-3A297EA6EB36}"/>
    <cellStyle name="SAPBEXHLevel1X 4 4" xfId="4052" xr:uid="{00000000-0005-0000-0000-0000850F0000}"/>
    <cellStyle name="SAPBEXHLevel1X 4 4 2" xfId="9839" xr:uid="{AF199809-467E-4883-B2E7-6D5E56AD1D9E}"/>
    <cellStyle name="SAPBEXHLevel1X 4 4 3" xfId="16195" xr:uid="{B8C40A44-2365-4DD5-A58D-42CA9A3F0C21}"/>
    <cellStyle name="SAPBEXHLevel1X 4 4 4" xfId="15828" xr:uid="{C9AA0308-9904-4891-A773-1ADE5E462267}"/>
    <cellStyle name="SAPBEXHLevel1X 4 5" xfId="3795" xr:uid="{00000000-0005-0000-0000-0000860F0000}"/>
    <cellStyle name="SAPBEXHLevel1X 4 5 2" xfId="13339" xr:uid="{3087268D-469F-4341-82D2-B4BE5D56ED79}"/>
    <cellStyle name="SAPBEXHLevel1X 4 5 3" xfId="16822" xr:uid="{0586A129-57EB-4B88-8978-C4C310695489}"/>
    <cellStyle name="SAPBEXHLevel1X 4 5 4" xfId="16778" xr:uid="{408BD279-AE7A-4F83-BED6-81EF1582B64E}"/>
    <cellStyle name="SAPBEXHLevel1X 4 6" xfId="4387" xr:uid="{00000000-0005-0000-0000-0000870F0000}"/>
    <cellStyle name="SAPBEXHLevel1X 4 7" xfId="3812" xr:uid="{00000000-0005-0000-0000-0000880F0000}"/>
    <cellStyle name="SAPBEXHLevel1X 4 8" xfId="3819" xr:uid="{00000000-0005-0000-0000-0000890F0000}"/>
    <cellStyle name="SAPBEXHLevel1X 4 9" xfId="15666" xr:uid="{9F1B7378-57F1-4515-8770-10818B2B0B32}"/>
    <cellStyle name="SAPBEXHLevel1X 5" xfId="3274" xr:uid="{00000000-0005-0000-0000-00008A0F0000}"/>
    <cellStyle name="SAPBEXHLevel1X 5 2" xfId="6239" xr:uid="{B9764368-76D0-4BB2-86F0-1CD5C8C90585}"/>
    <cellStyle name="SAPBEXHLevel1X 5 2 2" xfId="14460" xr:uid="{1E3133BD-C781-4DE3-ACDB-900A57DF0FE0}"/>
    <cellStyle name="SAPBEXHLevel1X 5 2 2 2" xfId="17085" xr:uid="{F02B357B-BF6C-4012-AEB2-2AD218FD5D44}"/>
    <cellStyle name="SAPBEXHLevel1X 5 2 2 3" xfId="16432" xr:uid="{AF6CD8E3-E1CD-4477-BC3E-63FB5B44FF3D}"/>
    <cellStyle name="SAPBEXHLevel1X 5 2 3" xfId="15577" xr:uid="{9CE51F5E-71A0-4244-8350-27CCBE933086}"/>
    <cellStyle name="SAPBEXHLevel1X 5 3" xfId="9885" xr:uid="{10ACF850-8916-4BA6-B9A9-3545B833D8AE}"/>
    <cellStyle name="SAPBEXHLevel1X 5 3 2" xfId="16241" xr:uid="{2B71FFB7-CCE6-48EE-B82A-7F094FE83944}"/>
    <cellStyle name="SAPBEXHLevel1X 5 3 3" xfId="16674" xr:uid="{D467F234-F320-429C-ACA2-AAA03746B973}"/>
    <cellStyle name="SAPBEXHLevel1X 5 4" xfId="13382" xr:uid="{02D5A18D-1A33-4DCE-AE0B-39BC10F2049C}"/>
    <cellStyle name="SAPBEXHLevel1X 5 4 2" xfId="16849" xr:uid="{11C96E75-8F94-4B3A-A452-F0AEB3F7D489}"/>
    <cellStyle name="SAPBEXHLevel1X 5 4 3" xfId="16681" xr:uid="{54D12636-F6D5-4A88-BA0E-C99D6CFF81C6}"/>
    <cellStyle name="SAPBEXHLevel1X 5 5" xfId="4668" xr:uid="{4FFA5964-8410-465F-8C28-9A33EC2E64D8}"/>
    <cellStyle name="SAPBEXHLevel1X 5 6" xfId="17114" xr:uid="{DCF27BF6-6D47-411C-B677-99E0EB5BB21C}"/>
    <cellStyle name="SAPBEXHLevel1X 6" xfId="3320" xr:uid="{00000000-0005-0000-0000-00008B0F0000}"/>
    <cellStyle name="SAPBEXHLevel1X 6 2" xfId="6240" xr:uid="{28373D22-20E0-4C74-9E11-C3B36FEEE595}"/>
    <cellStyle name="SAPBEXHLevel1X 7" xfId="3912" xr:uid="{00000000-0005-0000-0000-00008C0F0000}"/>
    <cellStyle name="SAPBEXHLevel1X 7 2" xfId="13022" xr:uid="{54EA7ED7-B87F-4210-8991-0D8D5AE20696}"/>
    <cellStyle name="SAPBEXHLevel1X 7 3" xfId="6241" xr:uid="{D063AE4B-92B7-4FB6-8FEC-D2A601E00798}"/>
    <cellStyle name="SAPBEXHLevel1X 8" xfId="4039" xr:uid="{00000000-0005-0000-0000-00008D0F0000}"/>
    <cellStyle name="SAPBEXHLevel1X 8 2" xfId="6230" xr:uid="{8652EA93-D3BD-4E3D-84BE-0C731D4CC2A4}"/>
    <cellStyle name="SAPBEXHLevel1X 9" xfId="4373" xr:uid="{00000000-0005-0000-0000-00008E0F0000}"/>
    <cellStyle name="SAPBEXHLevel1X 9 2" xfId="13448" xr:uid="{C66470FC-E660-4B00-ABB1-BF60F8AF4E66}"/>
    <cellStyle name="SAPBEXHLevel1X 9 2 2" xfId="16882" xr:uid="{5EE76DA6-FB2E-476D-B3CE-E170A2C9F077}"/>
    <cellStyle name="SAPBEXHLevel1X 9 2 3" xfId="15700" xr:uid="{4DCA460E-2004-4F8F-B274-B7C58B9E0A8D}"/>
    <cellStyle name="SAPBEXHLevel1X 9 3" xfId="4764" xr:uid="{4B6E309B-84A7-4E82-96BA-067D8E0BC56D}"/>
    <cellStyle name="SAPBEXHLevel1X 9 4" xfId="15626" xr:uid="{9DD46905-0966-453A-91C9-C15F3D7F7A96}"/>
    <cellStyle name="SAPBEXHLevel1X_GRADE JUN13" xfId="6242" xr:uid="{3F29B575-83A0-4860-A3A0-FAA9ACD7F903}"/>
    <cellStyle name="SAPBEXHLevel2" xfId="3071" xr:uid="{00000000-0005-0000-0000-00008F0F0000}"/>
    <cellStyle name="SAPBEXHLevel2 2" xfId="3473" xr:uid="{00000000-0005-0000-0000-0000900F0000}"/>
    <cellStyle name="SAPBEXHLevel2 2 2" xfId="6245" xr:uid="{A8D22AEE-A3D7-4F45-BDBD-22276C8E1268}"/>
    <cellStyle name="SAPBEXHLevel2 2 2 2" xfId="6246" xr:uid="{A3D5F3A0-B740-43F8-8436-561E9E3A5961}"/>
    <cellStyle name="SAPBEXHLevel2 2 2 3" xfId="9859" xr:uid="{3DB31DDA-8BA5-497D-BE40-F29A05E5832B}"/>
    <cellStyle name="SAPBEXHLevel2 2 2 3 2" xfId="16215" xr:uid="{77211309-BDD4-467E-95DC-4C0FB118A7E2}"/>
    <cellStyle name="SAPBEXHLevel2 2 2 3 3" xfId="16655" xr:uid="{A536399E-137E-4A0D-92F6-E189529EF935}"/>
    <cellStyle name="SAPBEXHLevel2 2 2 4" xfId="15939" xr:uid="{C7DCC765-5B71-420B-9561-2076A9C37EA2}"/>
    <cellStyle name="SAPBEXHLevel2 2 3" xfId="6247" xr:uid="{1CF93506-54D0-40EB-AF93-158D5CAB8663}"/>
    <cellStyle name="SAPBEXHLevel2 2 3 2" xfId="10124" xr:uid="{4805C75C-D05F-494B-9063-2751C01237BB}"/>
    <cellStyle name="SAPBEXHLevel2 2 3 2 2" xfId="16331" xr:uid="{328B3AB8-F56A-4B1E-BA61-6FD381867335}"/>
    <cellStyle name="SAPBEXHLevel2 2 3 2 3" xfId="15750" xr:uid="{9D65440B-58EB-41D8-A783-A6818030878E}"/>
    <cellStyle name="SAPBEXHLevel2 2 3 3" xfId="17025" xr:uid="{BA224C7B-BADF-494D-A9E5-897D5BC8E7C9}"/>
    <cellStyle name="SAPBEXHLevel2 2 4" xfId="6248" xr:uid="{751D021B-2257-475C-9B07-4F52F263FCF0}"/>
    <cellStyle name="SAPBEXHLevel2 2 5" xfId="6244" xr:uid="{F60E2A3E-42DA-40F7-B6B1-459A461BC1D5}"/>
    <cellStyle name="SAPBEXHLevel2 2 5 2" xfId="9784" xr:uid="{AB711871-8EB9-4DE1-8EB9-0394E395FE0E}"/>
    <cellStyle name="SAPBEXHLevel2 2 5 2 2" xfId="16140" xr:uid="{D74F144D-DC12-498C-8A4D-87DBBD4AA77E}"/>
    <cellStyle name="SAPBEXHLevel2 2 5 2 3" xfId="15834" xr:uid="{6DDE77AE-FA1D-4A67-AC98-3AB62E5560AC}"/>
    <cellStyle name="SAPBEXHLevel2 2 5 3" xfId="16546" xr:uid="{92DB8550-5C82-4416-83EE-E7B1208B96FD}"/>
    <cellStyle name="SAPBEXHLevel2 3" xfId="3543" xr:uid="{00000000-0005-0000-0000-0000910F0000}"/>
    <cellStyle name="SAPBEXHLevel2 3 2" xfId="3790" xr:uid="{00000000-0005-0000-0000-0000920F0000}"/>
    <cellStyle name="SAPBEXHLevel2 3 2 2" xfId="6250" xr:uid="{E89FA89A-7F77-4055-8136-7FCC536CF19B}"/>
    <cellStyle name="SAPBEXHLevel2 3 3" xfId="3826" xr:uid="{00000000-0005-0000-0000-0000930F0000}"/>
    <cellStyle name="SAPBEXHLevel2 3 3 2" xfId="10146" xr:uid="{83DBF325-8E88-4F61-A1C9-E6283D63BAF5}"/>
    <cellStyle name="SAPBEXHLevel2 3 3 2 2" xfId="16353" xr:uid="{0FA28D7E-618B-4AF6-BF50-0F8C019D2DE3}"/>
    <cellStyle name="SAPBEXHLevel2 3 3 2 3" xfId="16969" xr:uid="{1A89DEC3-480E-4E5D-881C-DF88DC9A06E3}"/>
    <cellStyle name="SAPBEXHLevel2 3 3 3" xfId="6251" xr:uid="{E3CC4E08-FB34-4875-8547-6687552B2559}"/>
    <cellStyle name="SAPBEXHLevel2 3 3 4" xfId="15473" xr:uid="{2C1633B9-A04B-4A5B-8582-0BC0588D2DE7}"/>
    <cellStyle name="SAPBEXHLevel2 3 4" xfId="4106" xr:uid="{00000000-0005-0000-0000-0000940F0000}"/>
    <cellStyle name="SAPBEXHLevel2 3 4 2" xfId="10894" xr:uid="{B63ACB72-93B4-4208-A205-4050922590AB}"/>
    <cellStyle name="SAPBEXHLevel2 3 4 2 2" xfId="16444" xr:uid="{CA7B7958-AD49-499B-9C99-EB0760781AD3}"/>
    <cellStyle name="SAPBEXHLevel2 3 4 2 3" xfId="15806" xr:uid="{005A283F-C31B-49FC-B087-30EE1C27D17D}"/>
    <cellStyle name="SAPBEXHLevel2 3 4 3" xfId="6252" xr:uid="{15999C5C-8E31-4973-AE76-0F08B5E2B6D8}"/>
    <cellStyle name="SAPBEXHLevel2 3 4 4" xfId="15464" xr:uid="{172CDE81-950A-41AD-9287-7F7C8EEE3377}"/>
    <cellStyle name="SAPBEXHLevel2 3 5" xfId="4221" xr:uid="{00000000-0005-0000-0000-0000950F0000}"/>
    <cellStyle name="SAPBEXHLevel2 3 5 2" xfId="9840" xr:uid="{94E164BF-F48F-4840-AD70-7AB543661DE0}"/>
    <cellStyle name="SAPBEXHLevel2 3 5 2 2" xfId="16196" xr:uid="{2D8672A5-66C1-4AF0-8091-4063AE6EB723}"/>
    <cellStyle name="SAPBEXHLevel2 3 5 2 3" xfId="17221" xr:uid="{00389516-FDA2-4629-AF95-FB16A9496500}"/>
    <cellStyle name="SAPBEXHLevel2 3 5 3" xfId="6249" xr:uid="{6C2314D5-94A7-4A07-AB01-16CF6EC50678}"/>
    <cellStyle name="SAPBEXHLevel2 3 5 4" xfId="15860" xr:uid="{6F6F640A-6C7B-4102-B642-FEE5C099EBDC}"/>
    <cellStyle name="SAPBEXHLevel2 3 6" xfId="4350" xr:uid="{00000000-0005-0000-0000-0000960F0000}"/>
    <cellStyle name="SAPBEXHLevel2 3 6 2" xfId="13468" xr:uid="{A3AA82B6-AEC0-4F8A-BBD2-B9D127DE68CB}"/>
    <cellStyle name="SAPBEXHLevel2 3 6 2 2" xfId="16899" xr:uid="{B57AEEDD-4857-424E-954F-8ED7CF867D51}"/>
    <cellStyle name="SAPBEXHLevel2 3 6 2 3" xfId="16391" xr:uid="{DF7DB67C-A133-4323-A9AF-7CAC03909AAE}"/>
    <cellStyle name="SAPBEXHLevel2 3 6 3" xfId="4787" xr:uid="{BC0C803F-9AEB-45F1-9DD2-7F6C84C73813}"/>
    <cellStyle name="SAPBEXHLevel2 3 6 4" xfId="15618" xr:uid="{C23FA588-B641-4389-A28A-F85259A4FE07}"/>
    <cellStyle name="SAPBEXHLevel2 3 7" xfId="4404" xr:uid="{00000000-0005-0000-0000-0000970F0000}"/>
    <cellStyle name="SAPBEXHLevel2 3 7 2" xfId="13439" xr:uid="{A6EDC75C-9696-417D-9614-52485235D55C}"/>
    <cellStyle name="SAPBEXHLevel2 3 7 2 2" xfId="16874" xr:uid="{DC862D39-1DD3-49ED-B241-0AE661579B89}"/>
    <cellStyle name="SAPBEXHLevel2 3 7 2 3" xfId="15731" xr:uid="{F127A1F8-5166-4C33-B31E-CC47567D58E8}"/>
    <cellStyle name="SAPBEXHLevel2 3 7 3" xfId="4734" xr:uid="{481D3226-38C4-4302-8FC0-F762E54EEE77}"/>
    <cellStyle name="SAPBEXHLevel2 3 7 4" xfId="15492" xr:uid="{689D68C9-D075-425A-A9CD-BF23BB097C04}"/>
    <cellStyle name="SAPBEXHLevel2 3 8" xfId="4487" xr:uid="{00000000-0005-0000-0000-0000980F0000}"/>
    <cellStyle name="SAPBEXHLevel2 3 8 2" xfId="9695" xr:uid="{C8AFAC59-0D8D-46D8-889F-D8BFDE1B01C9}"/>
    <cellStyle name="SAPBEXHLevel2 3 8 3" xfId="16052" xr:uid="{1EBF5413-F519-406B-895E-8D33A627DBC0}"/>
    <cellStyle name="SAPBEXHLevel2 3 8 4" xfId="17203" xr:uid="{F377172D-6006-47A5-BFFE-EA8CC9C749BD}"/>
    <cellStyle name="SAPBEXHLevel2 3 9" xfId="15778" xr:uid="{A62D7CAE-9475-4CB2-AA0C-B490469C188A}"/>
    <cellStyle name="SAPBEXHLevel2 4" xfId="3472" xr:uid="{00000000-0005-0000-0000-0000990F0000}"/>
    <cellStyle name="SAPBEXHLevel2 4 2" xfId="3733" xr:uid="{00000000-0005-0000-0000-00009A0F0000}"/>
    <cellStyle name="SAPBEXHLevel2 4 2 2" xfId="13069" xr:uid="{AEB10FCD-06A3-4949-8EE0-07641F0B773F}"/>
    <cellStyle name="SAPBEXHLevel2 4 2 2 2" xfId="16743" xr:uid="{13138E6B-4380-4260-8210-8A02AA4CB901}"/>
    <cellStyle name="SAPBEXHLevel2 4 2 2 3" xfId="15903" xr:uid="{EF26944B-0DC1-4BB1-B496-BD6850A381A1}"/>
    <cellStyle name="SAPBEXHLevel2 4 2 3" xfId="10920" xr:uid="{75A11939-F490-42A0-96F7-F703D80A39F5}"/>
    <cellStyle name="SAPBEXHLevel2 4 2 3 2" xfId="16470" xr:uid="{4E56B56D-CC96-4D81-B0F7-B0D78479E5C0}"/>
    <cellStyle name="SAPBEXHLevel2 4 2 3 3" xfId="16517" xr:uid="{39BD8BE4-8B2C-4826-84F0-3D1369825EB7}"/>
    <cellStyle name="SAPBEXHLevel2 4 2 4" xfId="6254" xr:uid="{1F78EA7F-9092-4322-A5EA-4814993910DA}"/>
    <cellStyle name="SAPBEXHLevel2 4 2 5" xfId="16288" xr:uid="{12B26253-7740-477B-BF53-506E845EF3E2}"/>
    <cellStyle name="SAPBEXHLevel2 4 3" xfId="3668" xr:uid="{00000000-0005-0000-0000-00009B0F0000}"/>
    <cellStyle name="SAPBEXHLevel2 4 3 2" xfId="14461" xr:uid="{AE43F20D-2AE7-4D7E-BA7C-6BF23D1AA328}"/>
    <cellStyle name="SAPBEXHLevel2 4 3 2 2" xfId="17086" xr:uid="{9D57079C-DD6C-47CB-80B4-A731827D6FF4}"/>
    <cellStyle name="SAPBEXHLevel2 4 3 2 3" xfId="16593" xr:uid="{3D8F30F7-10F1-4D3E-B97B-1F2941148A03}"/>
    <cellStyle name="SAPBEXHLevel2 4 3 3" xfId="6253" xr:uid="{E8B1AC3D-E2ED-424B-9E2B-A003A2DD278C}"/>
    <cellStyle name="SAPBEXHLevel2 4 3 4" xfId="16841" xr:uid="{88B87CA4-43ED-48EC-A1E1-EF79A425EACE}"/>
    <cellStyle name="SAPBEXHLevel2 4 4" xfId="4054" xr:uid="{00000000-0005-0000-0000-00009C0F0000}"/>
    <cellStyle name="SAPBEXHLevel2 4 4 2" xfId="9886" xr:uid="{8BA21ED4-062F-47BA-9DFA-4B4A51F15D40}"/>
    <cellStyle name="SAPBEXHLevel2 4 4 3" xfId="16242" xr:uid="{470F2958-0C42-4B38-BEC1-14A4013DCB68}"/>
    <cellStyle name="SAPBEXHLevel2 4 4 4" xfId="15935" xr:uid="{113034E4-FE2F-47CB-919A-B48945B3A6C1}"/>
    <cellStyle name="SAPBEXHLevel2 4 5" xfId="3837" xr:uid="{00000000-0005-0000-0000-00009D0F0000}"/>
    <cellStyle name="SAPBEXHLevel2 4 5 2" xfId="13340" xr:uid="{AB775A5C-CD61-4B9F-BC77-576DE170D2EF}"/>
    <cellStyle name="SAPBEXHLevel2 4 5 3" xfId="16823" xr:uid="{2B14DDEC-C682-41F2-BBF1-DEB076AEEBAB}"/>
    <cellStyle name="SAPBEXHLevel2 4 5 4" xfId="15895" xr:uid="{3DB96DEF-89BA-4935-9117-39E83F1CD539}"/>
    <cellStyle name="SAPBEXHLevel2 4 6" xfId="4356" xr:uid="{00000000-0005-0000-0000-00009E0F0000}"/>
    <cellStyle name="SAPBEXHLevel2 4 7" xfId="4469" xr:uid="{00000000-0005-0000-0000-00009F0F0000}"/>
    <cellStyle name="SAPBEXHLevel2 4 8" xfId="4379" xr:uid="{00000000-0005-0000-0000-0000A00F0000}"/>
    <cellStyle name="SAPBEXHLevel2 4 9" xfId="15642" xr:uid="{028B5E0E-A9CC-4C8F-8B54-21165062C619}"/>
    <cellStyle name="SAPBEXHLevel2 5" xfId="3995" xr:uid="{00000000-0005-0000-0000-0000A10F0000}"/>
    <cellStyle name="SAPBEXHLevel2 5 2" xfId="6255" xr:uid="{6CA679B3-D0C6-4518-BC5E-B6964EA47209}"/>
    <cellStyle name="SAPBEXHLevel2 5 3" xfId="13488" xr:uid="{A23F24F3-3122-4ECB-9746-B3A70AA38AB3}"/>
    <cellStyle name="SAPBEXHLevel2 5 3 2" xfId="16919" xr:uid="{D23F1571-30AC-4F9C-8351-307CF5A28794}"/>
    <cellStyle name="SAPBEXHLevel2 5 3 3" xfId="16430" xr:uid="{D81DBDEF-778D-4836-9DB3-189AA0B8F99E}"/>
    <cellStyle name="SAPBEXHLevel2 5 4" xfId="4807" xr:uid="{F2810EFA-20C0-4663-A42C-04C4D522AAFD}"/>
    <cellStyle name="SAPBEXHLevel2 5 5" xfId="15609" xr:uid="{EF540F13-358C-45E8-BA1E-C460B6FAD3C7}"/>
    <cellStyle name="SAPBEXHLevel2 6" xfId="6256" xr:uid="{C0451112-D907-45D8-BE81-909A215D66AF}"/>
    <cellStyle name="SAPBEXHLevel2 6 2" xfId="13023" xr:uid="{6F024E8C-90B5-476C-B953-F7D6E19DCF81}"/>
    <cellStyle name="SAPBEXHLevel2 7" xfId="6243" xr:uid="{176D432D-66BA-4C89-A094-E5F34E4E21D0}"/>
    <cellStyle name="SAPBEXHLevel2 8" xfId="13286" xr:uid="{8A11E250-2C10-41B9-9BD1-230D2932598B}"/>
    <cellStyle name="SAPBEXHLevel2 8 2" xfId="16789" xr:uid="{FF10CA61-DE52-4481-8722-DEBD60CA4D24}"/>
    <cellStyle name="SAPBEXHLevel2 8 3" xfId="16574" xr:uid="{04165DAD-1CFD-4EE5-8C2C-928D078F304A}"/>
    <cellStyle name="SAPBEXHLevel2 9" xfId="9663" xr:uid="{D75A197E-A4CF-46E9-A655-0E7C94A357B6}"/>
    <cellStyle name="SAPBEXHLevel2 9 2" xfId="16021" xr:uid="{412551B2-2454-4417-904B-262096617CEB}"/>
    <cellStyle name="SAPBEXHLevel2 9 3" xfId="16421" xr:uid="{4E6A031D-CE11-41A4-BB2C-9119AD47FD63}"/>
    <cellStyle name="SAPBEXHLevel2_Endividamento Jun 14 (2)" xfId="3474" xr:uid="{00000000-0005-0000-0000-0000A20F0000}"/>
    <cellStyle name="SAPBEXHLevel2X" xfId="3072" xr:uid="{00000000-0005-0000-0000-0000A30F0000}"/>
    <cellStyle name="SAPBEXHLevel2X 10" xfId="4436" xr:uid="{00000000-0005-0000-0000-0000A40F0000}"/>
    <cellStyle name="SAPBEXHLevel2X 10 2" xfId="9664" xr:uid="{6AD713E7-3CBF-413A-B836-5A75BDD63B78}"/>
    <cellStyle name="SAPBEXHLevel2X 10 3" xfId="16022" xr:uid="{095A7FF4-C42E-49C1-A17B-F8A267125EDE}"/>
    <cellStyle name="SAPBEXHLevel2X 10 4" xfId="16582" xr:uid="{24405004-D5CA-433E-8EBC-B0DEF4FFFBCB}"/>
    <cellStyle name="SAPBEXHLevel2X 11" xfId="4539" xr:uid="{00000000-0005-0000-0000-0000A50F0000}"/>
    <cellStyle name="SAPBEXHLevel2X 2" xfId="3476" xr:uid="{00000000-0005-0000-0000-0000A60F0000}"/>
    <cellStyle name="SAPBEXHLevel2X 2 2" xfId="6259" xr:uid="{3C27A7AA-EE73-422D-A889-C9B69DA4CDE0}"/>
    <cellStyle name="SAPBEXHLevel2X 2 3" xfId="6260" xr:uid="{1FD8B2E6-4096-419F-8068-3DA765C0C7CD}"/>
    <cellStyle name="SAPBEXHLevel2X 2 3 2" xfId="10125" xr:uid="{6CDBD803-77B7-4770-B529-0BCA860AF51A}"/>
    <cellStyle name="SAPBEXHLevel2X 2 3 2 2" xfId="16332" xr:uid="{39EB2CF5-B8AC-4E86-BC4A-5B76CFC73EAF}"/>
    <cellStyle name="SAPBEXHLevel2X 2 3 2 3" xfId="15531" xr:uid="{EFD4B9A4-A4D3-4B22-B915-888E77CA3518}"/>
    <cellStyle name="SAPBEXHLevel2X 2 3 3" xfId="15680" xr:uid="{CAF5D992-66B1-455A-BB8C-A17E6B31D33E}"/>
    <cellStyle name="SAPBEXHLevel2X 2 4" xfId="6258" xr:uid="{59A4D48B-F78E-4E2E-B456-957D5EAD58C2}"/>
    <cellStyle name="SAPBEXHLevel2X 2 4 2" xfId="9785" xr:uid="{17A1B6AE-1996-4947-9305-7BF7FD888CCA}"/>
    <cellStyle name="SAPBEXHLevel2X 2 4 2 2" xfId="16141" xr:uid="{C86E1DED-5CA8-4188-9198-077095FB6E2B}"/>
    <cellStyle name="SAPBEXHLevel2X 2 4 2 3" xfId="17199" xr:uid="{91A1A90B-C9C7-4EC7-93CC-E3C9EC8FDC50}"/>
    <cellStyle name="SAPBEXHLevel2X 2 4 3" xfId="16635" xr:uid="{82A5E456-BFA8-4A5E-9A2C-11EAF3C26D58}"/>
    <cellStyle name="SAPBEXHLevel2X 3" xfId="3544" xr:uid="{00000000-0005-0000-0000-0000A70F0000}"/>
    <cellStyle name="SAPBEXHLevel2X 3 2" xfId="3791" xr:uid="{00000000-0005-0000-0000-0000A80F0000}"/>
    <cellStyle name="SAPBEXHLevel2X 3 2 2" xfId="10126" xr:uid="{9EAC20AC-123A-41FE-8723-3E3479CBE8EE}"/>
    <cellStyle name="SAPBEXHLevel2X 3 2 2 2" xfId="16333" xr:uid="{55E5D235-2122-4C96-993A-22F9CDB72017}"/>
    <cellStyle name="SAPBEXHLevel2X 3 2 2 3" xfId="16971" xr:uid="{1D120458-641C-4A79-9E99-719827BF2960}"/>
    <cellStyle name="SAPBEXHLevel2X 3 2 3" xfId="6262" xr:uid="{04F71043-724B-41ED-9C40-3A736587264E}"/>
    <cellStyle name="SAPBEXHLevel2X 3 2 4" xfId="16621" xr:uid="{0A304697-D658-405F-97FF-909D5493F107}"/>
    <cellStyle name="SAPBEXHLevel2X 3 3" xfId="3887" xr:uid="{00000000-0005-0000-0000-0000A90F0000}"/>
    <cellStyle name="SAPBEXHLevel2X 3 3 2" xfId="10895" xr:uid="{B059B685-250E-4741-8468-30AB9FD7F5FD}"/>
    <cellStyle name="SAPBEXHLevel2X 3 3 2 2" xfId="16445" xr:uid="{4BC8B372-AA4B-48A6-A408-030D13EE9D9B}"/>
    <cellStyle name="SAPBEXHLevel2X 3 3 2 3" xfId="17138" xr:uid="{5EB2B0BD-4763-4704-8260-3E0CAD78A9AE}"/>
    <cellStyle name="SAPBEXHLevel2X 3 3 3" xfId="6263" xr:uid="{152D2CA1-42BB-4849-895B-7EDAE8C32B16}"/>
    <cellStyle name="SAPBEXHLevel2X 3 3 4" xfId="16780" xr:uid="{9D5E4FD7-0817-4F72-8FA1-1BABCA620E25}"/>
    <cellStyle name="SAPBEXHLevel2X 3 4" xfId="4107" xr:uid="{00000000-0005-0000-0000-0000AA0F0000}"/>
    <cellStyle name="SAPBEXHLevel2X 3 4 2" xfId="9786" xr:uid="{0645629A-2953-4B4B-A39E-59D59DB15C75}"/>
    <cellStyle name="SAPBEXHLevel2X 3 4 2 2" xfId="16142" xr:uid="{86C3EB96-0392-4525-AF9E-F210F3F7F4A5}"/>
    <cellStyle name="SAPBEXHLevel2X 3 4 2 3" xfId="16693" xr:uid="{A9DD7740-F289-4691-8CB6-0B4B4C2125D6}"/>
    <cellStyle name="SAPBEXHLevel2X 3 4 3" xfId="6261" xr:uid="{C54E79C9-D4BC-444E-8FF4-96A37D8E1EB3}"/>
    <cellStyle name="SAPBEXHLevel2X 3 4 4" xfId="17020" xr:uid="{DFF8BE17-580A-49DE-A88D-E29C7E4FD614}"/>
    <cellStyle name="SAPBEXHLevel2X 3 5" xfId="4222" xr:uid="{00000000-0005-0000-0000-0000AB0F0000}"/>
    <cellStyle name="SAPBEXHLevel2X 3 5 2" xfId="13469" xr:uid="{C71EE943-FE60-495A-937E-B52B2F9FF2D7}"/>
    <cellStyle name="SAPBEXHLevel2X 3 5 2 2" xfId="16900" xr:uid="{F6C39D99-53E2-4507-8B16-E60922501608}"/>
    <cellStyle name="SAPBEXHLevel2X 3 5 2 3" xfId="16549" xr:uid="{18C7524E-C19B-4E1F-9BEC-D1E0D97D9846}"/>
    <cellStyle name="SAPBEXHLevel2X 3 5 3" xfId="4788" xr:uid="{2B447512-8599-4B49-A4F5-50B3D3BF4D00}"/>
    <cellStyle name="SAPBEXHLevel2X 3 5 4" xfId="15619" xr:uid="{7F7668E7-B620-4EF8-8AF9-259334D3DAD9}"/>
    <cellStyle name="SAPBEXHLevel2X 3 6" xfId="3680" xr:uid="{00000000-0005-0000-0000-0000AC0F0000}"/>
    <cellStyle name="SAPBEXHLevel2X 3 6 2" xfId="13440" xr:uid="{A7AF2737-2787-4BEE-8104-CCE3FE6BCD68}"/>
    <cellStyle name="SAPBEXHLevel2X 3 6 2 2" xfId="16875" xr:uid="{8AEEB944-1C2F-41DE-93A9-7703A03CB7A3}"/>
    <cellStyle name="SAPBEXHLevel2X 3 6 2 3" xfId="15513" xr:uid="{E8930A20-A552-4E71-8763-65D378B485B5}"/>
    <cellStyle name="SAPBEXHLevel2X 3 6 3" xfId="4735" xr:uid="{104D330B-2E9F-4FDE-81F7-16078E2D4868}"/>
    <cellStyle name="SAPBEXHLevel2X 3 6 4" xfId="15491" xr:uid="{0EAD5826-F194-4B4E-9B08-94CA23907BC4}"/>
    <cellStyle name="SAPBEXHLevel2X 3 7" xfId="4454" xr:uid="{00000000-0005-0000-0000-0000AD0F0000}"/>
    <cellStyle name="SAPBEXHLevel2X 3 7 2" xfId="9696" xr:uid="{CFBE046A-5EA8-470C-9CEA-EC9DEFAC4519}"/>
    <cellStyle name="SAPBEXHLevel2X 3 7 3" xfId="16053" xr:uid="{20EEB960-6C41-4951-A53E-F415327307A8}"/>
    <cellStyle name="SAPBEXHLevel2X 3 7 4" xfId="16698" xr:uid="{40749916-2365-438C-A324-84C9052E823E}"/>
    <cellStyle name="SAPBEXHLevel2X 3 8" xfId="4434" xr:uid="{00000000-0005-0000-0000-0000AE0F0000}"/>
    <cellStyle name="SAPBEXHLevel2X 3 9" xfId="15481" xr:uid="{2E92A8DF-B142-4348-A9B0-FE623131CDCC}"/>
    <cellStyle name="SAPBEXHLevel2X 4" xfId="3475" xr:uid="{00000000-0005-0000-0000-0000AF0F0000}"/>
    <cellStyle name="SAPBEXHLevel2X 4 2" xfId="3735" xr:uid="{00000000-0005-0000-0000-0000B00F0000}"/>
    <cellStyle name="SAPBEXHLevel2X 4 2 2" xfId="13070" xr:uid="{11751295-7FA2-4509-B8A4-DE43B1103C26}"/>
    <cellStyle name="SAPBEXHLevel2X 4 2 2 2" xfId="16744" xr:uid="{3A0A693D-2050-4247-A093-E4EB323FA41B}"/>
    <cellStyle name="SAPBEXHLevel2X 4 2 2 3" xfId="15687" xr:uid="{B3D167AD-FE94-4C57-9B12-E782397457FF}"/>
    <cellStyle name="SAPBEXHLevel2X 4 2 3" xfId="10921" xr:uid="{8CCA9ACF-E580-4A83-9A79-AAE2CD0AE38C}"/>
    <cellStyle name="SAPBEXHLevel2X 4 2 3 2" xfId="16471" xr:uid="{0FAD0FBC-6048-478F-92F2-EAFC9696869F}"/>
    <cellStyle name="SAPBEXHLevel2X 4 2 3 3" xfId="15807" xr:uid="{FDFCEEBC-A6DF-4097-9859-34D8B14F1B1B}"/>
    <cellStyle name="SAPBEXHLevel2X 4 2 4" xfId="6265" xr:uid="{39D0BD07-79D1-4147-AE3A-42C2D5CAABD1}"/>
    <cellStyle name="SAPBEXHLevel2X 4 2 5" xfId="15573" xr:uid="{45AEFBB7-6BCB-43A1-B2F0-6BD9B0B3B34F}"/>
    <cellStyle name="SAPBEXHLevel2X 4 3" xfId="4011" xr:uid="{00000000-0005-0000-0000-0000B10F0000}"/>
    <cellStyle name="SAPBEXHLevel2X 4 3 2" xfId="14462" xr:uid="{EDBA5ACA-A529-451F-A487-088B06ABA646}"/>
    <cellStyle name="SAPBEXHLevel2X 4 3 2 2" xfId="17087" xr:uid="{FFD2980B-BFFA-493E-B7D7-9838AA1BCCA2}"/>
    <cellStyle name="SAPBEXHLevel2X 4 3 2 3" xfId="15781" xr:uid="{2810F459-D8FC-4A64-9839-8654D0E29D18}"/>
    <cellStyle name="SAPBEXHLevel2X 4 3 3" xfId="6264" xr:uid="{AF28F1A3-F3F7-4419-85A2-A5AC2DDF5B66}"/>
    <cellStyle name="SAPBEXHLevel2X 4 3 4" xfId="15857" xr:uid="{7A707EA0-BB26-489F-9C45-C9DED9B5DD2A}"/>
    <cellStyle name="SAPBEXHLevel2X 4 4" xfId="4056" xr:uid="{00000000-0005-0000-0000-0000B20F0000}"/>
    <cellStyle name="SAPBEXHLevel2X 4 4 2" xfId="9841" xr:uid="{FC9949D2-6487-41DA-952F-11D706A8DE4E}"/>
    <cellStyle name="SAPBEXHLevel2X 4 4 3" xfId="16197" xr:uid="{439F9134-F292-48F1-8B3B-08AD363479B6}"/>
    <cellStyle name="SAPBEXHLevel2X 4 4 4" xfId="16718" xr:uid="{D2256B79-67EA-4209-BA95-DF7767304319}"/>
    <cellStyle name="SAPBEXHLevel2X 4 5" xfId="3830" xr:uid="{00000000-0005-0000-0000-0000B30F0000}"/>
    <cellStyle name="SAPBEXHLevel2X 4 5 2" xfId="13341" xr:uid="{0765390E-4018-4342-BE47-EF113B2C3102}"/>
    <cellStyle name="SAPBEXHLevel2X 4 5 3" xfId="16824" xr:uid="{FCB8CA7F-0641-451C-BA10-2ED4EBA12E2C}"/>
    <cellStyle name="SAPBEXHLevel2X 4 5 4" xfId="15678" xr:uid="{EFC2F759-C197-4012-AA2A-C8279519B20E}"/>
    <cellStyle name="SAPBEXHLevel2X 4 6" xfId="4285" xr:uid="{00000000-0005-0000-0000-0000B40F0000}"/>
    <cellStyle name="SAPBEXHLevel2X 4 7" xfId="4397" xr:uid="{00000000-0005-0000-0000-0000B50F0000}"/>
    <cellStyle name="SAPBEXHLevel2X 4 8" xfId="4451" xr:uid="{00000000-0005-0000-0000-0000B60F0000}"/>
    <cellStyle name="SAPBEXHLevel2X 4 9" xfId="15641" xr:uid="{836216ED-CD54-4934-9972-DB00D830A3FF}"/>
    <cellStyle name="SAPBEXHLevel2X 5" xfId="3273" xr:uid="{00000000-0005-0000-0000-0000B70F0000}"/>
    <cellStyle name="SAPBEXHLevel2X 5 2" xfId="6266" xr:uid="{4D99D0EE-4554-4E42-90DD-27F48D6DFF35}"/>
    <cellStyle name="SAPBEXHLevel2X 5 2 2" xfId="14463" xr:uid="{B10DFD9C-8863-41DC-A066-CD45DA81E832}"/>
    <cellStyle name="SAPBEXHLevel2X 5 2 2 2" xfId="17088" xr:uid="{58EC0CEC-A1DF-4E0F-B86F-6C6647C1FB06}"/>
    <cellStyle name="SAPBEXHLevel2X 5 2 2 3" xfId="17222" xr:uid="{62965382-D85C-48B3-8572-3334C4D2DBBF}"/>
    <cellStyle name="SAPBEXHLevel2X 5 2 3" xfId="17023" xr:uid="{86394098-EC8C-4E51-A5A6-605E887AB2B6}"/>
    <cellStyle name="SAPBEXHLevel2X 5 3" xfId="9887" xr:uid="{1C65A111-A08E-4ACD-B486-984BC490F4D2}"/>
    <cellStyle name="SAPBEXHLevel2X 5 3 2" xfId="16243" xr:uid="{B26F3126-7F27-4AAB-95A1-442C53D0AFE8}"/>
    <cellStyle name="SAPBEXHLevel2X 5 3 3" xfId="15715" xr:uid="{DEB9755C-7CD8-492A-B514-83A446035325}"/>
    <cellStyle name="SAPBEXHLevel2X 5 4" xfId="13383" xr:uid="{9D30A00A-6A76-4EA4-B97F-63431D47D0FE}"/>
    <cellStyle name="SAPBEXHLevel2X 5 4 2" xfId="16850" xr:uid="{9FEAAD76-E966-4674-8F68-8FDAC8DC8384}"/>
    <cellStyle name="SAPBEXHLevel2X 5 4 3" xfId="15944" xr:uid="{94AD8C43-09C0-4C99-B853-CE065085AC4C}"/>
    <cellStyle name="SAPBEXHLevel2X 5 5" xfId="4669" xr:uid="{2FF0FFD3-34E8-4E33-83BB-F12DB8CE13E7}"/>
    <cellStyle name="SAPBEXHLevel2X 5 6" xfId="16596" xr:uid="{E6948F5E-EAEE-44D1-8890-00EA6B20747A}"/>
    <cellStyle name="SAPBEXHLevel2X 6" xfId="3634" xr:uid="{00000000-0005-0000-0000-0000B80F0000}"/>
    <cellStyle name="SAPBEXHLevel2X 6 2" xfId="6267" xr:uid="{4D7262A0-1402-43EB-9FB4-6A9AE058ABF9}"/>
    <cellStyle name="SAPBEXHLevel2X 7" xfId="3856" xr:uid="{00000000-0005-0000-0000-0000B90F0000}"/>
    <cellStyle name="SAPBEXHLevel2X 7 2" xfId="13024" xr:uid="{13002941-9C6D-4B04-AA05-3E0AD2BDF983}"/>
    <cellStyle name="SAPBEXHLevel2X 7 3" xfId="6268" xr:uid="{1451D766-5D51-41B7-9D3A-9C1F6317822A}"/>
    <cellStyle name="SAPBEXHLevel2X 8" xfId="4215" xr:uid="{00000000-0005-0000-0000-0000BA0F0000}"/>
    <cellStyle name="SAPBEXHLevel2X 8 2" xfId="6257" xr:uid="{709A9DF3-DC89-4DE3-A124-562788E15BFC}"/>
    <cellStyle name="SAPBEXHLevel2X 9" xfId="3859" xr:uid="{00000000-0005-0000-0000-0000BB0F0000}"/>
    <cellStyle name="SAPBEXHLevel2X 9 2" xfId="13449" xr:uid="{DE7AEA11-E48F-499E-9FF3-B77B56D35EE4}"/>
    <cellStyle name="SAPBEXHLevel2X 9 2 2" xfId="16883" xr:uid="{7789A51D-CCA2-4F76-B541-B6BC7BD4CB6A}"/>
    <cellStyle name="SAPBEXHLevel2X 9 2 3" xfId="15512" xr:uid="{245CC7F1-DF9D-4801-B428-22224A20C903}"/>
    <cellStyle name="SAPBEXHLevel2X 9 3" xfId="4765" xr:uid="{70C0229E-0B2B-4517-9568-E4170CAB83B0}"/>
    <cellStyle name="SAPBEXHLevel2X 9 4" xfId="15629" xr:uid="{A908239C-4AE4-4F01-8482-C99C2F1A86A5}"/>
    <cellStyle name="SAPBEXHLevel2X_GRADE JUN13" xfId="6269" xr:uid="{7DC58690-553C-4B03-AF82-D733BA241C2B}"/>
    <cellStyle name="SAPBEXHLevel3" xfId="3073" xr:uid="{00000000-0005-0000-0000-0000BC0F0000}"/>
    <cellStyle name="SAPBEXHLevel3 10" xfId="4206" xr:uid="{00000000-0005-0000-0000-0000BD0F0000}"/>
    <cellStyle name="SAPBEXHLevel3 10 2" xfId="9665" xr:uid="{ED47CEDD-5088-4A52-95BC-0CE2B26B8CEF}"/>
    <cellStyle name="SAPBEXHLevel3 10 3" xfId="16023" xr:uid="{DCA31FFF-2856-4399-AAB2-89299D5B0710}"/>
    <cellStyle name="SAPBEXHLevel3 10 4" xfId="15846" xr:uid="{2D871D26-D470-4D38-9ECE-6705F22595BF}"/>
    <cellStyle name="SAPBEXHLevel3 11" xfId="4449" xr:uid="{00000000-0005-0000-0000-0000BE0F0000}"/>
    <cellStyle name="SAPBEXHLevel3 2" xfId="3478" xr:uid="{00000000-0005-0000-0000-0000BF0F0000}"/>
    <cellStyle name="SAPBEXHLevel3 2 2" xfId="6272" xr:uid="{6423F153-DB5E-4AE8-B75E-C1F4775D81EF}"/>
    <cellStyle name="SAPBEXHLevel3 2 2 2" xfId="6273" xr:uid="{B1EBEBA9-9A50-441F-B995-398A5079EBC3}"/>
    <cellStyle name="SAPBEXHLevel3 2 2 2 2" xfId="10896" xr:uid="{A3EECE6D-F2F3-40B0-BCA2-0C54B4A93474}"/>
    <cellStyle name="SAPBEXHLevel3 2 2 2 2 2" xfId="16446" xr:uid="{7959B951-85D8-4EF0-961A-C934BD6474D9}"/>
    <cellStyle name="SAPBEXHLevel3 2 2 2 2 3" xfId="16619" xr:uid="{A9DB90AA-CCC3-4E7D-8956-E19F47EC5EE1}"/>
    <cellStyle name="SAPBEXHLevel3 2 2 2 3" xfId="15738" xr:uid="{07227181-0A74-402A-88F3-9910658F2830}"/>
    <cellStyle name="SAPBEXHLevel3 2 2 3" xfId="9860" xr:uid="{9E06E5D5-4ACA-402D-BC68-97691E145AC8}"/>
    <cellStyle name="SAPBEXHLevel3 2 2 3 2" xfId="16216" xr:uid="{D2589E5E-4017-4A76-BB64-56C23E4D9E55}"/>
    <cellStyle name="SAPBEXHLevel3 2 2 3 3" xfId="15916" xr:uid="{B608BD59-D240-47D5-8846-11E6ED5B7A53}"/>
    <cellStyle name="SAPBEXHLevel3 2 2 4" xfId="15960" xr:uid="{6F4D1DF4-EFA5-49E0-AE06-2AD229C9A798}"/>
    <cellStyle name="SAPBEXHLevel3 2 3" xfId="6274" xr:uid="{4E37029C-640F-4845-B89A-AD17DF9A7800}"/>
    <cellStyle name="SAPBEXHLevel3 2 3 2" xfId="10127" xr:uid="{3B11C754-6F5A-47D7-AEB6-A5CCE4E4474A}"/>
    <cellStyle name="SAPBEXHLevel3 2 3 2 2" xfId="16334" xr:uid="{7992142D-5F8D-4FCA-A94C-FC1503CC2AA6}"/>
    <cellStyle name="SAPBEXHLevel3 2 3 2 3" xfId="16389" xr:uid="{81A66B9A-2352-44DC-8882-D251D3633543}"/>
    <cellStyle name="SAPBEXHLevel3 2 3 3" xfId="15576" xr:uid="{EF5416ED-DA60-402B-9153-9A324FB9305E}"/>
    <cellStyle name="SAPBEXHLevel3 2 4" xfId="6275" xr:uid="{D27BA40E-0E93-4C3F-8F15-488CE4551223}"/>
    <cellStyle name="SAPBEXHLevel3 2 5" xfId="6271" xr:uid="{40CD997B-0116-4468-B9C6-CB43B44EC561}"/>
    <cellStyle name="SAPBEXHLevel3 2 5 2" xfId="9787" xr:uid="{C1C6B44E-5801-4E2F-9172-A892D7460320}"/>
    <cellStyle name="SAPBEXHLevel3 2 5 2 2" xfId="16143" xr:uid="{CBEB9CD1-0876-473C-8C9D-7F6AF03DD184}"/>
    <cellStyle name="SAPBEXHLevel3 2 5 2 3" xfId="15955" xr:uid="{D9E51C66-0673-44C0-A259-D4497E78C21D}"/>
    <cellStyle name="SAPBEXHLevel3 2 5 3" xfId="16699" xr:uid="{617849F0-C133-49CB-A1B5-9F2D6240A961}"/>
    <cellStyle name="SAPBEXHLevel3 3" xfId="3545" xr:uid="{00000000-0005-0000-0000-0000C00F0000}"/>
    <cellStyle name="SAPBEXHLevel3 3 2" xfId="3792" xr:uid="{00000000-0005-0000-0000-0000C10F0000}"/>
    <cellStyle name="SAPBEXHLevel3 3 2 2" xfId="6277" xr:uid="{2F41B325-86C3-45A6-BA87-517E69CFD435}"/>
    <cellStyle name="SAPBEXHLevel3 3 3" xfId="4016" xr:uid="{00000000-0005-0000-0000-0000C20F0000}"/>
    <cellStyle name="SAPBEXHLevel3 3 3 2" xfId="10128" xr:uid="{17F0F2CE-5BB4-4447-BEC8-2EEC02A9B6A4}"/>
    <cellStyle name="SAPBEXHLevel3 3 3 2 2" xfId="16335" xr:uid="{6E4F2B35-A9E3-41EA-B075-BC0ABA398670}"/>
    <cellStyle name="SAPBEXHLevel3 3 3 2 3" xfId="16547" xr:uid="{D2460E33-2C16-4296-B157-B20AABFCE63D}"/>
    <cellStyle name="SAPBEXHLevel3 3 3 3" xfId="6278" xr:uid="{278FCF38-B141-4438-9057-CA60A4D229FE}"/>
    <cellStyle name="SAPBEXHLevel3 3 3 4" xfId="15859" xr:uid="{A4597C6D-2E73-40C0-B4B8-E81E3A9C6325}"/>
    <cellStyle name="SAPBEXHLevel3 3 4" xfId="4108" xr:uid="{00000000-0005-0000-0000-0000C30F0000}"/>
    <cellStyle name="SAPBEXHLevel3 3 4 2" xfId="9788" xr:uid="{5BD51CB9-DF08-46D3-B480-EF473E036CBB}"/>
    <cellStyle name="SAPBEXHLevel3 3 4 2 2" xfId="16144" xr:uid="{2CBE8A59-1362-400D-95FA-D4400FDDB8AB}"/>
    <cellStyle name="SAPBEXHLevel3 3 4 2 3" xfId="15732" xr:uid="{92635B56-F0AF-4E09-B0F3-B2D0B7819332}"/>
    <cellStyle name="SAPBEXHLevel3 3 4 3" xfId="6276" xr:uid="{6EC3C29E-68DF-4E88-8676-DE836367A18F}"/>
    <cellStyle name="SAPBEXHLevel3 3 4 4" xfId="16378" xr:uid="{5B15A2EF-D3E5-41E3-8110-2BB220330069}"/>
    <cellStyle name="SAPBEXHLevel3 3 5" xfId="4223" xr:uid="{00000000-0005-0000-0000-0000C40F0000}"/>
    <cellStyle name="SAPBEXHLevel3 3 5 2" xfId="13470" xr:uid="{C4B26B91-C678-4093-91ED-C1E93D06D6C2}"/>
    <cellStyle name="SAPBEXHLevel3 3 5 2 2" xfId="16901" xr:uid="{F8DEF5AF-0E27-4A6D-92BC-91D074508B69}"/>
    <cellStyle name="SAPBEXHLevel3 3 5 2 3" xfId="15790" xr:uid="{FA601D8E-118F-4ECD-8D5E-C1EB63A24B1E}"/>
    <cellStyle name="SAPBEXHLevel3 3 5 3" xfId="4789" xr:uid="{19FD9538-05A5-4232-AC08-4E5C1C26690C}"/>
    <cellStyle name="SAPBEXHLevel3 3 5 4" xfId="4632" xr:uid="{452C1648-19E2-4D5E-A333-C36B84A3A765}"/>
    <cellStyle name="SAPBEXHLevel3 3 6" xfId="4295" xr:uid="{00000000-0005-0000-0000-0000C50F0000}"/>
    <cellStyle name="SAPBEXHLevel3 3 6 2" xfId="13441" xr:uid="{6FF660C8-E166-467E-AE7C-B11417D8F1A5}"/>
    <cellStyle name="SAPBEXHLevel3 3 6 2 2" xfId="16876" xr:uid="{F563E002-7854-44E1-B343-32A1E9C43B76}"/>
    <cellStyle name="SAPBEXHLevel3 3 6 2 3" xfId="16950" xr:uid="{ECC32A8C-1F47-44BC-95B3-FB2B583F7AEA}"/>
    <cellStyle name="SAPBEXHLevel3 3 6 3" xfId="4736" xr:uid="{E6F1BC07-8E4E-46BA-9D9B-880016F54B2C}"/>
    <cellStyle name="SAPBEXHLevel3 3 6 4" xfId="15489" xr:uid="{321B026A-DA18-4072-8892-5A410180EA63}"/>
    <cellStyle name="SAPBEXHLevel3 3 7" xfId="4473" xr:uid="{00000000-0005-0000-0000-0000C60F0000}"/>
    <cellStyle name="SAPBEXHLevel3 3 7 2" xfId="9697" xr:uid="{AECCA564-B880-4DA7-B598-1CE5B118E1E0}"/>
    <cellStyle name="SAPBEXHLevel3 3 7 3" xfId="16054" xr:uid="{0BFC0ACE-B1C3-4B8D-9E12-E308788B447C}"/>
    <cellStyle name="SAPBEXHLevel3 3 7 4" xfId="15959" xr:uid="{715FAA15-0E27-4A6E-A2B8-FAB786444DED}"/>
    <cellStyle name="SAPBEXHLevel3 3 8" xfId="4535" xr:uid="{00000000-0005-0000-0000-0000C70F0000}"/>
    <cellStyle name="SAPBEXHLevel3 3 9" xfId="17119" xr:uid="{BADB259E-E772-4CF8-8B1A-E58AF624735C}"/>
    <cellStyle name="SAPBEXHLevel3 4" xfId="3477" xr:uid="{00000000-0005-0000-0000-0000C80F0000}"/>
    <cellStyle name="SAPBEXHLevel3 4 2" xfId="3737" xr:uid="{00000000-0005-0000-0000-0000C90F0000}"/>
    <cellStyle name="SAPBEXHLevel3 4 2 2" xfId="10897" xr:uid="{68A1FA7C-2199-4E11-B4E4-C914D8726C3C}"/>
    <cellStyle name="SAPBEXHLevel3 4 2 2 2" xfId="16447" xr:uid="{29E38460-2228-4659-8794-B417BFA14285}"/>
    <cellStyle name="SAPBEXHLevel3 4 2 2 3" xfId="16777" xr:uid="{1AF190A3-798C-444B-87DB-7B901E42A468}"/>
    <cellStyle name="SAPBEXHLevel3 4 2 3" xfId="6280" xr:uid="{5AE655DF-BB23-4BE1-980C-A944EA6A548E}"/>
    <cellStyle name="SAPBEXHLevel3 4 2 4" xfId="16664" xr:uid="{DCC0F94A-07FE-4FE8-8806-953193D0484F}"/>
    <cellStyle name="SAPBEXHLevel3 4 3" xfId="4013" xr:uid="{00000000-0005-0000-0000-0000CA0F0000}"/>
    <cellStyle name="SAPBEXHLevel3 4 3 2" xfId="14464" xr:uid="{AEB9B396-A18C-46F4-8B68-771AAE9ADBCB}"/>
    <cellStyle name="SAPBEXHLevel3 4 3 2 2" xfId="17089" xr:uid="{28B5CC65-F5E8-4523-BD18-C78FD0EB7A4A}"/>
    <cellStyle name="SAPBEXHLevel3 4 3 2 3" xfId="16719" xr:uid="{BD36919B-34E8-4AC8-A06D-28D4A6EE9C5D}"/>
    <cellStyle name="SAPBEXHLevel3 4 3 3" xfId="6279" xr:uid="{6480C50A-412E-45A7-9BB8-18ABE11C7AEA}"/>
    <cellStyle name="SAPBEXHLevel3 4 3 4" xfId="17170" xr:uid="{D634DC8C-42DD-4845-A299-ED9908A324BD}"/>
    <cellStyle name="SAPBEXHLevel3 4 4" xfId="4057" xr:uid="{00000000-0005-0000-0000-0000CB0F0000}"/>
    <cellStyle name="SAPBEXHLevel3 4 4 2" xfId="9842" xr:uid="{38E95A06-2E99-4E1C-BB59-89269CF58AC6}"/>
    <cellStyle name="SAPBEXHLevel3 4 4 3" xfId="16198" xr:uid="{C5EBCE56-D0CD-4E2A-B2B2-EF1572182589}"/>
    <cellStyle name="SAPBEXHLevel3 4 4 4" xfId="15980" xr:uid="{8F8DF9BF-C94B-4DAD-B5B1-2009037E33E7}"/>
    <cellStyle name="SAPBEXHLevel3 4 5" xfId="3662" xr:uid="{00000000-0005-0000-0000-0000CC0F0000}"/>
    <cellStyle name="SAPBEXHLevel3 4 5 2" xfId="13342" xr:uid="{A3BC5B91-074F-45CC-B61E-8275A1E75F79}"/>
    <cellStyle name="SAPBEXHLevel3 4 5 3" xfId="16825" xr:uid="{C6158DD5-2381-406F-96EC-3D9227CB2FD1}"/>
    <cellStyle name="SAPBEXHLevel3 4 5 4" xfId="16956" xr:uid="{3F02F31E-84E4-409B-BCF5-137979FB5EA9}"/>
    <cellStyle name="SAPBEXHLevel3 4 6" xfId="4228" xr:uid="{00000000-0005-0000-0000-0000CD0F0000}"/>
    <cellStyle name="SAPBEXHLevel3 4 7" xfId="4202" xr:uid="{00000000-0005-0000-0000-0000CE0F0000}"/>
    <cellStyle name="SAPBEXHLevel3 4 8" xfId="4480" xr:uid="{00000000-0005-0000-0000-0000CF0F0000}"/>
    <cellStyle name="SAPBEXHLevel3 4 9" xfId="4606" xr:uid="{A3E0FCE6-74E5-4217-969E-8325FDA57687}"/>
    <cellStyle name="SAPBEXHLevel3 5" xfId="3272" xr:uid="{00000000-0005-0000-0000-0000D00F0000}"/>
    <cellStyle name="SAPBEXHLevel3 5 2" xfId="6282" xr:uid="{A0FC9559-FEC0-4367-BD61-2B59A87C2A65}"/>
    <cellStyle name="SAPBEXHLevel3 5 2 2" xfId="13071" xr:uid="{DAB5FBF0-1DAB-4EC6-AB7C-6EC58D5CA9AB}"/>
    <cellStyle name="SAPBEXHLevel3 5 2 2 2" xfId="16745" xr:uid="{854E17BD-1D07-4079-B26A-4297BA63B3B7}"/>
    <cellStyle name="SAPBEXHLevel3 5 2 2 3" xfId="16960" xr:uid="{DBF030F0-E82D-4C15-BC7A-1C5DBEBE98BE}"/>
    <cellStyle name="SAPBEXHLevel3 5 2 3" xfId="10922" xr:uid="{700D1B40-8D64-4775-A9FF-5DE1AF4ACDD0}"/>
    <cellStyle name="SAPBEXHLevel3 5 2 3 2" xfId="16472" xr:uid="{F3648B64-EB47-4A20-B0FA-A657673A352B}"/>
    <cellStyle name="SAPBEXHLevel3 5 2 3 3" xfId="17156" xr:uid="{AF0B1DFF-34FA-45DB-A2DF-29FC07B26172}"/>
    <cellStyle name="SAPBEXHLevel3 5 2 4" xfId="15705" xr:uid="{084C866F-29E6-4B14-8E7A-33E5A90498FA}"/>
    <cellStyle name="SAPBEXHLevel3 5 3" xfId="6281" xr:uid="{0D40EA4D-8649-4F83-885B-9BF6A55E0190}"/>
    <cellStyle name="SAPBEXHLevel3 5 3 2" xfId="14465" xr:uid="{22A1949B-D4B3-4B82-8F94-25174E2D8D7B}"/>
    <cellStyle name="SAPBEXHLevel3 5 3 2 2" xfId="17090" xr:uid="{BDCA87D0-ED91-488A-83FA-A0D5A88DD19C}"/>
    <cellStyle name="SAPBEXHLevel3 5 3 2 3" xfId="15981" xr:uid="{206E6720-6228-4B75-A97F-B6BE83A8C00F}"/>
    <cellStyle name="SAPBEXHLevel3 5 3 3" xfId="15923" xr:uid="{306E585F-839E-4420-989E-FF976F84CAFF}"/>
    <cellStyle name="SAPBEXHLevel3 5 4" xfId="9888" xr:uid="{4128404E-7976-4174-8FD8-33A79D182063}"/>
    <cellStyle name="SAPBEXHLevel3 5 4 2" xfId="16244" xr:uid="{FC1B274E-328D-4CA8-B26A-DA8B33FC39F0}"/>
    <cellStyle name="SAPBEXHLevel3 5 4 3" xfId="15538" xr:uid="{BB326804-7CDE-4474-BA7C-A8A0581F520B}"/>
    <cellStyle name="SAPBEXHLevel3 5 5" xfId="13384" xr:uid="{048A4195-0967-4C23-A58E-40D7DBD4F4CA}"/>
    <cellStyle name="SAPBEXHLevel3 5 5 2" xfId="16851" xr:uid="{59781574-5E9B-4271-8D80-8C6E7A243C40}"/>
    <cellStyle name="SAPBEXHLevel3 5 5 3" xfId="15722" xr:uid="{445966C7-53D7-4AF5-92BF-7E0BB7CEAAB0}"/>
    <cellStyle name="SAPBEXHLevel3 5 6" xfId="4670" xr:uid="{45931F26-75DF-4F5C-86F0-DC1F32EFAF6D}"/>
    <cellStyle name="SAPBEXHLevel3 5 7" xfId="16722" xr:uid="{251C2EF8-A6F7-4D81-9712-46AD5AA92566}"/>
    <cellStyle name="SAPBEXHLevel3 6" xfId="3669" xr:uid="{00000000-0005-0000-0000-0000D10F0000}"/>
    <cellStyle name="SAPBEXHLevel3 6 2" xfId="6284" xr:uid="{3770A917-F4B2-445D-A597-BB61C3E15306}"/>
    <cellStyle name="SAPBEXHLevel3 6 2 2" xfId="10937" xr:uid="{ED99285A-B5C5-4405-BD60-722E818E3F3E}"/>
    <cellStyle name="SAPBEXHLevel3 6 2 2 2" xfId="16487" xr:uid="{A8112B0B-D85F-48E1-A0CC-EEA867F156EF}"/>
    <cellStyle name="SAPBEXHLevel3 6 2 2 3" xfId="16551" xr:uid="{07229962-2AF9-4327-8C75-C182D65B36A7}"/>
    <cellStyle name="SAPBEXHLevel3 6 2 3" xfId="16864" xr:uid="{AFD21C17-83B3-42C7-8258-DDFFF7E8BE19}"/>
    <cellStyle name="SAPBEXHLevel3 6 3" xfId="6283" xr:uid="{59928187-BB3A-4945-9695-7CA5C00AFDE1}"/>
    <cellStyle name="SAPBEXHLevel3 7" xfId="3278" xr:uid="{00000000-0005-0000-0000-0000D20F0000}"/>
    <cellStyle name="SAPBEXHLevel3 7 2" xfId="13025" xr:uid="{39697AB8-5CF2-4389-8F08-32571A76B564}"/>
    <cellStyle name="SAPBEXHLevel3 7 3" xfId="6285" xr:uid="{5C61C730-39E5-4C3D-BC60-BC2F9F1831BF}"/>
    <cellStyle name="SAPBEXHLevel3 8" xfId="3655" xr:uid="{00000000-0005-0000-0000-0000D30F0000}"/>
    <cellStyle name="SAPBEXHLevel3 8 2" xfId="6270" xr:uid="{F2164A3E-247D-475B-B464-090B68BC29E5}"/>
    <cellStyle name="SAPBEXHLevel3 9" xfId="3994" xr:uid="{00000000-0005-0000-0000-0000D40F0000}"/>
    <cellStyle name="SAPBEXHLevel3 9 2" xfId="13287" xr:uid="{146CA86D-9B46-4BD5-9E1C-C73BE298C0B9}"/>
    <cellStyle name="SAPBEXHLevel3 9 2 2" xfId="16790" xr:uid="{14507BA6-22F2-4A7A-B433-085E715A9171}"/>
    <cellStyle name="SAPBEXHLevel3 9 2 3" xfId="15800" xr:uid="{E7B69D39-0A78-4215-834F-4733E69A89E7}"/>
    <cellStyle name="SAPBEXHLevel3 9 3" xfId="13450" xr:uid="{6828F363-6135-4056-871D-E68292832B94}"/>
    <cellStyle name="SAPBEXHLevel3 9 3 2" xfId="16884" xr:uid="{2A84C5AC-D1D2-443D-AC61-C132A3659AAD}"/>
    <cellStyle name="SAPBEXHLevel3 9 3 3" xfId="16948" xr:uid="{1DAD2A81-9733-4B13-85CD-C58CFEDFFBD3}"/>
    <cellStyle name="SAPBEXHLevel3 9 4" xfId="4766" xr:uid="{98E33BCE-2A6A-4753-8A8F-8B23B5FA9F07}"/>
    <cellStyle name="SAPBEXHLevel3 9 5" xfId="15628" xr:uid="{2874C396-4B30-4D59-9869-1B5179DD6DCE}"/>
    <cellStyle name="SAPBEXHLevel3_GRADE JUN13" xfId="6286" xr:uid="{E9A66E04-4875-4883-A8DB-79EF93E84F27}"/>
    <cellStyle name="SAPBEXHLevel3X" xfId="3074" xr:uid="{00000000-0005-0000-0000-0000D50F0000}"/>
    <cellStyle name="SAPBEXHLevel3X 10" xfId="4435" xr:uid="{00000000-0005-0000-0000-0000D60F0000}"/>
    <cellStyle name="SAPBEXHLevel3X 10 2" xfId="9666" xr:uid="{19CCD08C-8DDA-4FF7-A1E5-85D9A213BE22}"/>
    <cellStyle name="SAPBEXHLevel3X 10 3" xfId="16024" xr:uid="{60839A3F-5251-4431-B87F-C2B9903E0E9F}"/>
    <cellStyle name="SAPBEXHLevel3X 10 4" xfId="17211" xr:uid="{C426A96A-1A57-4E7C-A0F3-F2FD5590B8EF}"/>
    <cellStyle name="SAPBEXHLevel3X 11" xfId="4504" xr:uid="{00000000-0005-0000-0000-0000D70F0000}"/>
    <cellStyle name="SAPBEXHLevel3X 2" xfId="3480" xr:uid="{00000000-0005-0000-0000-0000D80F0000}"/>
    <cellStyle name="SAPBEXHLevel3X 2 2" xfId="6289" xr:uid="{F95464C0-F6D4-4BD2-BCB0-70086D1B7683}"/>
    <cellStyle name="SAPBEXHLevel3X 2 3" xfId="6290" xr:uid="{203BD25B-EEC7-4D48-B802-5B3927A60FED}"/>
    <cellStyle name="SAPBEXHLevel3X 2 3 2" xfId="10129" xr:uid="{4B24ABC1-D90B-4FF3-A739-05378EF44E32}"/>
    <cellStyle name="SAPBEXHLevel3X 2 3 2 2" xfId="16336" xr:uid="{C0EEEE02-073C-4771-958D-A5ADA863A99D}"/>
    <cellStyle name="SAPBEXHLevel3X 2 3 2 3" xfId="15815" xr:uid="{AB6E48FE-BBF9-490E-869D-461DF6A9CD71}"/>
    <cellStyle name="SAPBEXHLevel3X 2 3 3" xfId="15696" xr:uid="{07489EA7-5CD7-41A7-86DC-EFA16F46B3D4}"/>
    <cellStyle name="SAPBEXHLevel3X 2 4" xfId="6288" xr:uid="{5DDE4C51-FF2B-4331-B7D5-916423D43F4A}"/>
    <cellStyle name="SAPBEXHLevel3X 2 4 2" xfId="9789" xr:uid="{22EC43BB-2F94-426C-870D-06275F1F0369}"/>
    <cellStyle name="SAPBEXHLevel3X 2 4 2 2" xfId="16145" xr:uid="{F945140D-61EA-4294-AEDF-D1B34F6DFC4D}"/>
    <cellStyle name="SAPBEXHLevel3X 2 4 2 3" xfId="15548" xr:uid="{5DF82622-B137-49CF-8CE9-96AC5F5C4892}"/>
    <cellStyle name="SAPBEXHLevel3X 2 4 3" xfId="16519" xr:uid="{528536B3-5C04-475B-8176-880D26E75DEF}"/>
    <cellStyle name="SAPBEXHLevel3X 3" xfId="3546" xr:uid="{00000000-0005-0000-0000-0000D90F0000}"/>
    <cellStyle name="SAPBEXHLevel3X 3 2" xfId="3793" xr:uid="{00000000-0005-0000-0000-0000DA0F0000}"/>
    <cellStyle name="SAPBEXHLevel3X 3 2 2" xfId="10130" xr:uid="{ED9D8B14-230E-4D45-9FEB-695B17C541C7}"/>
    <cellStyle name="SAPBEXHLevel3X 3 2 2 2" xfId="16337" xr:uid="{3A0FC3D9-63C4-4E7E-9E74-9F76B5313931}"/>
    <cellStyle name="SAPBEXHLevel3X 3 2 2 3" xfId="17183" xr:uid="{63060F31-6DA5-4B1F-ABBD-8AD348839C02}"/>
    <cellStyle name="SAPBEXHLevel3X 3 2 3" xfId="6292" xr:uid="{9D54F6E0-624B-4660-8E71-F1705980F6AB}"/>
    <cellStyle name="SAPBEXHLevel3X 3 2 4" xfId="16651" xr:uid="{F938725A-7B1F-4387-8186-7724563041B7}"/>
    <cellStyle name="SAPBEXHLevel3X 3 3" xfId="3905" xr:uid="{00000000-0005-0000-0000-0000DB0F0000}"/>
    <cellStyle name="SAPBEXHLevel3X 3 3 2" xfId="10898" xr:uid="{9235FDFD-8A99-4F3B-98FD-CFF5EF6660FC}"/>
    <cellStyle name="SAPBEXHLevel3X 3 3 2 2" xfId="16448" xr:uid="{D9F481AB-DD24-453D-8C9C-A0F1DA3E6F6B}"/>
    <cellStyle name="SAPBEXHLevel3X 3 3 2 3" xfId="15894" xr:uid="{594CC945-8CDC-4421-BC1F-9CEA8012C548}"/>
    <cellStyle name="SAPBEXHLevel3X 3 3 3" xfId="6293" xr:uid="{5CC8F823-24BD-474F-9AB1-F7C341A47229}"/>
    <cellStyle name="SAPBEXHLevel3X 3 3 4" xfId="15858" xr:uid="{050E03B4-3EF1-4B96-B61A-81B7258A7675}"/>
    <cellStyle name="SAPBEXHLevel3X 3 4" xfId="4109" xr:uid="{00000000-0005-0000-0000-0000DC0F0000}"/>
    <cellStyle name="SAPBEXHLevel3X 3 4 2" xfId="9790" xr:uid="{EB240145-DCDC-4249-9503-B66E0159B764}"/>
    <cellStyle name="SAPBEXHLevel3X 3 4 2 2" xfId="16146" xr:uid="{7B75B251-A667-4123-A19F-6BF903BC501B}"/>
    <cellStyle name="SAPBEXHLevel3X 3 4 2 3" xfId="16988" xr:uid="{D1A9E47E-D5D2-474F-8AA8-2D4B942343CA}"/>
    <cellStyle name="SAPBEXHLevel3X 3 4 3" xfId="6291" xr:uid="{559C68AA-D33F-440C-9509-BDD5FBD1EC6D}"/>
    <cellStyle name="SAPBEXHLevel3X 3 4 4" xfId="17021" xr:uid="{8FDF0B7D-E2CF-42A1-90DF-DDA1995F7682}"/>
    <cellStyle name="SAPBEXHLevel3X 3 5" xfId="4224" xr:uid="{00000000-0005-0000-0000-0000DD0F0000}"/>
    <cellStyle name="SAPBEXHLevel3X 3 5 2" xfId="13471" xr:uid="{4F191F74-EB28-4DDD-B182-05C984E74107}"/>
    <cellStyle name="SAPBEXHLevel3X 3 5 2 2" xfId="16902" xr:uid="{BFCF5B68-57BD-4AD5-BF86-C93417DD3AD2}"/>
    <cellStyle name="SAPBEXHLevel3X 3 5 2 3" xfId="17185" xr:uid="{60F64B9D-2471-4912-A877-A056A576D202}"/>
    <cellStyle name="SAPBEXHLevel3X 3 5 3" xfId="4790" xr:uid="{80FA9761-3DE7-44D2-B7D4-46EB2EB916F7}"/>
    <cellStyle name="SAPBEXHLevel3X 3 5 4" xfId="15616" xr:uid="{7BD2C0E6-638C-4BF4-B165-DE4A2D9A473A}"/>
    <cellStyle name="SAPBEXHLevel3X 3 6" xfId="4360" xr:uid="{00000000-0005-0000-0000-0000DE0F0000}"/>
    <cellStyle name="SAPBEXHLevel3X 3 6 2" xfId="13442" xr:uid="{531E1A92-533B-47F1-B68E-B26D9DB126C5}"/>
    <cellStyle name="SAPBEXHLevel3X 3 6 2 2" xfId="16877" xr:uid="{76C59546-65E1-4534-A53A-09FA5C554C13}"/>
    <cellStyle name="SAPBEXHLevel3X 3 6 2 3" xfId="16373" xr:uid="{CA510E7A-2EE5-4D66-B333-51EE54A1C492}"/>
    <cellStyle name="SAPBEXHLevel3X 3 6 3" xfId="4737" xr:uid="{CDB86FFF-A2C4-4748-AA8E-504447ACFE97}"/>
    <cellStyle name="SAPBEXHLevel3X 3 6 4" xfId="15488" xr:uid="{4A857018-3840-4293-8037-6C3B0367FD77}"/>
    <cellStyle name="SAPBEXHLevel3X 3 7" xfId="4372" xr:uid="{00000000-0005-0000-0000-0000DF0F0000}"/>
    <cellStyle name="SAPBEXHLevel3X 3 7 2" xfId="9698" xr:uid="{F8B330A0-DDBA-4FCC-AD54-C868841E80FD}"/>
    <cellStyle name="SAPBEXHLevel3X 3 7 3" xfId="16055" xr:uid="{56C2CB6F-86B2-4A30-AAD1-60C521C577C4}"/>
    <cellStyle name="SAPBEXHLevel3X 3 7 4" xfId="15737" xr:uid="{5F5D8B36-0B09-4154-905A-358B72740F48}"/>
    <cellStyle name="SAPBEXHLevel3X 3 8" xfId="4509" xr:uid="{00000000-0005-0000-0000-0000E00F0000}"/>
    <cellStyle name="SAPBEXHLevel3X 3 9" xfId="16599" xr:uid="{F6D7CE35-D1F6-4655-9702-FD6AD733E11B}"/>
    <cellStyle name="SAPBEXHLevel3X 4" xfId="3479" xr:uid="{00000000-0005-0000-0000-0000E10F0000}"/>
    <cellStyle name="SAPBEXHLevel3X 4 2" xfId="3739" xr:uid="{00000000-0005-0000-0000-0000E20F0000}"/>
    <cellStyle name="SAPBEXHLevel3X 4 2 2" xfId="13072" xr:uid="{64E74BF4-FCE1-4F6D-A7B4-0B77E7D09583}"/>
    <cellStyle name="SAPBEXHLevel3X 4 2 2 2" xfId="16746" xr:uid="{7E2E1800-363C-46F5-8033-358602771C7E}"/>
    <cellStyle name="SAPBEXHLevel3X 4 2 2 3" xfId="16418" xr:uid="{47D99E7F-C38F-4124-84F8-DE184B44EB20}"/>
    <cellStyle name="SAPBEXHLevel3X 4 2 3" xfId="10923" xr:uid="{C7DB1816-E66C-470C-B8A5-82729529294E}"/>
    <cellStyle name="SAPBEXHLevel3X 4 2 3 2" xfId="16473" xr:uid="{A755B31C-447A-4CB4-BC22-2785A36EC46C}"/>
    <cellStyle name="SAPBEXHLevel3X 4 2 3 3" xfId="16649" xr:uid="{1188BDA7-A487-45D9-A838-32A5D9A30250}"/>
    <cellStyle name="SAPBEXHLevel3X 4 2 4" xfId="6295" xr:uid="{35827422-B89B-4A90-B74D-8473C573F52D}"/>
    <cellStyle name="SAPBEXHLevel3X 4 2 5" xfId="17022" xr:uid="{2B6012DB-DD98-40A9-9FEB-B8D6ECE4EFD9}"/>
    <cellStyle name="SAPBEXHLevel3X 4 3" xfId="3666" xr:uid="{00000000-0005-0000-0000-0000E30F0000}"/>
    <cellStyle name="SAPBEXHLevel3X 4 3 2" xfId="14466" xr:uid="{72CD1622-CB2F-4B9E-B39A-0F06E5CDA17A}"/>
    <cellStyle name="SAPBEXHLevel3X 4 3 2 2" xfId="17091" xr:uid="{CABCE434-78B5-4D42-8E76-08048E912ABC}"/>
    <cellStyle name="SAPBEXHLevel3X 4 3 2 3" xfId="15759" xr:uid="{36C647FB-83D8-41AA-ADA1-847B3699FB86}"/>
    <cellStyle name="SAPBEXHLevel3X 4 3 3" xfId="6294" xr:uid="{645C1BE2-F9FC-4CED-BBC4-CC48CCAE8685}"/>
    <cellStyle name="SAPBEXHLevel3X 4 3 4" xfId="15574" xr:uid="{2A370582-64C6-48C3-B257-E189205BB045}"/>
    <cellStyle name="SAPBEXHLevel3X 4 4" xfId="4059" xr:uid="{00000000-0005-0000-0000-0000E40F0000}"/>
    <cellStyle name="SAPBEXHLevel3X 4 4 2" xfId="9843" xr:uid="{1780050A-052D-45E0-B7E3-E0CB3CD5DDD1}"/>
    <cellStyle name="SAPBEXHLevel3X 4 4 3" xfId="16199" xr:uid="{213D24A5-3E4B-4EB0-8A13-4C98BA090B1C}"/>
    <cellStyle name="SAPBEXHLevel3X 4 4 4" xfId="15758" xr:uid="{CE169175-BA42-4027-BB7A-7C1083974EEE}"/>
    <cellStyle name="SAPBEXHLevel3X 4 5" xfId="4173" xr:uid="{00000000-0005-0000-0000-0000E50F0000}"/>
    <cellStyle name="SAPBEXHLevel3X 4 5 2" xfId="13343" xr:uid="{02886D1C-85C0-4274-8D9E-C7D9C375FCF3}"/>
    <cellStyle name="SAPBEXHLevel3X 4 5 3" xfId="16826" xr:uid="{F7ED8169-D44A-4DEE-8865-2B5BE07659FC}"/>
    <cellStyle name="SAPBEXHLevel3X 4 5 4" xfId="16409" xr:uid="{3A592D91-9FB1-4D3C-B31D-F29CBE5A0853}"/>
    <cellStyle name="SAPBEXHLevel3X 4 6" xfId="3779" xr:uid="{00000000-0005-0000-0000-0000E60F0000}"/>
    <cellStyle name="SAPBEXHLevel3X 4 7" xfId="4125" xr:uid="{00000000-0005-0000-0000-0000E70F0000}"/>
    <cellStyle name="SAPBEXHLevel3X 4 8" xfId="4507" xr:uid="{00000000-0005-0000-0000-0000E80F0000}"/>
    <cellStyle name="SAPBEXHLevel3X 4 9" xfId="15762" xr:uid="{29535606-89CE-4E31-9372-B0667916E562}"/>
    <cellStyle name="SAPBEXHLevel3X 5" xfId="3271" xr:uid="{00000000-0005-0000-0000-0000E90F0000}"/>
    <cellStyle name="SAPBEXHLevel3X 5 2" xfId="6296" xr:uid="{F35E7019-AD94-4A42-913D-08F61D18DA68}"/>
    <cellStyle name="SAPBEXHLevel3X 5 2 2" xfId="14467" xr:uid="{C1A072E2-2587-4420-8F04-45FF0CE363A1}"/>
    <cellStyle name="SAPBEXHLevel3X 5 2 2 2" xfId="17092" xr:uid="{D7966811-2191-4456-B0F6-C4629F05CE38}"/>
    <cellStyle name="SAPBEXHLevel3X 5 2 2 3" xfId="15499" xr:uid="{70472B7C-B32E-49DA-9FD5-887C5E7B70EC}"/>
    <cellStyle name="SAPBEXHLevel3X 5 2 3" xfId="16427" xr:uid="{90A39D88-AE4E-47C4-B7F5-11A09DD1154F}"/>
    <cellStyle name="SAPBEXHLevel3X 5 3" xfId="9889" xr:uid="{59B296D1-D359-459B-8595-F62FF2704B3E}"/>
    <cellStyle name="SAPBEXHLevel3X 5 3 2" xfId="16245" xr:uid="{06C537B7-E60B-4306-B6EB-48CF8FAACE3B}"/>
    <cellStyle name="SAPBEXHLevel3X 5 3 3" xfId="15537" xr:uid="{81F54482-3496-47EB-ADF7-7E2CF4B54345}"/>
    <cellStyle name="SAPBEXHLevel3X 5 4" xfId="13385" xr:uid="{D0135C03-2BE2-49DC-A9A7-C6D9AF3CF038}"/>
    <cellStyle name="SAPBEXHLevel3X 5 4 2" xfId="16852" xr:uid="{D7A14875-E1BA-46CC-A191-0853B34669C6}"/>
    <cellStyle name="SAPBEXHLevel3X 5 4 3" xfId="15516" xr:uid="{1379EEBC-E535-4864-A46E-B9B4BA18681D}"/>
    <cellStyle name="SAPBEXHLevel3X 5 5" xfId="4671" xr:uid="{0F884E14-ED22-4102-863B-DCA5A0520224}"/>
    <cellStyle name="SAPBEXHLevel3X 5 6" xfId="15878" xr:uid="{C28FA9C6-2ADE-4C4A-B035-A7180E8F8A7A}"/>
    <cellStyle name="SAPBEXHLevel3X 6" xfId="3288" xr:uid="{00000000-0005-0000-0000-0000EA0F0000}"/>
    <cellStyle name="SAPBEXHLevel3X 6 2" xfId="6297" xr:uid="{F474BE35-A870-4654-9AA4-6F40A6DF9CB3}"/>
    <cellStyle name="SAPBEXHLevel3X 7" xfId="3661" xr:uid="{00000000-0005-0000-0000-0000EB0F0000}"/>
    <cellStyle name="SAPBEXHLevel3X 7 2" xfId="13026" xr:uid="{6A7FA471-C88E-4012-ABD6-D8EE44E124C3}"/>
    <cellStyle name="SAPBEXHLevel3X 7 3" xfId="6298" xr:uid="{632A4D99-7234-4666-836F-DE896BE0C82B}"/>
    <cellStyle name="SAPBEXHLevel3X 8" xfId="4040" xr:uid="{00000000-0005-0000-0000-0000EC0F0000}"/>
    <cellStyle name="SAPBEXHLevel3X 8 2" xfId="6287" xr:uid="{D49A3087-410E-467E-8343-313359270729}"/>
    <cellStyle name="SAPBEXHLevel3X 9" xfId="4336" xr:uid="{00000000-0005-0000-0000-0000ED0F0000}"/>
    <cellStyle name="SAPBEXHLevel3X 9 2" xfId="13451" xr:uid="{084679C3-614D-4BBB-ADA5-2992FF160900}"/>
    <cellStyle name="SAPBEXHLevel3X 9 2 2" xfId="16885" xr:uid="{21BFD51F-21DE-4E0A-B554-F4EC1D249EA8}"/>
    <cellStyle name="SAPBEXHLevel3X 9 2 3" xfId="16361" xr:uid="{23AD8BC2-0717-4F35-A4AD-338A6BB4CDE9}"/>
    <cellStyle name="SAPBEXHLevel3X 9 3" xfId="4767" xr:uid="{430EBC7D-1DB0-4CBA-9EE5-2D7142A2734C}"/>
    <cellStyle name="SAPBEXHLevel3X 9 4" xfId="15627" xr:uid="{1925D787-7A52-4A2A-9674-FAA37984EBA4}"/>
    <cellStyle name="SAPBEXHLevel3X_GRADE JUN13" xfId="6299" xr:uid="{FB576813-4533-4A64-822B-3B7A1375B43A}"/>
    <cellStyle name="SAPBEXinputData" xfId="3075" xr:uid="{00000000-0005-0000-0000-0000EE0F0000}"/>
    <cellStyle name="SAPBEXinputData 10" xfId="4388" xr:uid="{00000000-0005-0000-0000-0000EF0F0000}"/>
    <cellStyle name="SAPBEXinputData 10 2" xfId="9667" xr:uid="{FD3FF020-1D20-4370-9C04-401A4DC43D3E}"/>
    <cellStyle name="SAPBEXinputData 10 3" xfId="16025" xr:uid="{E98B2006-EDB1-4745-ACA0-AB62E64D0C96}"/>
    <cellStyle name="SAPBEXinputData 11" xfId="4204" xr:uid="{00000000-0005-0000-0000-0000F00F0000}"/>
    <cellStyle name="SAPBEXinputData 12" xfId="4533" xr:uid="{00000000-0005-0000-0000-0000F10F0000}"/>
    <cellStyle name="SAPBEXinputData 13" xfId="16600" xr:uid="{3037C4A4-014D-4D5B-B9C6-9BBA2D672854}"/>
    <cellStyle name="SAPBEXinputData 2" xfId="3482" xr:uid="{00000000-0005-0000-0000-0000F20F0000}"/>
    <cellStyle name="SAPBEXinputData 2 2" xfId="6301" xr:uid="{834904EE-60C5-44A4-A4BC-5F7EB2822741}"/>
    <cellStyle name="SAPBEXinputData 2 3" xfId="6713" xr:uid="{FCD923CC-550A-4826-9D0B-85EA1FD5BDF0}"/>
    <cellStyle name="SAPBEXinputData 2 4" xfId="13300" xr:uid="{A00001AA-83F0-46EC-B507-A7FD03E18CB4}"/>
    <cellStyle name="SAPBEXinputData 3" xfId="3547" xr:uid="{00000000-0005-0000-0000-0000F30F0000}"/>
    <cellStyle name="SAPBEXinputData 3 2" xfId="3794" xr:uid="{00000000-0005-0000-0000-0000F40F0000}"/>
    <cellStyle name="SAPBEXinputData 3 2 2" xfId="10131" xr:uid="{142D92D8-4A11-409B-9200-B748562E76C5}"/>
    <cellStyle name="SAPBEXinputData 3 2 2 2" xfId="16338" xr:uid="{6BD39C1E-1806-4A64-BA40-E0532DCE2FF4}"/>
    <cellStyle name="SAPBEXinputData 3 2 3" xfId="4819" xr:uid="{3D65DF01-1C6C-4D07-8492-6FB41B4734F9}"/>
    <cellStyle name="SAPBEXinputData 3 3" xfId="3902" xr:uid="{00000000-0005-0000-0000-0000F50F0000}"/>
    <cellStyle name="SAPBEXinputData 3 3 2" xfId="6302" xr:uid="{137A70CC-515C-4BC1-96D7-F43F14B45CAD}"/>
    <cellStyle name="SAPBEXinputData 3 4" xfId="3832" xr:uid="{00000000-0005-0000-0000-0000F60F0000}"/>
    <cellStyle name="SAPBEXinputData 3 4 2" xfId="9791" xr:uid="{B909D254-6BA4-415E-9280-8D5061A2A9EC}"/>
    <cellStyle name="SAPBEXinputData 3 4 2 2" xfId="16147" xr:uid="{398D451E-98C3-4361-B9E1-1FB1296F9B05}"/>
    <cellStyle name="SAPBEXinputData 3 5" xfId="4225" xr:uid="{00000000-0005-0000-0000-0000F70F0000}"/>
    <cellStyle name="SAPBEXinputData 3 5 2" xfId="4738" xr:uid="{99684FAC-0316-4BFE-9914-78E27717ACE8}"/>
    <cellStyle name="SAPBEXinputData 3 6" xfId="4319" xr:uid="{00000000-0005-0000-0000-0000F80F0000}"/>
    <cellStyle name="SAPBEXinputData 3 6 2" xfId="9699" xr:uid="{AB660745-367E-409A-A9AE-91D029CA31E6}"/>
    <cellStyle name="SAPBEXinputData 3 6 3" xfId="16056" xr:uid="{EC76EF3F-802E-4691-8E5B-30AD335099B7}"/>
    <cellStyle name="SAPBEXinputData 3 7" xfId="4396" xr:uid="{00000000-0005-0000-0000-0000F90F0000}"/>
    <cellStyle name="SAPBEXinputData 3 8" xfId="4022" xr:uid="{00000000-0005-0000-0000-0000FA0F0000}"/>
    <cellStyle name="SAPBEXinputData 4" xfId="3481" xr:uid="{00000000-0005-0000-0000-0000FB0F0000}"/>
    <cellStyle name="SAPBEXinputData 4 2" xfId="3741" xr:uid="{00000000-0005-0000-0000-0000FC0F0000}"/>
    <cellStyle name="SAPBEXinputData 4 2 2" xfId="6304" xr:uid="{4615514D-1741-4ABD-AED3-5814668E433A}"/>
    <cellStyle name="SAPBEXinputData 4 2 3" xfId="13498" xr:uid="{6565B77A-DD35-48A8-BC3F-FED47F8A519F}"/>
    <cellStyle name="SAPBEXinputData 4 2 3 2" xfId="16929" xr:uid="{B3D4D31D-6A4F-4438-A24F-74CCB40667C2}"/>
    <cellStyle name="SAPBEXinputData 4 2 4" xfId="4817" xr:uid="{6DC9C82E-D91D-4632-8DEC-5D49B1B84CE8}"/>
    <cellStyle name="SAPBEXinputData 4 3" xfId="3332" xr:uid="{00000000-0005-0000-0000-0000FD0F0000}"/>
    <cellStyle name="SAPBEXinputData 4 3 2" xfId="6303" xr:uid="{0EE624B1-8C9A-46A1-951C-19FA24C734E8}"/>
    <cellStyle name="SAPBEXinputData 4 4" xfId="3323" xr:uid="{00000000-0005-0000-0000-0000FE0F0000}"/>
    <cellStyle name="SAPBEXinputData 4 4 2" xfId="13344" xr:uid="{9025C6E7-3693-4230-8848-2A64A586EA76}"/>
    <cellStyle name="SAPBEXinputData 4 4 3" xfId="16827" xr:uid="{6D827D1C-71C3-4DE1-B688-64BBBD680040}"/>
    <cellStyle name="SAPBEXinputData 4 5" xfId="4175" xr:uid="{00000000-0005-0000-0000-0000FF0F0000}"/>
    <cellStyle name="SAPBEXinputData 4 6" xfId="4371" xr:uid="{00000000-0005-0000-0000-000000100000}"/>
    <cellStyle name="SAPBEXinputData 4 7" xfId="3283" xr:uid="{00000000-0005-0000-0000-000001100000}"/>
    <cellStyle name="SAPBEXinputData 4 8" xfId="4511" xr:uid="{00000000-0005-0000-0000-000002100000}"/>
    <cellStyle name="SAPBEXinputData 5" xfId="3331" xr:uid="{00000000-0005-0000-0000-000003100000}"/>
    <cellStyle name="SAPBEXinputData 5 2" xfId="6306" xr:uid="{DEBBF528-132F-4D86-9817-3D52F00ED696}"/>
    <cellStyle name="SAPBEXinputData 5 3" xfId="6305" xr:uid="{D503F784-3383-469C-B44B-77009A0BFDCD}"/>
    <cellStyle name="SAPBEXinputData 6" xfId="3270" xr:uid="{00000000-0005-0000-0000-000004100000}"/>
    <cellStyle name="SAPBEXinputData 6 2" xfId="6307" xr:uid="{1AEEC163-927A-484F-8295-AC1937266128}"/>
    <cellStyle name="SAPBEXinputData 7" xfId="3953" xr:uid="{00000000-0005-0000-0000-000005100000}"/>
    <cellStyle name="SAPBEXinputData 7 2" xfId="13027" xr:uid="{24510CB5-419C-4836-8262-B63AB8B8E829}"/>
    <cellStyle name="SAPBEXinputData 7 3" xfId="6308" xr:uid="{7A3812A2-D2C0-419B-ACF2-6914412B1242}"/>
    <cellStyle name="SAPBEXinputData 8" xfId="3817" xr:uid="{00000000-0005-0000-0000-000006100000}"/>
    <cellStyle name="SAPBEXinputData 8 2" xfId="6300" xr:uid="{228FCB7F-ADA1-4573-BA94-ACD948564182}"/>
    <cellStyle name="SAPBEXinputData 9" xfId="3770" xr:uid="{00000000-0005-0000-0000-000007100000}"/>
    <cellStyle name="SAPBEXinputData 9 2" xfId="4768" xr:uid="{4FE3ECC9-105B-42D0-A32E-8BC0FEE4748A}"/>
    <cellStyle name="SAPBEXinputData 9 3" xfId="4604" xr:uid="{B24FB481-2A13-41D3-BF08-F7EB478333EB}"/>
    <cellStyle name="SAPBEXinputData_GRADE JUN13" xfId="6309" xr:uid="{A05A1BD0-9538-424F-800F-C5CB9733435F}"/>
    <cellStyle name="SAPBEXItemHeader" xfId="3529" xr:uid="{00000000-0005-0000-0000-000008100000}"/>
    <cellStyle name="SAPBEXItemHeader 2" xfId="3648" xr:uid="{00000000-0005-0000-0000-000009100000}"/>
    <cellStyle name="SAPBEXItemHeader 2 2" xfId="9688" xr:uid="{2AB6D139-5ECF-4085-A18B-A7794C3BA7D0}"/>
    <cellStyle name="SAPBEXItemHeader 2 3" xfId="16045" xr:uid="{FCE5904C-4D5A-41D8-8C85-3A32962DB145}"/>
    <cellStyle name="SAPBEXItemHeader 2 4" xfId="16779" xr:uid="{31C1192B-80FB-40BC-8E45-1AB65A629A9B}"/>
    <cellStyle name="SAPBEXItemHeader 3" xfId="4096" xr:uid="{00000000-0005-0000-0000-00000A100000}"/>
    <cellStyle name="SAPBEXItemHeader 4" xfId="4494" xr:uid="{00000000-0005-0000-0000-00000B100000}"/>
    <cellStyle name="SAPBEXItemHeader 5" xfId="17121" xr:uid="{BA8682CF-44D7-4E66-AFE6-29B17DFA7176}"/>
    <cellStyle name="SAPBEXresData" xfId="3076" xr:uid="{00000000-0005-0000-0000-00000C100000}"/>
    <cellStyle name="SAPBEXresData 2" xfId="3077" xr:uid="{00000000-0005-0000-0000-00000D100000}"/>
    <cellStyle name="SAPBEXresData 2 10" xfId="4234" xr:uid="{00000000-0005-0000-0000-00000E100000}"/>
    <cellStyle name="SAPBEXresData 2 11" xfId="16894" xr:uid="{F7208D00-914A-4938-B5A1-98C6D667D6C6}"/>
    <cellStyle name="SAPBEXresData 2 2" xfId="3078" xr:uid="{00000000-0005-0000-0000-00000F100000}"/>
    <cellStyle name="SAPBEXresData 2 2 2" xfId="9940" xr:uid="{F316D09B-1E48-4620-923A-566638162605}"/>
    <cellStyle name="SAPBEXresData 2 2 2 2" xfId="16271" xr:uid="{EA0514ED-A396-4E08-B56F-D75708561EFF}"/>
    <cellStyle name="SAPBEXresData 2 2 2 3" xfId="16690" xr:uid="{295C0131-DD55-4729-B01F-7B3A06C488F5}"/>
    <cellStyle name="SAPBEXresData 2 2 3" xfId="6312" xr:uid="{44B682C3-BA21-4173-8D07-1FB8B7C9AE3A}"/>
    <cellStyle name="SAPBEXresData 2 2 4" xfId="15575" xr:uid="{A2820371-E34E-444A-93C2-733AEDB6ED16}"/>
    <cellStyle name="SAPBEXresData 2 3" xfId="3484" xr:uid="{00000000-0005-0000-0000-000010100000}"/>
    <cellStyle name="SAPBEXresData 2 3 2" xfId="10132" xr:uid="{6BB74CB9-0D8C-45E0-BDEC-508957A890C6}"/>
    <cellStyle name="SAPBEXresData 2 3 2 2" xfId="16339" xr:uid="{4086B603-35E7-4F5D-BA97-B88251DE20F8}"/>
    <cellStyle name="SAPBEXresData 2 3 2 3" xfId="15940" xr:uid="{690454B8-3EAA-4AB5-91B8-4FC796CB9BB8}"/>
    <cellStyle name="SAPBEXresData 2 3 3" xfId="6313" xr:uid="{88D9B66F-B02C-4F89-B131-BD618902AFD5}"/>
    <cellStyle name="SAPBEXresData 2 3 4" xfId="15472" xr:uid="{DF3515BE-F413-4F9E-B643-FA4A99014CA8}"/>
    <cellStyle name="SAPBEXresData 2 4" xfId="3744" xr:uid="{00000000-0005-0000-0000-000011100000}"/>
    <cellStyle name="SAPBEXresData 2 4 2" xfId="13073" xr:uid="{10929BF0-E14B-4B5C-B1EA-6737AF58111C}"/>
    <cellStyle name="SAPBEXresData 2 4 2 2" xfId="16747" xr:uid="{21994EAF-D761-4BDE-BB09-20EC39E1B0A7}"/>
    <cellStyle name="SAPBEXresData 2 4 2 3" xfId="16578" xr:uid="{212C49B5-D456-44DE-BDFD-E2F00B19CDAE}"/>
    <cellStyle name="SAPBEXresData 2 4 3" xfId="10924" xr:uid="{34B5F6D9-EB59-4C52-A1AF-D03A1B7F818E}"/>
    <cellStyle name="SAPBEXresData 2 4 3 2" xfId="16474" xr:uid="{C2D6AD31-4977-4614-8C20-F928E85E0B1C}"/>
    <cellStyle name="SAPBEXresData 2 4 3 3" xfId="15912" xr:uid="{54BB0CDD-5AD9-45D7-9FC0-A6841FFB19DA}"/>
    <cellStyle name="SAPBEXresData 2 4 4" xfId="6314" xr:uid="{440B266A-2D84-46FC-AF73-1DD4D4E10B28}"/>
    <cellStyle name="SAPBEXresData 2 4 5" xfId="15462" xr:uid="{36782DF9-F1E6-4B4E-B248-822CEC7834A8}"/>
    <cellStyle name="SAPBEXresData 2 5" xfId="3935" xr:uid="{00000000-0005-0000-0000-000012100000}"/>
    <cellStyle name="SAPBEXresData 2 5 2" xfId="9792" xr:uid="{18396822-9423-4C82-9B6A-B24638646E1F}"/>
    <cellStyle name="SAPBEXresData 2 5 2 2" xfId="16148" xr:uid="{69B97BED-43C2-45C5-AE22-1A51048F4575}"/>
    <cellStyle name="SAPBEXresData 2 5 2 3" xfId="16529" xr:uid="{6BB18781-2EB1-486A-BCA7-349B8ABFF712}"/>
    <cellStyle name="SAPBEXresData 2 5 3" xfId="6311" xr:uid="{D61FC21F-7F42-4782-BB07-A90E37082E12}"/>
    <cellStyle name="SAPBEXresData 2 5 4" xfId="15724" xr:uid="{41860412-F0C3-4F02-9ADF-DF3C5B03942C}"/>
    <cellStyle name="SAPBEXresData 2 6" xfId="4062" xr:uid="{00000000-0005-0000-0000-000013100000}"/>
    <cellStyle name="SAPBEXresData 2 6 2" xfId="9669" xr:uid="{42CAA7D4-FA97-48D1-AC68-18CDD5A1CBB9}"/>
    <cellStyle name="SAPBEXresData 2 6 3" xfId="16027" xr:uid="{28ACEA25-DC87-4704-A9AB-2898B9570505}"/>
    <cellStyle name="SAPBEXresData 2 6 4" xfId="15748" xr:uid="{3D2E2438-DE6E-4820-BB1B-27127E1A04A1}"/>
    <cellStyle name="SAPBEXresData 2 7" xfId="4178" xr:uid="{00000000-0005-0000-0000-000014100000}"/>
    <cellStyle name="SAPBEXresData 2 8" xfId="3997" xr:uid="{00000000-0005-0000-0000-000015100000}"/>
    <cellStyle name="SAPBEXresData 2 9" xfId="4131" xr:uid="{00000000-0005-0000-0000-000016100000}"/>
    <cellStyle name="SAPBEXresData 3" xfId="3599" xr:uid="{00000000-0005-0000-0000-000017100000}"/>
    <cellStyle name="SAPBEXresData 3 2" xfId="3841" xr:uid="{00000000-0005-0000-0000-000018100000}"/>
    <cellStyle name="SAPBEXresData 3 2 2" xfId="9793" xr:uid="{09115BF4-889E-414B-9A28-B7803C20DF78}"/>
    <cellStyle name="SAPBEXresData 3 2 2 2" xfId="16149" xr:uid="{E9841981-A17C-4EF0-865D-0CA3A4E8ED37}"/>
    <cellStyle name="SAPBEXresData 3 2 2 3" xfId="15833" xr:uid="{1F8ECFFC-59B8-412D-A40B-BAC5D7F37C1D}"/>
    <cellStyle name="SAPBEXresData 3 2 3" xfId="6315" xr:uid="{182CB8AD-A49F-4278-97BB-A9E41A5E3B9D}"/>
    <cellStyle name="SAPBEXresData 3 2 4" xfId="16839" xr:uid="{1EB7309B-0817-409D-BCB7-598AE10FCB51}"/>
    <cellStyle name="SAPBEXresData 3 3" xfId="3810" xr:uid="{00000000-0005-0000-0000-000019100000}"/>
    <cellStyle name="SAPBEXresData 3 3 2" xfId="9721" xr:uid="{DC51B138-9591-473B-B60E-356D4E43C28B}"/>
    <cellStyle name="SAPBEXresData 3 3 3" xfId="16078" xr:uid="{793E4F15-9C55-4B84-B1AF-3C2D2E65FECF}"/>
    <cellStyle name="SAPBEXresData 3 3 4" xfId="17217" xr:uid="{F56B65E0-6F5C-490F-90E8-B109F120FA5B}"/>
    <cellStyle name="SAPBEXresData 3 4" xfId="4150" xr:uid="{00000000-0005-0000-0000-00001A100000}"/>
    <cellStyle name="SAPBEXresData 3 5" xfId="4266" xr:uid="{00000000-0005-0000-0000-00001B100000}"/>
    <cellStyle name="SAPBEXresData 3 6" xfId="3874" xr:uid="{00000000-0005-0000-0000-00001C100000}"/>
    <cellStyle name="SAPBEXresData 3 7" xfId="4456" xr:uid="{00000000-0005-0000-0000-00001D100000}"/>
    <cellStyle name="SAPBEXresData 3 8" xfId="4489" xr:uid="{00000000-0005-0000-0000-00001E100000}"/>
    <cellStyle name="SAPBEXresData 3 9" xfId="15637" xr:uid="{D36AEB98-B070-460E-B86E-B823169AC8A4}"/>
    <cellStyle name="SAPBEXresData 4" xfId="3483" xr:uid="{00000000-0005-0000-0000-00001F100000}"/>
    <cellStyle name="SAPBEXresData 4 2" xfId="3743" xr:uid="{00000000-0005-0000-0000-000020100000}"/>
    <cellStyle name="SAPBEXresData 4 2 2" xfId="14468" xr:uid="{5C41EBEB-B6FB-4599-B813-140E32B26B85}"/>
    <cellStyle name="SAPBEXresData 4 2 2 2" xfId="17093" xr:uid="{F16CD4A2-3045-4FFA-BCFD-ABDDF4944D07}"/>
    <cellStyle name="SAPBEXresData 4 2 2 3" xfId="16940" xr:uid="{776F13D2-1EAB-4242-ADF3-78295870D09A}"/>
    <cellStyle name="SAPBEXresData 4 2 3" xfId="6316" xr:uid="{B345FB11-F449-4AA3-B592-F1B2F223E0BB}"/>
    <cellStyle name="SAPBEXresData 4 2 4" xfId="16280" xr:uid="{2F45AD62-67ED-49FD-8578-F9686D35EAF7}"/>
    <cellStyle name="SAPBEXresData 4 3" xfId="3875" xr:uid="{00000000-0005-0000-0000-000021100000}"/>
    <cellStyle name="SAPBEXresData 4 3 2" xfId="9844" xr:uid="{D7520B8B-A5C4-4507-80E2-41086386E9F2}"/>
    <cellStyle name="SAPBEXresData 4 3 3" xfId="16200" xr:uid="{D9085F58-C17F-4F3B-9C3F-DA208A12561C}"/>
    <cellStyle name="SAPBEXresData 4 3 4" xfId="15542" xr:uid="{3F6169BD-03F3-4291-BB0D-CC71CB8F6553}"/>
    <cellStyle name="SAPBEXresData 4 4" xfId="4061" xr:uid="{00000000-0005-0000-0000-000022100000}"/>
    <cellStyle name="SAPBEXresData 4 4 2" xfId="13345" xr:uid="{D12A2A51-F939-4F13-87D0-D0FF188691DD}"/>
    <cellStyle name="SAPBEXresData 4 4 3" xfId="16828" xr:uid="{2950FB50-4223-4382-B20B-F4C958CBBA3E}"/>
    <cellStyle name="SAPBEXresData 4 4 4" xfId="15797" xr:uid="{B5435B82-FF4E-43B7-BD1E-303CA6FB84F5}"/>
    <cellStyle name="SAPBEXresData 4 5" xfId="4177" xr:uid="{00000000-0005-0000-0000-000023100000}"/>
    <cellStyle name="SAPBEXresData 4 6" xfId="4357" xr:uid="{00000000-0005-0000-0000-000024100000}"/>
    <cellStyle name="SAPBEXresData 4 7" xfId="4021" xr:uid="{00000000-0005-0000-0000-000025100000}"/>
    <cellStyle name="SAPBEXresData 4 8" xfId="4478" xr:uid="{00000000-0005-0000-0000-000026100000}"/>
    <cellStyle name="SAPBEXresData 4 9" xfId="15765" xr:uid="{7690BCA7-68F1-42A3-8892-447FA917F99E}"/>
    <cellStyle name="SAPBEXresData 5" xfId="3671" xr:uid="{00000000-0005-0000-0000-000027100000}"/>
    <cellStyle name="SAPBEXresData 5 2" xfId="6317" xr:uid="{CA28C82C-7292-45DD-9BC4-831F4C4508B5}"/>
    <cellStyle name="SAPBEXresData 5 2 2" xfId="14469" xr:uid="{CF196EB9-0E1D-4DBC-9D64-2F4D25C06E5A}"/>
    <cellStyle name="SAPBEXresData 5 2 2 2" xfId="17094" xr:uid="{72914230-F48A-4550-A4F8-500F1A6D4311}"/>
    <cellStyle name="SAPBEXresData 5 2 2 3" xfId="16401" xr:uid="{8A8CDFA2-E8F7-4F47-89C2-1FC7F47D39EF}"/>
    <cellStyle name="SAPBEXresData 5 2 3" xfId="15767" xr:uid="{A0714A56-9035-4EEF-86BC-EE61B88F09CF}"/>
    <cellStyle name="SAPBEXresData 5 3" xfId="9890" xr:uid="{701C7484-32BC-468B-978D-6887E4F959D0}"/>
    <cellStyle name="SAPBEXresData 5 3 2" xfId="16246" xr:uid="{835D83D4-7C38-4715-AD9F-E50F7D5BA5DF}"/>
    <cellStyle name="SAPBEXresData 5 3 3" xfId="16978" xr:uid="{108AAA82-FA06-4855-BE10-932100C46DE3}"/>
    <cellStyle name="SAPBEXresData 5 4" xfId="13489" xr:uid="{A0B7535C-825D-4CEF-A09B-90344F8E414D}"/>
    <cellStyle name="SAPBEXresData 5 4 2" xfId="16920" xr:uid="{8E019727-8E06-4CCA-B09C-E2B7C38A5DA4}"/>
    <cellStyle name="SAPBEXresData 5 4 3" xfId="16591" xr:uid="{B3527459-8AC7-4102-A0AF-AA72741F27B8}"/>
    <cellStyle name="SAPBEXresData 5 5" xfId="4808" xr:uid="{0302D50D-3DAD-4835-9615-974E4A62643F}"/>
    <cellStyle name="SAPBEXresData 5 6" xfId="15608" xr:uid="{A7ED2428-B62C-4D98-B4A6-A385EB516672}"/>
    <cellStyle name="SAPBEXresData 6" xfId="6318" xr:uid="{F26E10C9-4F04-4218-907A-39697BD1570E}"/>
    <cellStyle name="SAPBEXresData 7" xfId="6310" xr:uid="{2A6954FA-7639-4E2C-AEE9-5A94DA62EE6D}"/>
    <cellStyle name="SAPBEXresData 8" xfId="9668" xr:uid="{312521AC-0D72-464A-B688-5891DFCB7B56}"/>
    <cellStyle name="SAPBEXresData 8 2" xfId="16026" xr:uid="{B22B8768-E310-4CC4-98E4-CF6AAA4469A4}"/>
    <cellStyle name="SAPBEXresData 8 3" xfId="15970" xr:uid="{4D21A6DD-2BAC-4CE4-B00E-8046491DA4D8}"/>
    <cellStyle name="SAPBEXresData_Endividamento Jun 14 (2)" xfId="3485" xr:uid="{00000000-0005-0000-0000-000028100000}"/>
    <cellStyle name="SAPBEXresDataEmph" xfId="3079" xr:uid="{00000000-0005-0000-0000-000029100000}"/>
    <cellStyle name="SAPBEXresDataEmph 2" xfId="3080" xr:uid="{00000000-0005-0000-0000-00002A100000}"/>
    <cellStyle name="SAPBEXresDataEmph 2 10" xfId="4514" xr:uid="{00000000-0005-0000-0000-00002B100000}"/>
    <cellStyle name="SAPBEXresDataEmph 2 11" xfId="16859" xr:uid="{99F5ACE6-94FD-4A9D-9405-84760988DD32}"/>
    <cellStyle name="SAPBEXresDataEmph 2 2" xfId="3081" xr:uid="{00000000-0005-0000-0000-00002C100000}"/>
    <cellStyle name="SAPBEXresDataEmph 2 2 2" xfId="9941" xr:uid="{C239B0B8-02A1-47AF-9E6A-CEB92A587445}"/>
    <cellStyle name="SAPBEXresDataEmph 2 2 2 2" xfId="16272" xr:uid="{436319E3-5E8D-4159-B831-B66A78EFD8C4}"/>
    <cellStyle name="SAPBEXresDataEmph 2 2 2 3" xfId="15952" xr:uid="{5A4A97E2-95AD-4637-B10A-02B3F9DD0ADC}"/>
    <cellStyle name="SAPBEXresDataEmph 2 2 3" xfId="6321" xr:uid="{A0CD6DF6-07D0-40B4-82F6-8AA2E7D9B73A}"/>
    <cellStyle name="SAPBEXresDataEmph 2 2 4" xfId="16495" xr:uid="{9FACB08D-210A-4AD5-997C-6BBFF958140F}"/>
    <cellStyle name="SAPBEXresDataEmph 2 3" xfId="3487" xr:uid="{00000000-0005-0000-0000-00002D100000}"/>
    <cellStyle name="SAPBEXresDataEmph 2 3 2" xfId="10133" xr:uid="{F2958835-0F82-4A49-A26B-CDEC99226147}"/>
    <cellStyle name="SAPBEXresDataEmph 2 3 2 2" xfId="16340" xr:uid="{DFF43056-B066-4921-B4EB-CB0BFA7C8D94}"/>
    <cellStyle name="SAPBEXresDataEmph 2 3 2 3" xfId="15719" xr:uid="{237AE5F2-1968-4A46-97CF-3C5A91548A90}"/>
    <cellStyle name="SAPBEXresDataEmph 2 3 3" xfId="6322" xr:uid="{2F1F4F00-BFAB-49EC-94C4-F7B9EC8163B0}"/>
    <cellStyle name="SAPBEXresDataEmph 2 3 4" xfId="15477" xr:uid="{225230AA-DE21-452A-9E05-D868E439C298}"/>
    <cellStyle name="SAPBEXresDataEmph 2 4" xfId="3746" xr:uid="{00000000-0005-0000-0000-00002E100000}"/>
    <cellStyle name="SAPBEXresDataEmph 2 4 2" xfId="13074" xr:uid="{83307C0F-9393-496E-9D58-12A891DD9DDF}"/>
    <cellStyle name="SAPBEXresDataEmph 2 4 2 2" xfId="16748" xr:uid="{001D7ED4-4358-4C6B-AAEB-A9801A1B0E3A}"/>
    <cellStyle name="SAPBEXresDataEmph 2 4 2 3" xfId="15803" xr:uid="{E5B959C1-AA5F-4C8F-9553-B185CA9424D9}"/>
    <cellStyle name="SAPBEXresDataEmph 2 4 3" xfId="10925" xr:uid="{4C5884DF-2655-4916-9A10-39E802E2CAFD}"/>
    <cellStyle name="SAPBEXresDataEmph 2 4 3 2" xfId="16475" xr:uid="{CB40A04B-33BD-41CF-8C70-2638801D56A0}"/>
    <cellStyle name="SAPBEXresDataEmph 2 4 3 3" xfId="15694" xr:uid="{2171FA5D-0527-43E5-8F2E-A94E9F228DA9}"/>
    <cellStyle name="SAPBEXresDataEmph 2 4 4" xfId="6323" xr:uid="{05AFE312-4F54-4550-9CB2-58D8829B57E8}"/>
    <cellStyle name="SAPBEXresDataEmph 2 4 5" xfId="16628" xr:uid="{DD7DB33C-D65E-41A5-A2BA-085F16511360}"/>
    <cellStyle name="SAPBEXresDataEmph 2 5" xfId="3818" xr:uid="{00000000-0005-0000-0000-00002F100000}"/>
    <cellStyle name="SAPBEXresDataEmph 2 5 2" xfId="9794" xr:uid="{49BB8F47-5DA1-454F-9060-11CD3704DF53}"/>
    <cellStyle name="SAPBEXresDataEmph 2 5 2 2" xfId="16150" xr:uid="{1C2293E7-5D04-4C10-98DB-1DBC9996EC94}"/>
    <cellStyle name="SAPBEXresDataEmph 2 5 2 3" xfId="17165" xr:uid="{D2AC4C9A-A210-4C1E-915B-350771D5DE15}"/>
    <cellStyle name="SAPBEXresDataEmph 2 5 3" xfId="6320" xr:uid="{DDB54CF2-D683-4921-BE6A-33C6966C5A46}"/>
    <cellStyle name="SAPBEXresDataEmph 2 5 4" xfId="15673" xr:uid="{AE2A5DEB-24D6-4E70-9362-FF73BB284B2E}"/>
    <cellStyle name="SAPBEXresDataEmph 2 6" xfId="4064" xr:uid="{00000000-0005-0000-0000-000030100000}"/>
    <cellStyle name="SAPBEXresDataEmph 2 6 2" xfId="9671" xr:uid="{026EE0C9-BC4E-49B0-AA2D-4DFA935C8EF2}"/>
    <cellStyle name="SAPBEXresDataEmph 2 6 3" xfId="16029" xr:uid="{8D131E02-69C7-471B-83CF-059137722929}"/>
    <cellStyle name="SAPBEXresDataEmph 2 6 4" xfId="17001" xr:uid="{A75288AD-B1CE-4137-8A76-BA5E5D0CACA5}"/>
    <cellStyle name="SAPBEXresDataEmph 2 7" xfId="4180" xr:uid="{00000000-0005-0000-0000-000031100000}"/>
    <cellStyle name="SAPBEXresDataEmph 2 8" xfId="4196" xr:uid="{00000000-0005-0000-0000-000032100000}"/>
    <cellStyle name="SAPBEXresDataEmph 2 9" xfId="4340" xr:uid="{00000000-0005-0000-0000-000033100000}"/>
    <cellStyle name="SAPBEXresDataEmph 3" xfId="3600" xr:uid="{00000000-0005-0000-0000-000034100000}"/>
    <cellStyle name="SAPBEXresDataEmph 3 2" xfId="3842" xr:uid="{00000000-0005-0000-0000-000035100000}"/>
    <cellStyle name="SAPBEXresDataEmph 3 2 2" xfId="6714" xr:uid="{3259FB77-F825-4125-8D42-44BB83950BE2}"/>
    <cellStyle name="SAPBEXresDataEmph 3 2 2 2" xfId="14553" xr:uid="{054E6992-816A-41BD-A7C2-68ED9218A281}"/>
    <cellStyle name="SAPBEXresDataEmph 3 2 2 2 2" xfId="17128" xr:uid="{9C8040AF-B206-482C-B44D-FFAAEB9CAE16}"/>
    <cellStyle name="SAPBEXresDataEmph 3 2 2 2 3" xfId="16407" xr:uid="{DEDB3FFB-9465-4A44-BAAD-91777E445E15}"/>
    <cellStyle name="SAPBEXresDataEmph 3 2 2 3" xfId="15850" xr:uid="{CDAE2A7A-8D35-4E2C-A626-0465C449742F}"/>
    <cellStyle name="SAPBEXresDataEmph 3 2 3" xfId="9795" xr:uid="{E5DE2CA2-7F3D-485C-8127-9970F112042E}"/>
    <cellStyle name="SAPBEXresDataEmph 3 2 3 2" xfId="16151" xr:uid="{E90C785D-73B3-40CF-8EAE-DD66CAC7864C}"/>
    <cellStyle name="SAPBEXresDataEmph 3 2 3 3" xfId="16659" xr:uid="{007955C7-C976-41D9-99F3-E15E4C57DA17}"/>
    <cellStyle name="SAPBEXresDataEmph 3 2 4" xfId="13503" xr:uid="{812C08AF-8962-4DC4-A89D-1A1EA524B733}"/>
    <cellStyle name="SAPBEXresDataEmph 3 2 4 2" xfId="16934" xr:uid="{D2BD058D-93EC-43C0-90A1-D364D629F90D}"/>
    <cellStyle name="SAPBEXresDataEmph 3 2 5" xfId="4824" xr:uid="{51961DE9-DB62-4ADC-9F0B-C1217074269D}"/>
    <cellStyle name="SAPBEXresDataEmph 3 3" xfId="3944" xr:uid="{00000000-0005-0000-0000-000036100000}"/>
    <cellStyle name="SAPBEXresDataEmph 3 3 2" xfId="14470" xr:uid="{C82011A0-D482-4DE2-ABF3-AF997C2E6052}"/>
    <cellStyle name="SAPBEXresDataEmph 3 3 2 2" xfId="17095" xr:uid="{B6C62188-4C11-49DF-875D-18D11C818684}"/>
    <cellStyle name="SAPBEXresDataEmph 3 3 2 3" xfId="16559" xr:uid="{45735CC0-C656-4E5C-BD40-5FD8B4F2D316}"/>
    <cellStyle name="SAPBEXresDataEmph 3 3 3" xfId="6324" xr:uid="{80A88889-145C-4B10-ADE7-C34424E0B99A}"/>
    <cellStyle name="SAPBEXresDataEmph 3 3 4" xfId="15661" xr:uid="{933A2169-887B-4ED2-BFBF-6502F77CE0ED}"/>
    <cellStyle name="SAPBEXresDataEmph 3 4" xfId="3454" xr:uid="{00000000-0005-0000-0000-000037100000}"/>
    <cellStyle name="SAPBEXresDataEmph 3 4 2" xfId="9722" xr:uid="{C54EE61B-53EE-4C7A-9BA2-967434AA9CB7}"/>
    <cellStyle name="SAPBEXresDataEmph 3 4 3" xfId="16079" xr:uid="{F2E7D33A-C24A-45BC-AFD9-7DFBB06632CE}"/>
    <cellStyle name="SAPBEXresDataEmph 3 5" xfId="4267" xr:uid="{00000000-0005-0000-0000-000038100000}"/>
    <cellStyle name="SAPBEXresDataEmph 3 6" xfId="4297" xr:uid="{00000000-0005-0000-0000-000039100000}"/>
    <cellStyle name="SAPBEXresDataEmph 3 7" xfId="4242" xr:uid="{00000000-0005-0000-0000-00003A100000}"/>
    <cellStyle name="SAPBEXresDataEmph 3 8" xfId="4510" xr:uid="{00000000-0005-0000-0000-00003B100000}"/>
    <cellStyle name="SAPBEXresDataEmph 4" xfId="3486" xr:uid="{00000000-0005-0000-0000-00003C100000}"/>
    <cellStyle name="SAPBEXresDataEmph 4 2" xfId="3745" xr:uid="{00000000-0005-0000-0000-00003D100000}"/>
    <cellStyle name="SAPBEXresDataEmph 4 2 2" xfId="14471" xr:uid="{F8E64366-608B-4C4F-99D4-6EEE0B60A596}"/>
    <cellStyle name="SAPBEXresDataEmph 4 2 2 2" xfId="17096" xr:uid="{B6BD7E14-5913-4E5B-8036-AC822410EEBF}"/>
    <cellStyle name="SAPBEXresDataEmph 4 2 3" xfId="6325" xr:uid="{83F78277-9AFD-4666-8FA9-38821E5FE583}"/>
    <cellStyle name="SAPBEXresDataEmph 4 3" xfId="3659" xr:uid="{00000000-0005-0000-0000-00003E100000}"/>
    <cellStyle name="SAPBEXresDataEmph 4 3 2" xfId="9845" xr:uid="{6B11918B-4A1A-4B18-A238-67FF365CBC60}"/>
    <cellStyle name="SAPBEXresDataEmph 4 3 3" xfId="16201" xr:uid="{1DFC8E15-149B-4456-9B49-8B4CB0FBB513}"/>
    <cellStyle name="SAPBEXresDataEmph 4 4" xfId="4063" xr:uid="{00000000-0005-0000-0000-00003F100000}"/>
    <cellStyle name="SAPBEXresDataEmph 4 4 2" xfId="13346" xr:uid="{FBC1312B-F743-4385-9823-D43AC9C41373}"/>
    <cellStyle name="SAPBEXresDataEmph 4 4 3" xfId="16829" xr:uid="{84340AAE-355D-43E2-B6A6-D26FEFBC7F4F}"/>
    <cellStyle name="SAPBEXresDataEmph 4 4 4" xfId="17202" xr:uid="{23B07644-3AF0-4F01-B57B-5AB62F081A3F}"/>
    <cellStyle name="SAPBEXresDataEmph 4 5" xfId="4179" xr:uid="{00000000-0005-0000-0000-000040100000}"/>
    <cellStyle name="SAPBEXresDataEmph 4 6" xfId="3644" xr:uid="{00000000-0005-0000-0000-000041100000}"/>
    <cellStyle name="SAPBEXresDataEmph 4 7" xfId="3341" xr:uid="{00000000-0005-0000-0000-000042100000}"/>
    <cellStyle name="SAPBEXresDataEmph 4 8" xfId="4502" xr:uid="{00000000-0005-0000-0000-000043100000}"/>
    <cellStyle name="SAPBEXresDataEmph 4 9" xfId="15483" xr:uid="{EB784E62-03C1-4BE3-A336-3D18B0FADDE1}"/>
    <cellStyle name="SAPBEXresDataEmph 5" xfId="3732" xr:uid="{00000000-0005-0000-0000-000044100000}"/>
    <cellStyle name="SAPBEXresDataEmph 5 2" xfId="6326" xr:uid="{961F1E9F-6114-473A-8735-2C4E07D695DB}"/>
    <cellStyle name="SAPBEXresDataEmph 5 2 2" xfId="14472" xr:uid="{3ED09723-5795-4D8E-927D-29938792F06E}"/>
    <cellStyle name="SAPBEXresDataEmph 5 2 2 2" xfId="17097" xr:uid="{BD47B099-6C32-4080-B169-D27C6D36C0C2}"/>
    <cellStyle name="SAPBEXresDataEmph 5 2 2 3" xfId="17194" xr:uid="{5A5DA5FC-6ACB-4054-AD81-B38FB7C89A97}"/>
    <cellStyle name="SAPBEXresDataEmph 5 2 3" xfId="15766" xr:uid="{5A20713C-4B2E-482B-BBCB-B4FEB74DE0F3}"/>
    <cellStyle name="SAPBEXresDataEmph 5 3" xfId="9891" xr:uid="{0F366F80-D3FA-42F1-8A12-D520D3884315}"/>
    <cellStyle name="SAPBEXresDataEmph 5 3 2" xfId="16247" xr:uid="{DB68B4F9-8C52-4489-A6FC-2744BF86ED4F}"/>
    <cellStyle name="SAPBEXresDataEmph 5 3 3" xfId="15536" xr:uid="{9A0B6A00-B840-4F31-8C1C-6F2413EB6F9B}"/>
    <cellStyle name="SAPBEXresDataEmph 5 4" xfId="13490" xr:uid="{16E1B6C5-0745-416A-9AF6-9C72DFC09CE4}"/>
    <cellStyle name="SAPBEXresDataEmph 5 4 2" xfId="16921" xr:uid="{33A976EC-E397-4DB2-BB25-8AFCA7698576}"/>
    <cellStyle name="SAPBEXresDataEmph 5 4 3" xfId="15788" xr:uid="{6EA01A0B-3B36-472C-9BD7-E50F58D37710}"/>
    <cellStyle name="SAPBEXresDataEmph 5 5" xfId="4809" xr:uid="{4892A5CD-070F-41F7-B3D3-CEF5FBAA74F7}"/>
    <cellStyle name="SAPBEXresDataEmph 5 6" xfId="4633" xr:uid="{83619BFB-6AE7-41A7-A7F2-A0DCA166C5B5}"/>
    <cellStyle name="SAPBEXresDataEmph 6" xfId="6327" xr:uid="{74074476-F07A-44B5-BC50-AE7AD731347B}"/>
    <cellStyle name="SAPBEXresDataEmph 7" xfId="6319" xr:uid="{29486BF7-83D8-451F-9EA0-F31A839BB0B5}"/>
    <cellStyle name="SAPBEXresDataEmph 8" xfId="9670" xr:uid="{F2D62AF5-4BA7-432E-82E6-82A55CD4AF2C}"/>
    <cellStyle name="SAPBEXresDataEmph 8 2" xfId="16028" xr:uid="{9D2A63FE-BDC3-4D32-9C95-2E978E97CC33}"/>
    <cellStyle name="SAPBEXresDataEmph 8 3" xfId="15560" xr:uid="{72BCB2B8-64F6-493D-B67C-81F690C4866C}"/>
    <cellStyle name="SAPBEXresDataEmph_Endividamento Jun 14 (2)" xfId="3488" xr:uid="{00000000-0005-0000-0000-000045100000}"/>
    <cellStyle name="SAPBEXresItem" xfId="3082" xr:uid="{00000000-0005-0000-0000-000046100000}"/>
    <cellStyle name="SAPBEXresItem 10" xfId="4517" xr:uid="{00000000-0005-0000-0000-000047100000}"/>
    <cellStyle name="SAPBEXresItem 11" xfId="15657" xr:uid="{D9308E98-6E5E-48DE-B61E-416E5CBE7100}"/>
    <cellStyle name="SAPBEXresItem 2" xfId="3083" xr:uid="{00000000-0005-0000-0000-000048100000}"/>
    <cellStyle name="SAPBEXresItem 2 10" xfId="17122" xr:uid="{B0249A9A-A086-454C-B9FE-C600F867F115}"/>
    <cellStyle name="SAPBEXresItem 2 2" xfId="3084" xr:uid="{00000000-0005-0000-0000-000049100000}"/>
    <cellStyle name="SAPBEXresItem 2 2 2" xfId="9942" xr:uid="{C3CFAC16-7502-4BF4-9348-EA6916088B51}"/>
    <cellStyle name="SAPBEXresItem 2 2 2 2" xfId="16273" xr:uid="{E41A74AB-6526-4BC5-BEF4-E81CEB2774C0}"/>
    <cellStyle name="SAPBEXresItem 2 2 2 3" xfId="15730" xr:uid="{94E73C43-6045-425A-AF12-BB7D072D66D5}"/>
    <cellStyle name="SAPBEXresItem 2 2 3" xfId="6330" xr:uid="{2819D961-902C-4716-8973-9E4BB071AB3E}"/>
    <cellStyle name="SAPBEXresItem 2 2 4" xfId="16606" xr:uid="{68ECC474-A268-4968-81E7-D082595BF740}"/>
    <cellStyle name="SAPBEXresItem 2 3" xfId="3748" xr:uid="{00000000-0005-0000-0000-00004A100000}"/>
    <cellStyle name="SAPBEXresItem 2 3 2" xfId="10134" xr:uid="{C1C9292D-BB2D-4437-A53C-2BFB3B960B40}"/>
    <cellStyle name="SAPBEXresItem 2 3 2 2" xfId="16341" xr:uid="{A644A131-CE40-4133-B556-437A7D948F3B}"/>
    <cellStyle name="SAPBEXresItem 2 3 2 3" xfId="15530" xr:uid="{334E92CE-3F79-415A-9BCC-2B475A3DCA84}"/>
    <cellStyle name="SAPBEXresItem 2 3 3" xfId="6331" xr:uid="{DE0C98A4-8603-4500-BBD6-CE95044301B6}"/>
    <cellStyle name="SAPBEXresItem 2 3 4" xfId="16760" xr:uid="{3BDF0B08-BC4F-4ABC-80F7-B6795D18122E}"/>
    <cellStyle name="SAPBEXresItem 2 4" xfId="3285" xr:uid="{00000000-0005-0000-0000-00004B100000}"/>
    <cellStyle name="SAPBEXresItem 2 4 2" xfId="13075" xr:uid="{11793B01-3D5C-457C-A53E-7D697428F0B1}"/>
    <cellStyle name="SAPBEXresItem 2 4 2 2" xfId="16749" xr:uid="{9F69E4CB-4C09-4662-AD5C-F54ABF5899E0}"/>
    <cellStyle name="SAPBEXresItem 2 4 2 3" xfId="17208" xr:uid="{F31EB907-B640-4692-ACC9-77211F5F4B5A}"/>
    <cellStyle name="SAPBEXresItem 2 4 3" xfId="10926" xr:uid="{7C0F0D56-F92D-4347-9800-84F4661E87EB}"/>
    <cellStyle name="SAPBEXresItem 2 4 3 2" xfId="16476" xr:uid="{431A0039-A757-4FBA-A7CE-FAD16C48F938}"/>
    <cellStyle name="SAPBEXresItem 2 4 3 3" xfId="16965" xr:uid="{76732F1E-3461-4183-8DF6-0C156D6489CA}"/>
    <cellStyle name="SAPBEXresItem 2 4 4" xfId="6332" xr:uid="{2CBC54EA-6178-405B-AFB0-97E727FBADB6}"/>
    <cellStyle name="SAPBEXresItem 2 4 5" xfId="15567" xr:uid="{E3B4F1CE-F876-4E5A-86CD-ABE6D4140B27}"/>
    <cellStyle name="SAPBEXresItem 2 5" xfId="4066" xr:uid="{00000000-0005-0000-0000-00004C100000}"/>
    <cellStyle name="SAPBEXresItem 2 5 2" xfId="9796" xr:uid="{EA014153-71AA-4F82-92CA-387B8A4E895D}"/>
    <cellStyle name="SAPBEXresItem 2 5 2 2" xfId="16152" xr:uid="{14E82AFF-8E33-4C41-9680-DEF575E424A0}"/>
    <cellStyle name="SAPBEXresItem 2 5 2 3" xfId="15919" xr:uid="{3ACE9773-D4FC-40F8-AB9A-D1AA51141621}"/>
    <cellStyle name="SAPBEXresItem 2 5 3" xfId="6329" xr:uid="{55F80768-74D3-4F03-91BE-9E8BF57236FE}"/>
    <cellStyle name="SAPBEXresItem 2 5 4" xfId="15478" xr:uid="{F5BE0BDD-DC01-4196-95D4-D648132C5FCC}"/>
    <cellStyle name="SAPBEXresItem 2 6" xfId="3774" xr:uid="{00000000-0005-0000-0000-00004D100000}"/>
    <cellStyle name="SAPBEXresItem 2 6 2" xfId="9673" xr:uid="{ACD1BEC9-5018-4406-9498-EFCA31B8A4A0}"/>
    <cellStyle name="SAPBEXresItem 2 6 3" xfId="16031" xr:uid="{6CDBDD94-26E1-46F4-8E8D-9309E1BC00D5}"/>
    <cellStyle name="SAPBEXresItem 2 6 4" xfId="16545" xr:uid="{BA7298F5-D079-4E4E-918C-73B938B0B816}"/>
    <cellStyle name="SAPBEXresItem 2 7" xfId="4309" xr:uid="{00000000-0005-0000-0000-00004E100000}"/>
    <cellStyle name="SAPBEXresItem 2 8" xfId="4390" xr:uid="{00000000-0005-0000-0000-00004F100000}"/>
    <cellStyle name="SAPBEXresItem 2 9" xfId="4486" xr:uid="{00000000-0005-0000-0000-000050100000}"/>
    <cellStyle name="SAPBEXresItem 3" xfId="3601" xr:uid="{00000000-0005-0000-0000-000051100000}"/>
    <cellStyle name="SAPBEXresItem 3 2" xfId="3843" xr:uid="{00000000-0005-0000-0000-000052100000}"/>
    <cellStyle name="SAPBEXresItem 3 2 2" xfId="9797" xr:uid="{736BE5E1-D07F-4E9F-9921-B4FBA2AA98F3}"/>
    <cellStyle name="SAPBEXresItem 3 2 2 2" xfId="16153" xr:uid="{7B63373D-453A-4937-880B-F64CF7EE7784}"/>
    <cellStyle name="SAPBEXresItem 3 2 2 3" xfId="15701" xr:uid="{55640AFE-B3B2-4DA3-A9E2-13F07B9E971F}"/>
    <cellStyle name="SAPBEXresItem 3 2 3" xfId="6333" xr:uid="{659CD850-64E2-400A-82F9-00CB796C160F}"/>
    <cellStyle name="SAPBEXresItem 3 2 4" xfId="15572" xr:uid="{D8682189-9C54-4DE9-B690-019DE6F2DFCA}"/>
    <cellStyle name="SAPBEXresItem 3 3" xfId="3809" xr:uid="{00000000-0005-0000-0000-000053100000}"/>
    <cellStyle name="SAPBEXresItem 3 3 2" xfId="9723" xr:uid="{5BF85947-AE08-4ED5-9F1B-3E1495600E9D}"/>
    <cellStyle name="SAPBEXresItem 3 3 3" xfId="16080" xr:uid="{0A3F6858-3DE6-4E36-A5DF-50B35D425800}"/>
    <cellStyle name="SAPBEXresItem 3 3 4" xfId="15977" xr:uid="{A9E34059-0F7C-4FBB-AD24-D6FDBDDE568E}"/>
    <cellStyle name="SAPBEXresItem 3 4" xfId="4152" xr:uid="{00000000-0005-0000-0000-000054100000}"/>
    <cellStyle name="SAPBEXresItem 3 5" xfId="4268" xr:uid="{00000000-0005-0000-0000-000055100000}"/>
    <cellStyle name="SAPBEXresItem 3 6" xfId="3805" xr:uid="{00000000-0005-0000-0000-000056100000}"/>
    <cellStyle name="SAPBEXresItem 3 7" xfId="4405" xr:uid="{00000000-0005-0000-0000-000057100000}"/>
    <cellStyle name="SAPBEXresItem 3 8" xfId="4518" xr:uid="{00000000-0005-0000-0000-000058100000}"/>
    <cellStyle name="SAPBEXresItem 3 9" xfId="4628" xr:uid="{D341A91C-AB88-4588-8181-9E74B5B10228}"/>
    <cellStyle name="SAPBEXresItem 4" xfId="3489" xr:uid="{00000000-0005-0000-0000-000059100000}"/>
    <cellStyle name="SAPBEXresItem 4 2" xfId="3747" xr:uid="{00000000-0005-0000-0000-00005A100000}"/>
    <cellStyle name="SAPBEXresItem 4 2 2" xfId="14473" xr:uid="{B8F4FB4E-56C3-4378-8659-E52F62718D46}"/>
    <cellStyle name="SAPBEXresItem 4 2 2 2" xfId="17098" xr:uid="{E7A07DF3-DE51-4CE4-8253-80661DC1A42C}"/>
    <cellStyle name="SAPBEXresItem 4 2 2 3" xfId="16688" xr:uid="{C8446643-A3C5-46BB-8AD8-80182C12BA68}"/>
    <cellStyle name="SAPBEXresItem 4 2 3" xfId="6334" xr:uid="{A38CAFB1-A234-4514-A0A3-01BB56B7B7F9}"/>
    <cellStyle name="SAPBEXresItem 4 2 4" xfId="17016" xr:uid="{BC2A3E65-32C4-4662-A16F-DF4AE37283A1}"/>
    <cellStyle name="SAPBEXresItem 4 3" xfId="3303" xr:uid="{00000000-0005-0000-0000-00005B100000}"/>
    <cellStyle name="SAPBEXresItem 4 3 2" xfId="9846" xr:uid="{087D2A6F-92AA-467B-BC0A-17D6B601F1D6}"/>
    <cellStyle name="SAPBEXresItem 4 3 3" xfId="16202" xr:uid="{2889FF81-D26D-4863-95F9-33E19E721C42}"/>
    <cellStyle name="SAPBEXresItem 4 3 4" xfId="16400" xr:uid="{5607E39B-7E59-4F70-B75A-E0ECF60A107E}"/>
    <cellStyle name="SAPBEXresItem 4 4" xfId="4065" xr:uid="{00000000-0005-0000-0000-00005C100000}"/>
    <cellStyle name="SAPBEXresItem 4 4 2" xfId="13347" xr:uid="{3915FBDD-AFEE-47A9-BBEE-46F416CBF9B5}"/>
    <cellStyle name="SAPBEXresItem 4 4 3" xfId="16830" xr:uid="{E21B1BEF-6551-492F-B9A2-197D3F9D94F0}"/>
    <cellStyle name="SAPBEXresItem 4 4 4" xfId="16697" xr:uid="{0456A4AF-AAA7-4288-990D-90ADC7F9EEEF}"/>
    <cellStyle name="SAPBEXresItem 4 5" xfId="4082" xr:uid="{00000000-0005-0000-0000-00005D100000}"/>
    <cellStyle name="SAPBEXresItem 4 6" xfId="3653" xr:uid="{00000000-0005-0000-0000-00005E100000}"/>
    <cellStyle name="SAPBEXresItem 4 7" xfId="3714" xr:uid="{00000000-0005-0000-0000-00005F100000}"/>
    <cellStyle name="SAPBEXresItem 4 8" xfId="4542" xr:uid="{00000000-0005-0000-0000-000060100000}"/>
    <cellStyle name="SAPBEXresItem 4 9" xfId="15772" xr:uid="{E8A8C0C6-B2C0-4281-ABB4-EE1839BF421C}"/>
    <cellStyle name="SAPBEXresItem 5" xfId="3269" xr:uid="{00000000-0005-0000-0000-000061100000}"/>
    <cellStyle name="SAPBEXresItem 5 2" xfId="9892" xr:uid="{764E9048-1C1C-4F08-8147-91EA9E6F8FE4}"/>
    <cellStyle name="SAPBEXresItem 5 2 2" xfId="16248" xr:uid="{3885F89A-8C68-4150-81F3-8C59ECA2B449}"/>
    <cellStyle name="SAPBEXresItem 5 2 3" xfId="4619" xr:uid="{9FE0B23C-5AEF-4529-A669-C8A2935CB76A}"/>
    <cellStyle name="SAPBEXresItem 5 3" xfId="6335" xr:uid="{8F2F881E-59EB-471B-8A30-E40B2B8B58FC}"/>
    <cellStyle name="SAPBEXresItem 5 4" xfId="16292" xr:uid="{A6B74E02-65AB-4EAA-8E0F-F3915D380031}"/>
    <cellStyle name="SAPBEXresItem 6" xfId="3910" xr:uid="{00000000-0005-0000-0000-000062100000}"/>
    <cellStyle name="SAPBEXresItem 6 2" xfId="6336" xr:uid="{64C040D3-F64C-47A6-A0BB-7960239EB457}"/>
    <cellStyle name="SAPBEXresItem 7" xfId="3740" xr:uid="{00000000-0005-0000-0000-000063100000}"/>
    <cellStyle name="SAPBEXresItem 7 2" xfId="6328" xr:uid="{2DF7B0E1-BA9F-49BC-9601-629CEA0B9B87}"/>
    <cellStyle name="SAPBEXresItem 8" xfId="4236" xr:uid="{00000000-0005-0000-0000-000064100000}"/>
    <cellStyle name="SAPBEXresItem 8 2" xfId="13288" xr:uid="{2BB8EEDC-4AC2-4E8A-878C-FCD87D9E5F00}"/>
    <cellStyle name="SAPBEXresItem 8 3" xfId="16791" xr:uid="{64612DB9-431F-486B-8FA1-F9E04C999B66}"/>
    <cellStyle name="SAPBEXresItem 8 4" xfId="17206" xr:uid="{336EB0A6-EB67-4EE6-8EE0-AED3AD0860CC}"/>
    <cellStyle name="SAPBEXresItem 9" xfId="4462" xr:uid="{00000000-0005-0000-0000-000065100000}"/>
    <cellStyle name="SAPBEXresItem 9 2" xfId="9672" xr:uid="{84FA94EA-A7B4-4DCB-939A-DC0A045BC04E}"/>
    <cellStyle name="SAPBEXresItem 9 3" xfId="16030" xr:uid="{9FDBD723-917C-4656-A796-B7FBF6841E38}"/>
    <cellStyle name="SAPBEXresItem 9 4" xfId="16388" xr:uid="{6EFEAA6D-DD15-4C6A-A769-9EFB537BEB28}"/>
    <cellStyle name="SAPBEXresItem_Endividamento Jun 14 (2)" xfId="3491" xr:uid="{00000000-0005-0000-0000-000066100000}"/>
    <cellStyle name="SAPBEXresItemX" xfId="3085" xr:uid="{00000000-0005-0000-0000-000067100000}"/>
    <cellStyle name="SAPBEXresItemX 10" xfId="3915" xr:uid="{00000000-0005-0000-0000-000068100000}"/>
    <cellStyle name="SAPBEXresItemX 10 2" xfId="9674" xr:uid="{6002E68C-6BAB-436D-98A6-C30E9BFFD0B1}"/>
    <cellStyle name="SAPBEXresItemX 10 3" xfId="16032" xr:uid="{7B3B0732-1D79-48CF-8956-73490C9A7149}"/>
    <cellStyle name="SAPBEXresItemX 10 4" xfId="15845" xr:uid="{D5B0C408-91EF-4342-80AA-0F5A4BEA152B}"/>
    <cellStyle name="SAPBEXresItemX 11" xfId="4366" xr:uid="{00000000-0005-0000-0000-000069100000}"/>
    <cellStyle name="SAPBEXresItemX 12" xfId="4495" xr:uid="{00000000-0005-0000-0000-00006A100000}"/>
    <cellStyle name="SAPBEXresItemX 2" xfId="3493" xr:uid="{00000000-0005-0000-0000-00006B100000}"/>
    <cellStyle name="SAPBEXresItemX 2 2" xfId="6339" xr:uid="{FC3A99DD-6D3C-40FD-8949-10CE25884EB6}"/>
    <cellStyle name="SAPBEXresItemX 2 3" xfId="6340" xr:uid="{B0B7C56B-22D1-4A42-8B7E-2C4B5080C227}"/>
    <cellStyle name="SAPBEXresItemX 2 3 2" xfId="10135" xr:uid="{B3CE8F5F-A75F-4526-863A-412EAC10B163}"/>
    <cellStyle name="SAPBEXresItemX 2 3 2 2" xfId="16342" xr:uid="{31C73F27-AEA6-4003-A587-B2960468444D}"/>
    <cellStyle name="SAPBEXresItemX 2 3 2 3" xfId="15529" xr:uid="{3C72C612-948E-4DF3-87BC-744429018772}"/>
    <cellStyle name="SAPBEXresItemX 2 3 3" xfId="15899" xr:uid="{76D17805-4663-46B9-86BD-44DEF59D6733}"/>
    <cellStyle name="SAPBEXresItemX 2 4" xfId="6338" xr:uid="{BD535E78-D188-419D-B009-DAC4E5B12E2F}"/>
    <cellStyle name="SAPBEXresItemX 2 4 2" xfId="9798" xr:uid="{841B829E-66A1-4CC4-A7E2-60ED5705F3EE}"/>
    <cellStyle name="SAPBEXresItemX 2 4 2 2" xfId="16154" xr:uid="{2BE431A4-539B-4CCE-9F9B-A87DE773AC12}"/>
    <cellStyle name="SAPBEXresItemX 2 4 2 3" xfId="15547" xr:uid="{B4E08D87-0E9D-4B05-AFCC-AED2B6AFEA09}"/>
    <cellStyle name="SAPBEXresItemX 2 4 3" xfId="17144" xr:uid="{34E0A067-8F21-4814-B129-FB1B87AA2F1B}"/>
    <cellStyle name="SAPBEXresItemX 3" xfId="3602" xr:uid="{00000000-0005-0000-0000-00006C100000}"/>
    <cellStyle name="SAPBEXresItemX 3 2" xfId="3844" xr:uid="{00000000-0005-0000-0000-00006D100000}"/>
    <cellStyle name="SAPBEXresItemX 3 2 2" xfId="10899" xr:uid="{124EBA82-4295-42A1-89F6-5C12173CC98E}"/>
    <cellStyle name="SAPBEXresItemX 3 2 2 2" xfId="16449" xr:uid="{FEAF5310-A7B2-4EA6-8A93-FBDED89AAC58}"/>
    <cellStyle name="SAPBEXresItemX 3 2 2 3" xfId="15677" xr:uid="{2E7A6A39-EC3E-42A3-9A77-144981F9A30D}"/>
    <cellStyle name="SAPBEXresItemX 3 2 3" xfId="6342" xr:uid="{A8225B1A-5B1A-4A2D-A06A-0F358D8BE93C}"/>
    <cellStyle name="SAPBEXresItemX 3 2 4" xfId="17018" xr:uid="{7F62679E-2CC5-4DA5-90A3-C23FE9075C05}"/>
    <cellStyle name="SAPBEXresItemX 3 3" xfId="3926" xr:uid="{00000000-0005-0000-0000-00006E100000}"/>
    <cellStyle name="SAPBEXresItemX 3 3 2" xfId="9799" xr:uid="{963A0F31-DA63-4175-BA12-469F7376230D}"/>
    <cellStyle name="SAPBEXresItemX 3 3 2 2" xfId="16155" xr:uid="{8F8422A2-AB25-412C-93A2-B54E7AC63D8E}"/>
    <cellStyle name="SAPBEXresItemX 3 3 2 3" xfId="16985" xr:uid="{FBE843DF-44A6-4FE2-9C86-19EE73D1F815}"/>
    <cellStyle name="SAPBEXresItemX 3 3 3" xfId="6341" xr:uid="{402EB530-FBCE-4AC5-BB92-400E7B63E7E6}"/>
    <cellStyle name="SAPBEXresItemX 3 3 4" xfId="15683" xr:uid="{5890A5FD-31D0-495E-AEAB-4DE5FBFC0EED}"/>
    <cellStyle name="SAPBEXresItemX 3 4" xfId="4153" xr:uid="{00000000-0005-0000-0000-00006F100000}"/>
    <cellStyle name="SAPBEXresItemX 3 4 2" xfId="9724" xr:uid="{8ACDC5A1-6BFC-4F29-8F24-4BD662E98D71}"/>
    <cellStyle name="SAPBEXresItemX 3 4 3" xfId="16081" xr:uid="{C98FBC32-BC4B-42FF-8246-8607EBAE739E}"/>
    <cellStyle name="SAPBEXresItemX 3 4 4" xfId="15755" xr:uid="{7CFA1C3B-5FE7-4A9C-9F9E-8FB33795542F}"/>
    <cellStyle name="SAPBEXresItemX 3 5" xfId="4269" xr:uid="{00000000-0005-0000-0000-000070100000}"/>
    <cellStyle name="SAPBEXresItemX 3 6" xfId="4363" xr:uid="{00000000-0005-0000-0000-000071100000}"/>
    <cellStyle name="SAPBEXresItemX 3 7" xfId="4457" xr:uid="{00000000-0005-0000-0000-000072100000}"/>
    <cellStyle name="SAPBEXresItemX 3 8" xfId="4490" xr:uid="{00000000-0005-0000-0000-000073100000}"/>
    <cellStyle name="SAPBEXresItemX 3 9" xfId="16801" xr:uid="{28EC6D15-3AAA-4E36-AFFE-596588C92958}"/>
    <cellStyle name="SAPBEXresItemX 4" xfId="3492" xr:uid="{00000000-0005-0000-0000-000074100000}"/>
    <cellStyle name="SAPBEXresItemX 4 2" xfId="3749" xr:uid="{00000000-0005-0000-0000-000075100000}"/>
    <cellStyle name="SAPBEXresItemX 4 2 2" xfId="14474" xr:uid="{8428F6D7-EB1E-4BB6-A63F-FF7E28DEF846}"/>
    <cellStyle name="SAPBEXresItemX 4 2 2 2" xfId="17099" xr:uid="{1942D62D-84D0-4D35-B2C0-DE80105A9317}"/>
    <cellStyle name="SAPBEXresItemX 4 2 2 3" xfId="15950" xr:uid="{48CE7656-27F8-49F1-926F-165FAB7131FC}"/>
    <cellStyle name="SAPBEXresItemX 4 2 3" xfId="6343" xr:uid="{D3295627-4249-44A9-9F92-E1DC58CA0C47}"/>
    <cellStyle name="SAPBEXresItemX 4 2 4" xfId="16413" xr:uid="{F06A2EDF-5775-48E8-9C74-C382B37BBD04}"/>
    <cellStyle name="SAPBEXresItemX 4 3" xfId="3969" xr:uid="{00000000-0005-0000-0000-000076100000}"/>
    <cellStyle name="SAPBEXresItemX 4 3 2" xfId="9847" xr:uid="{F45ADABC-5A2D-404C-81BE-38A8101F7FFE}"/>
    <cellStyle name="SAPBEXresItemX 4 3 3" xfId="16203" xr:uid="{122C6555-1078-4599-8EE3-BA52C2662CA5}"/>
    <cellStyle name="SAPBEXresItemX 4 3 4" xfId="16558" xr:uid="{BDF11DB1-F26E-4C41-9C33-73529AA5994D}"/>
    <cellStyle name="SAPBEXresItemX 4 4" xfId="4067" xr:uid="{00000000-0005-0000-0000-000077100000}"/>
    <cellStyle name="SAPBEXresItemX 4 4 2" xfId="13348" xr:uid="{444BC0C7-DD9C-4DB1-A57C-8774F53E8EA0}"/>
    <cellStyle name="SAPBEXresItemX 4 4 3" xfId="16831" xr:uid="{E949F5EE-E8AE-4757-B9A1-6670382E20F0}"/>
    <cellStyle name="SAPBEXresItemX 4 4 4" xfId="15958" xr:uid="{4DA47963-8A93-464A-A0C2-DC7009E1BF07}"/>
    <cellStyle name="SAPBEXresItemX 4 5" xfId="4181" xr:uid="{00000000-0005-0000-0000-000078100000}"/>
    <cellStyle name="SAPBEXresItemX 4 6" xfId="4227" xr:uid="{00000000-0005-0000-0000-000079100000}"/>
    <cellStyle name="SAPBEXresItemX 4 7" xfId="4448" xr:uid="{00000000-0005-0000-0000-00007A100000}"/>
    <cellStyle name="SAPBEXresItemX 4 8" xfId="4318" xr:uid="{00000000-0005-0000-0000-00007B100000}"/>
    <cellStyle name="SAPBEXresItemX 4 9" xfId="15640" xr:uid="{D9776C94-B150-4FF1-8F9D-9C76D9C4E7BC}"/>
    <cellStyle name="SAPBEXresItemX 5" xfId="3335" xr:uid="{00000000-0005-0000-0000-00007C100000}"/>
    <cellStyle name="SAPBEXresItemX 5 2" xfId="6344" xr:uid="{122A63DC-9DB1-406F-8F0E-CF5E3D6EEF31}"/>
    <cellStyle name="SAPBEXresItemX 5 2 2" xfId="14475" xr:uid="{2C513509-30F2-4A3C-8343-C72F813AEF79}"/>
    <cellStyle name="SAPBEXresItemX 5 2 2 2" xfId="17100" xr:uid="{CAA07597-1177-4813-8FD1-CFD1EC6BB2BA}"/>
    <cellStyle name="SAPBEXresItemX 5 2 2 3" xfId="15728" xr:uid="{E327DDD2-94D6-45EF-85C8-8BDF5EF7A86A}"/>
    <cellStyle name="SAPBEXresItemX 5 2 3" xfId="16573" xr:uid="{658042C5-2A0C-4E86-A879-682E7CCB565F}"/>
    <cellStyle name="SAPBEXresItemX 5 3" xfId="9893" xr:uid="{B53AFDB8-69FC-4065-81B6-8F28A46834DD}"/>
    <cellStyle name="SAPBEXresItemX 5 3 2" xfId="16249" xr:uid="{D0F38CAB-75C0-487A-80ED-B291A3468E3C}"/>
    <cellStyle name="SAPBEXresItemX 5 3 3" xfId="4635" xr:uid="{CCAB7A65-1787-4906-8AB8-9B7B5D225151}"/>
    <cellStyle name="SAPBEXresItemX 5 4" xfId="13386" xr:uid="{4A09D210-08D5-4D79-8E88-51B02D75B2FE}"/>
    <cellStyle name="SAPBEXresItemX 5 4 2" xfId="16853" xr:uid="{53D624A8-BF67-464E-9DAD-33B98D404BB5}"/>
    <cellStyle name="SAPBEXresItemX 5 4 3" xfId="15515" xr:uid="{1DA11078-6BC4-4B0C-B5F3-392CBADF6412}"/>
    <cellStyle name="SAPBEXresItemX 5 5" xfId="4672" xr:uid="{FEBAFBD8-5AB3-47E3-BC4E-AC0443E5E79C}"/>
    <cellStyle name="SAPBEXresItemX 5 6" xfId="15633" xr:uid="{B1D3573C-D116-4D8B-9545-4F1EBC3B9F32}"/>
    <cellStyle name="SAPBEXresItemX 6" xfId="3268" xr:uid="{00000000-0005-0000-0000-00007D100000}"/>
    <cellStyle name="SAPBEXresItemX 6 2" xfId="6345" xr:uid="{F6467DB0-909B-42F5-AD3C-CBEBE81C1112}"/>
    <cellStyle name="SAPBEXresItemX 7" xfId="3959" xr:uid="{00000000-0005-0000-0000-00007E100000}"/>
    <cellStyle name="SAPBEXresItemX 7 2" xfId="13028" xr:uid="{59711F23-E626-4CE9-9710-6BD8219663BA}"/>
    <cellStyle name="SAPBEXresItemX 7 3" xfId="6346" xr:uid="{622E5678-5E60-4181-94AC-4F6E4335D6F3}"/>
    <cellStyle name="SAPBEXresItemX 8" xfId="3715" xr:uid="{00000000-0005-0000-0000-00007F100000}"/>
    <cellStyle name="SAPBEXresItemX 8 2" xfId="6337" xr:uid="{A1B162B1-3351-4CCA-90B5-E62D68FCF0D9}"/>
    <cellStyle name="SAPBEXresItemX 9" xfId="3452" xr:uid="{00000000-0005-0000-0000-000080100000}"/>
    <cellStyle name="SAPBEXresItemX 9 2" xfId="13452" xr:uid="{8D938E1A-0A18-4948-BA72-AA554B872B92}"/>
    <cellStyle name="SAPBEXresItemX 9 2 2" xfId="16886" xr:uid="{F6E02E50-91F7-4111-8C2C-7919A7267B9E}"/>
    <cellStyle name="SAPBEXresItemX 9 2 3" xfId="16515" xr:uid="{0334CE39-F160-449F-81A2-8176A5AAA5B8}"/>
    <cellStyle name="SAPBEXresItemX 9 3" xfId="4769" xr:uid="{AFDF95A0-D1AE-40A0-AF44-E0D27ABEAF95}"/>
    <cellStyle name="SAPBEXresItemX 9 4" xfId="4622" xr:uid="{6630B592-DFD3-423A-B006-12271E88C091}"/>
    <cellStyle name="SAPBEXresItemX_GRADE JUN13" xfId="6347" xr:uid="{32CDD6F5-D0D2-4F37-A15E-44208CA34DFF}"/>
    <cellStyle name="SAPBEXstdData" xfId="3086" xr:uid="{00000000-0005-0000-0000-000081100000}"/>
    <cellStyle name="SAPBEXstdData 10" xfId="9675" xr:uid="{6B5986FF-63C1-44E9-B623-9E1AB363DB43}"/>
    <cellStyle name="SAPBEXstdData 10 2" xfId="16033" xr:uid="{1CB19163-8A20-424E-A60F-220FFE5DAE3F}"/>
    <cellStyle name="SAPBEXstdData 10 3" xfId="17182" xr:uid="{3B968DA5-2BF7-4972-B155-35C84937873D}"/>
    <cellStyle name="SAPBEXstdData 2" xfId="3087" xr:uid="{00000000-0005-0000-0000-000082100000}"/>
    <cellStyle name="SAPBEXstdData 2 10" xfId="4393" xr:uid="{00000000-0005-0000-0000-000083100000}"/>
    <cellStyle name="SAPBEXstdData 2 11" xfId="16726" xr:uid="{C3C7DF7A-7C3A-4EF9-AF10-22D8913B2C8E}"/>
    <cellStyle name="SAPBEXstdData 2 2" xfId="3088" xr:uid="{00000000-0005-0000-0000-000084100000}"/>
    <cellStyle name="SAPBEXstdData 2 2 2" xfId="9861" xr:uid="{B640EFFA-129E-4422-AC08-49A18F0D3185}"/>
    <cellStyle name="SAPBEXstdData 2 2 2 2" xfId="16217" xr:uid="{8C43009A-0D0C-4E5B-B85C-5B530605F10D}"/>
    <cellStyle name="SAPBEXstdData 2 2 2 3" xfId="15698" xr:uid="{FE970A2F-A5B9-4727-8AFF-8B4528752C62}"/>
    <cellStyle name="SAPBEXstdData 2 2 3" xfId="6350" xr:uid="{97C5D24F-0FDE-49A8-98A0-3C630D6ACCA7}"/>
    <cellStyle name="SAPBEXstdData 2 2 4" xfId="15571" xr:uid="{6F1F6E5E-A941-4D53-A1EC-3186AFC2306E}"/>
    <cellStyle name="SAPBEXstdData 2 3" xfId="3495" xr:uid="{00000000-0005-0000-0000-000085100000}"/>
    <cellStyle name="SAPBEXstdData 2 3 2" xfId="10136" xr:uid="{6978EF3A-A801-42F4-8A80-1760B1C04E69}"/>
    <cellStyle name="SAPBEXstdData 2 3 2 2" xfId="16343" xr:uid="{715627D7-5493-4EFC-BA00-2241F934B114}"/>
    <cellStyle name="SAPBEXstdData 2 3 2 3" xfId="16968" xr:uid="{5246E019-42B7-4089-9ADF-0A4A174C057D}"/>
    <cellStyle name="SAPBEXstdData 2 3 3" xfId="6351" xr:uid="{AB8848B8-C904-467D-91AD-928CB5348ECD}"/>
    <cellStyle name="SAPBEXstdData 2 3 4" xfId="17017" xr:uid="{2E82199D-1FA3-4D9E-8926-CE246C07FBBF}"/>
    <cellStyle name="SAPBEXstdData 2 4" xfId="3752" xr:uid="{00000000-0005-0000-0000-000086100000}"/>
    <cellStyle name="SAPBEXstdData 2 4 2" xfId="13076" xr:uid="{8278D243-1BEB-4255-8332-DB9C9FBC573B}"/>
    <cellStyle name="SAPBEXstdData 2 4 2 2" xfId="16750" xr:uid="{E425B1DA-5BAD-448F-977B-89172C415F04}"/>
    <cellStyle name="SAPBEXstdData 2 4 2 3" xfId="16705" xr:uid="{C3484D2D-7A9D-4150-9AB5-1733ECBE020A}"/>
    <cellStyle name="SAPBEXstdData 2 4 3" xfId="10927" xr:uid="{E2870145-097F-4BDB-9709-82A5A8816289}"/>
    <cellStyle name="SAPBEXstdData 2 4 3 2" xfId="16477" xr:uid="{F90579D5-599C-444D-8043-C6A7FC04D61A}"/>
    <cellStyle name="SAPBEXstdData 2 4 3 3" xfId="16425" xr:uid="{88A12164-56DD-408D-8655-3570BD6638B3}"/>
    <cellStyle name="SAPBEXstdData 2 4 4" xfId="6352" xr:uid="{320AB1AD-E996-4183-9640-8EA6433BA40A}"/>
    <cellStyle name="SAPBEXstdData 2 4 5" xfId="16381" xr:uid="{2028BE78-E319-4F09-AD6D-6EDE5276C1AB}"/>
    <cellStyle name="SAPBEXstdData 2 5" xfId="3315" xr:uid="{00000000-0005-0000-0000-000087100000}"/>
    <cellStyle name="SAPBEXstdData 2 5 2" xfId="9800" xr:uid="{4219CD0F-57E6-4366-A1F7-863C70AAB7B8}"/>
    <cellStyle name="SAPBEXstdData 2 5 2 2" xfId="16156" xr:uid="{D98C41DB-06D6-4A2C-938D-727BF5998B51}"/>
    <cellStyle name="SAPBEXstdData 2 5 2 3" xfId="16362" xr:uid="{C47696DB-96E9-4964-9745-55EB5873B126}"/>
    <cellStyle name="SAPBEXstdData 2 5 3" xfId="6349" xr:uid="{29A35E91-B01C-4276-ADC5-B70776423466}"/>
    <cellStyle name="SAPBEXstdData 2 5 4" xfId="15741" xr:uid="{84CDEE2B-FCB4-4AC1-A8A2-5DB0341A2797}"/>
    <cellStyle name="SAPBEXstdData 2 6" xfId="4070" xr:uid="{00000000-0005-0000-0000-000088100000}"/>
    <cellStyle name="SAPBEXstdData 2 6 2" xfId="9676" xr:uid="{F937ACCF-CC93-4B60-ACF7-B1AEB9EA94D0}"/>
    <cellStyle name="SAPBEXstdData 2 6 3" xfId="16034" xr:uid="{B010AFAA-9C7E-4CA2-96B1-E65A45DADDFA}"/>
    <cellStyle name="SAPBEXstdData 2 6 4" xfId="16677" xr:uid="{CC2D8B8F-1EF7-4CB6-B84C-86E930CFD6BB}"/>
    <cellStyle name="SAPBEXstdData 2 7" xfId="4184" xr:uid="{00000000-0005-0000-0000-000089100000}"/>
    <cellStyle name="SAPBEXstdData 2 8" xfId="3800" xr:uid="{00000000-0005-0000-0000-00008A100000}"/>
    <cellStyle name="SAPBEXstdData 2 9" xfId="3305" xr:uid="{00000000-0005-0000-0000-00008B100000}"/>
    <cellStyle name="SAPBEXstdData 3" xfId="3603" xr:uid="{00000000-0005-0000-0000-00008C100000}"/>
    <cellStyle name="SAPBEXstdData 3 2" xfId="3891" xr:uid="{00000000-0005-0000-0000-00008D100000}"/>
    <cellStyle name="SAPBEXstdData 3 2 2" xfId="9943" xr:uid="{D43BD75C-49C8-493C-A842-4D652FE2622B}"/>
    <cellStyle name="SAPBEXstdData 3 2 2 2" xfId="16274" xr:uid="{02FF6B63-8CAE-4948-AC14-40386D6D34C0}"/>
    <cellStyle name="SAPBEXstdData 3 2 2 3" xfId="15535" xr:uid="{AD7DF13E-6680-41C4-9DDF-DC1E421E162E}"/>
    <cellStyle name="SAPBEXstdData 3 2 3" xfId="6354" xr:uid="{790AB506-98E1-48F2-95AA-7ED3EB1DEA74}"/>
    <cellStyle name="SAPBEXstdData 3 2 4" xfId="15856" xr:uid="{E9EB75DD-5255-446B-BECE-4B51D8DACD72}"/>
    <cellStyle name="SAPBEXstdData 3 3" xfId="3845" xr:uid="{00000000-0005-0000-0000-00008E100000}"/>
    <cellStyle name="SAPBEXstdData 3 3 2" xfId="10137" xr:uid="{586FDD44-F63C-4DFB-84C8-9A1CD55D8889}"/>
    <cellStyle name="SAPBEXstdData 3 3 2 2" xfId="16344" xr:uid="{5055F140-75AA-4BD0-BC6D-A940AE7FABA5}"/>
    <cellStyle name="SAPBEXstdData 3 3 2 3" xfId="16289" xr:uid="{C8DEFEBB-0863-46CD-8FF8-E10F39F8826F}"/>
    <cellStyle name="SAPBEXstdData 3 3 3" xfId="6355" xr:uid="{6614C04E-FD9A-4BB2-A7E7-BC3315A4546B}"/>
    <cellStyle name="SAPBEXstdData 3 3 4" xfId="17173" xr:uid="{89D4F541-EDAA-4DFB-A7BD-7AA9841B49FD}"/>
    <cellStyle name="SAPBEXstdData 3 4" xfId="4154" xr:uid="{00000000-0005-0000-0000-00008F100000}"/>
    <cellStyle name="SAPBEXstdData 3 4 2" xfId="10938" xr:uid="{9F72604C-DB7E-4613-9005-33EA20C9B098}"/>
    <cellStyle name="SAPBEXstdData 3 4 2 2" xfId="16488" xr:uid="{01E65383-7905-4192-98A8-116925F6805F}"/>
    <cellStyle name="SAPBEXstdData 3 4 2 3" xfId="15808" xr:uid="{74826BD8-AF46-4E3E-A829-6233280624DA}"/>
    <cellStyle name="SAPBEXstdData 3 4 3" xfId="6356" xr:uid="{749A83DE-730A-470A-A785-C209377FA5A7}"/>
    <cellStyle name="SAPBEXstdData 3 4 4" xfId="16667" xr:uid="{6FC999B5-C924-4222-923C-23D7AC393A0F}"/>
    <cellStyle name="SAPBEXstdData 3 5" xfId="4270" xr:uid="{00000000-0005-0000-0000-000090100000}"/>
    <cellStyle name="SAPBEXstdData 3 5 2" xfId="9801" xr:uid="{617A7E31-7EFB-4534-B2D3-D2E85F4F521F}"/>
    <cellStyle name="SAPBEXstdData 3 5 2 2" xfId="16157" xr:uid="{161D7C8E-ED27-4ADB-A0A2-6B23F2CB8EBD}"/>
    <cellStyle name="SAPBEXstdData 3 5 2 3" xfId="16516" xr:uid="{F9DF0C20-B8BE-4F09-9D60-CC6F9A0D9C29}"/>
    <cellStyle name="SAPBEXstdData 3 5 3" xfId="6353" xr:uid="{FB1BDC1E-6275-4E14-AD6D-161A9E015A51}"/>
    <cellStyle name="SAPBEXstdData 3 5 4" xfId="16536" xr:uid="{692DCC2B-5881-4287-8907-B2E965177223}"/>
    <cellStyle name="SAPBEXstdData 3 6" xfId="4229" xr:uid="{00000000-0005-0000-0000-000091100000}"/>
    <cellStyle name="SAPBEXstdData 3 6 2" xfId="9725" xr:uid="{DD4FEDFE-8CAD-4D72-888D-05799088DF08}"/>
    <cellStyle name="SAPBEXstdData 3 6 3" xfId="16082" xr:uid="{34631DCC-2BFC-4FB7-9A7A-8EA35B976E65}"/>
    <cellStyle name="SAPBEXstdData 3 6 4" xfId="15556" xr:uid="{2D679C60-DFC3-4819-8711-524904900783}"/>
    <cellStyle name="SAPBEXstdData 3 7" xfId="4241" xr:uid="{00000000-0005-0000-0000-000092100000}"/>
    <cellStyle name="SAPBEXstdData 3 8" xfId="4562" xr:uid="{00000000-0005-0000-0000-000093100000}"/>
    <cellStyle name="SAPBEXstdData 3 9" xfId="15763" xr:uid="{0561B770-1B64-4C88-8FBE-DDE2C0C92CBA}"/>
    <cellStyle name="SAPBEXstdData 4" xfId="3494" xr:uid="{00000000-0005-0000-0000-000094100000}"/>
    <cellStyle name="SAPBEXstdData 4 2" xfId="3751" xr:uid="{00000000-0005-0000-0000-000095100000}"/>
    <cellStyle name="SAPBEXstdData 4 2 2" xfId="14476" xr:uid="{F352A89B-F91A-40D5-B8DF-8D2FC4F59575}"/>
    <cellStyle name="SAPBEXstdData 4 2 2 2" xfId="17101" xr:uid="{9F4794F1-03E1-4203-8798-367ED961BCBC}"/>
    <cellStyle name="SAPBEXstdData 4 2 2 3" xfId="15498" xr:uid="{91BD9461-E1CB-4120-9FC7-01E2A8D08013}"/>
    <cellStyle name="SAPBEXstdData 4 2 3" xfId="6357" xr:uid="{0059F73C-BA6A-4F9F-B53C-9679F9D4387E}"/>
    <cellStyle name="SAPBEXstdData 4 2 4" xfId="15927" xr:uid="{034E4516-8D55-4F7D-881E-BE11666D2988}"/>
    <cellStyle name="SAPBEXstdData 4 3" xfId="3785" xr:uid="{00000000-0005-0000-0000-000096100000}"/>
    <cellStyle name="SAPBEXstdData 4 3 2" xfId="9802" xr:uid="{CB329B09-7550-4631-A3B6-754D9619C989}"/>
    <cellStyle name="SAPBEXstdData 4 3 3" xfId="16158" xr:uid="{CA691D7B-3A58-4929-B2D4-0561E0FE2844}"/>
    <cellStyle name="SAPBEXstdData 4 3 4" xfId="15830" xr:uid="{8DA55931-46F7-45DF-8BBB-C0B03B039780}"/>
    <cellStyle name="SAPBEXstdData 4 4" xfId="4069" xr:uid="{00000000-0005-0000-0000-000097100000}"/>
    <cellStyle name="SAPBEXstdData 4 5" xfId="4183" xr:uid="{00000000-0005-0000-0000-000098100000}"/>
    <cellStyle name="SAPBEXstdData 4 6" xfId="4311" xr:uid="{00000000-0005-0000-0000-000099100000}"/>
    <cellStyle name="SAPBEXstdData 4 7" xfId="3963" xr:uid="{00000000-0005-0000-0000-00009A100000}"/>
    <cellStyle name="SAPBEXstdData 4 8" xfId="4508" xr:uid="{00000000-0005-0000-0000-00009B100000}"/>
    <cellStyle name="SAPBEXstdData 4 9" xfId="17224" xr:uid="{BE5193BF-39AB-4157-B2BE-E98D7E6DD97D}"/>
    <cellStyle name="SAPBEXstdData 5" xfId="3717" xr:uid="{00000000-0005-0000-0000-00009C100000}"/>
    <cellStyle name="SAPBEXstdData 5 2" xfId="6358" xr:uid="{46BDA2F9-6FC4-4646-BA88-BE5238CCBD39}"/>
    <cellStyle name="SAPBEXstdData 5 2 2" xfId="14477" xr:uid="{9CA5545C-A2C1-4B2F-8D09-BD01E4C9CDAB}"/>
    <cellStyle name="SAPBEXstdData 5 2 2 2" xfId="17102" xr:uid="{47C3139D-B15B-4693-9815-13F9F082CF77}"/>
    <cellStyle name="SAPBEXstdData 5 2 2 3" xfId="16939" xr:uid="{7249463B-D3B8-4CF2-B0EC-1F29B3723650}"/>
    <cellStyle name="SAPBEXstdData 5 2 3" xfId="15709" xr:uid="{B272B749-B840-45AF-A05A-266C6A06A7B6}"/>
    <cellStyle name="SAPBEXstdData 5 3" xfId="9848" xr:uid="{DE140693-4B59-43F0-B757-C5F13DEA918C}"/>
    <cellStyle name="SAPBEXstdData 5 3 2" xfId="16204" xr:uid="{6205D9D8-115C-4E78-B238-4D257B3BA9D4}"/>
    <cellStyle name="SAPBEXstdData 5 3 3" xfId="15827" xr:uid="{1303A599-D30C-45A7-89A4-A5C2B9C651CE}"/>
    <cellStyle name="SAPBEXstdData 5 4" xfId="13491" xr:uid="{257BD643-F698-4870-991A-A9F38B7F3AC5}"/>
    <cellStyle name="SAPBEXstdData 5 4 2" xfId="16922" xr:uid="{95F95A44-1FA9-4FE1-8DF8-1CB293A85241}"/>
    <cellStyle name="SAPBEXstdData 5 4 3" xfId="17220" xr:uid="{8861F09F-9B2C-4169-859B-714C6CC1C92B}"/>
    <cellStyle name="SAPBEXstdData 5 5" xfId="4810" xr:uid="{102FFD04-B997-4202-935E-6F36C5359F5B}"/>
    <cellStyle name="SAPBEXstdData 5 6" xfId="4624" xr:uid="{34A8EB03-BA60-412A-91F2-6E6C2F436E42}"/>
    <cellStyle name="SAPBEXstdData 6" xfId="6359" xr:uid="{1893AAB9-1D93-4994-8535-B163C29AD02A}"/>
    <cellStyle name="SAPBEXstdData 6 2" xfId="9894" xr:uid="{AAE0CEE0-BB58-45B8-A440-DF696014EF67}"/>
    <cellStyle name="SAPBEXstdData 6 2 2" xfId="16250" xr:uid="{9F1C3D65-4300-4FB1-9629-847237A8AA95}"/>
    <cellStyle name="SAPBEXstdData 6 2 3" xfId="16603" xr:uid="{7F4D2844-A377-4AFA-A968-84CC99D64750}"/>
    <cellStyle name="SAPBEXstdData 6 3" xfId="15570" xr:uid="{F8A5B3DD-43C0-4BDD-B849-CFA9CD843277}"/>
    <cellStyle name="SAPBEXstdData 7" xfId="6360" xr:uid="{7DCE0728-0453-4C2E-9CAD-0F92742BD521}"/>
    <cellStyle name="SAPBEXstdData 8" xfId="6348" xr:uid="{B5854A8A-5EC8-4816-9DC1-7AA54BA2C637}"/>
    <cellStyle name="SAPBEXstdData 9" xfId="13289" xr:uid="{66AB1F85-E4BB-44E2-9834-25BFC29ABE56}"/>
    <cellStyle name="SAPBEXstdData 9 2" xfId="16792" xr:uid="{55E5DA99-B675-46A2-B023-867EC1C398E5}"/>
    <cellStyle name="SAPBEXstdData 9 3" xfId="16702" xr:uid="{EAE4C713-9256-46D5-BFB8-B406F602CE4B}"/>
    <cellStyle name="SAPBEXstdData_Endividamento Jun 14 (2)" xfId="3496" xr:uid="{00000000-0005-0000-0000-00009D100000}"/>
    <cellStyle name="SAPBEXstdDataEmph" xfId="3089" xr:uid="{00000000-0005-0000-0000-00009E100000}"/>
    <cellStyle name="SAPBEXstdDataEmph 2" xfId="3090" xr:uid="{00000000-0005-0000-0000-00009F100000}"/>
    <cellStyle name="SAPBEXstdDataEmph 2 10" xfId="4497" xr:uid="{00000000-0005-0000-0000-0000A0100000}"/>
    <cellStyle name="SAPBEXstdDataEmph 2 11" xfId="4603" xr:uid="{1B27A754-D4E9-4D73-BA2E-6FB77FFB10DD}"/>
    <cellStyle name="SAPBEXstdDataEmph 2 2" xfId="3091" xr:uid="{00000000-0005-0000-0000-0000A1100000}"/>
    <cellStyle name="SAPBEXstdDataEmph 2 2 2" xfId="9944" xr:uid="{4CEFB62B-6B77-42B6-B5CA-D59CDF132C59}"/>
    <cellStyle name="SAPBEXstdDataEmph 2 2 2 2" xfId="16275" xr:uid="{3E7D2F02-4667-4D82-9888-B57B5C89A4AB}"/>
    <cellStyle name="SAPBEXstdDataEmph 2 2 2 3" xfId="16975" xr:uid="{00827BC1-947F-4EB9-A461-96A1119CC11B}"/>
    <cellStyle name="SAPBEXstdDataEmph 2 2 3" xfId="6363" xr:uid="{214F83C0-A6A2-4476-9BF2-D2047ADC505F}"/>
    <cellStyle name="SAPBEXstdDataEmph 2 2 4" xfId="16284" xr:uid="{ACBB79F5-91BF-407E-9E3D-DA407389B949}"/>
    <cellStyle name="SAPBEXstdDataEmph 2 3" xfId="3498" xr:uid="{00000000-0005-0000-0000-0000A2100000}"/>
    <cellStyle name="SAPBEXstdDataEmph 2 3 2" xfId="10138" xr:uid="{62B511CF-96EA-49EE-B518-F4272452735A}"/>
    <cellStyle name="SAPBEXstdDataEmph 2 3 2 2" xfId="16345" xr:uid="{CE5090CA-5498-47D3-ACD2-73E53A36B12A}"/>
    <cellStyle name="SAPBEXstdDataEmph 2 3 2 3" xfId="16504" xr:uid="{547903C8-0DA5-4F75-891E-A30BD0F90307}"/>
    <cellStyle name="SAPBEXstdDataEmph 2 3 3" xfId="6364" xr:uid="{45CD4E78-D953-4329-99A8-3C85EFE6109B}"/>
    <cellStyle name="SAPBEXstdDataEmph 2 3 4" xfId="16500" xr:uid="{098B515D-FD43-4622-9396-B14BA55FAAAD}"/>
    <cellStyle name="SAPBEXstdDataEmph 2 4" xfId="3754" xr:uid="{00000000-0005-0000-0000-0000A3100000}"/>
    <cellStyle name="SAPBEXstdDataEmph 2 4 2" xfId="13077" xr:uid="{F872F980-FD33-47AE-8D60-2D4A86540ACE}"/>
    <cellStyle name="SAPBEXstdDataEmph 2 4 2 2" xfId="16751" xr:uid="{190F464A-2A14-4855-999E-E72C4EA9BCE8}"/>
    <cellStyle name="SAPBEXstdDataEmph 2 4 2 3" xfId="15966" xr:uid="{391586C1-215A-41EB-855F-7F088B1532F1}"/>
    <cellStyle name="SAPBEXstdDataEmph 2 4 3" xfId="10928" xr:uid="{F60EDCE8-2E4F-4CE5-B5E4-E81CBA2E5C6F}"/>
    <cellStyle name="SAPBEXstdDataEmph 2 4 3 2" xfId="16478" xr:uid="{44C8D91B-039D-409E-9C3F-45EA3DBD23D5}"/>
    <cellStyle name="SAPBEXstdDataEmph 2 4 3 3" xfId="16587" xr:uid="{872794AF-5719-412C-8212-D4AB01B1D246}"/>
    <cellStyle name="SAPBEXstdDataEmph 2 4 4" xfId="6365" xr:uid="{A35E873D-8F96-4FEF-8546-235FD6009D00}"/>
    <cellStyle name="SAPBEXstdDataEmph 2 4 5" xfId="15774" xr:uid="{54FFAFA2-226C-49D6-B810-307580B92F2A}"/>
    <cellStyle name="SAPBEXstdDataEmph 2 5" xfId="3677" xr:uid="{00000000-0005-0000-0000-0000A4100000}"/>
    <cellStyle name="SAPBEXstdDataEmph 2 5 2" xfId="9803" xr:uid="{E6F054CA-2415-4CCF-9C8D-780B93AE42BC}"/>
    <cellStyle name="SAPBEXstdDataEmph 2 5 2 2" xfId="16159" xr:uid="{F62AC54F-9701-4403-AF8E-47E334AE4AC6}"/>
    <cellStyle name="SAPBEXstdDataEmph 2 5 2 3" xfId="17154" xr:uid="{225DE3C8-1B8E-4240-9BB4-D2348DC53381}"/>
    <cellStyle name="SAPBEXstdDataEmph 2 5 3" xfId="6362" xr:uid="{4D7FCC98-1E5C-4D7A-B735-0503412E7736}"/>
    <cellStyle name="SAPBEXstdDataEmph 2 5 4" xfId="16862" xr:uid="{E23BF1C1-F882-485F-9614-25C0E5A458AA}"/>
    <cellStyle name="SAPBEXstdDataEmph 2 6" xfId="4072" xr:uid="{00000000-0005-0000-0000-0000A5100000}"/>
    <cellStyle name="SAPBEXstdDataEmph 2 6 2" xfId="9678" xr:uid="{5CE19E93-B88A-43F4-9ED2-9B6F0C882AE8}"/>
    <cellStyle name="SAPBEXstdDataEmph 2 6 3" xfId="16036" xr:uid="{1ABB7E48-DA25-4061-9A29-D0A6DBCA39BE}"/>
    <cellStyle name="SAPBEXstdDataEmph 2 6 4" xfId="15718" xr:uid="{719E5E0E-2C50-4B76-AC80-88F031C3C810}"/>
    <cellStyle name="SAPBEXstdDataEmph 2 7" xfId="4186" xr:uid="{00000000-0005-0000-0000-0000A6100000}"/>
    <cellStyle name="SAPBEXstdDataEmph 2 8" xfId="4089" xr:uid="{00000000-0005-0000-0000-0000A7100000}"/>
    <cellStyle name="SAPBEXstdDataEmph 2 9" xfId="4293" xr:uid="{00000000-0005-0000-0000-0000A8100000}"/>
    <cellStyle name="SAPBEXstdDataEmph 3" xfId="3604" xr:uid="{00000000-0005-0000-0000-0000A9100000}"/>
    <cellStyle name="SAPBEXstdDataEmph 3 2" xfId="3301" xr:uid="{00000000-0005-0000-0000-0000AA100000}"/>
    <cellStyle name="SAPBEXstdDataEmph 3 2 2" xfId="9804" xr:uid="{D5B08F5E-6E6B-4B5D-B6C0-5B11EA500AF1}"/>
    <cellStyle name="SAPBEXstdDataEmph 3 2 2 2" xfId="16160" xr:uid="{F647B394-AC3D-4491-9362-372858F763E2}"/>
    <cellStyle name="SAPBEXstdDataEmph 3 2 2 3" xfId="16648" xr:uid="{F5ACE4F8-7BAD-4AA0-8AF7-89F9DA967C1E}"/>
    <cellStyle name="SAPBEXstdDataEmph 3 2 3" xfId="6366" xr:uid="{C35B534E-AF2E-4303-A91D-43ED237E1172}"/>
    <cellStyle name="SAPBEXstdDataEmph 3 2 4" xfId="17137" xr:uid="{03B31AE1-D68E-4522-A57A-A5B62F55C2EB}"/>
    <cellStyle name="SAPBEXstdDataEmph 3 3" xfId="3929" xr:uid="{00000000-0005-0000-0000-0000AB100000}"/>
    <cellStyle name="SAPBEXstdDataEmph 3 3 2" xfId="9726" xr:uid="{29F7153D-6EFC-46DE-9AB7-07F00CE4594F}"/>
    <cellStyle name="SAPBEXstdDataEmph 3 3 3" xfId="16083" xr:uid="{97624583-324F-468F-9198-797D6558337B}"/>
    <cellStyle name="SAPBEXstdDataEmph 3 3 4" xfId="16996" xr:uid="{2709A835-4687-4937-AB64-BE1462DA59BD}"/>
    <cellStyle name="SAPBEXstdDataEmph 3 4" xfId="4155" xr:uid="{00000000-0005-0000-0000-0000AC100000}"/>
    <cellStyle name="SAPBEXstdDataEmph 3 5" xfId="4271" xr:uid="{00000000-0005-0000-0000-0000AD100000}"/>
    <cellStyle name="SAPBEXstdDataEmph 3 6" xfId="4298" xr:uid="{00000000-0005-0000-0000-0000AE100000}"/>
    <cellStyle name="SAPBEXstdDataEmph 3 7" xfId="4406" xr:uid="{00000000-0005-0000-0000-0000AF100000}"/>
    <cellStyle name="SAPBEXstdDataEmph 3 8" xfId="4563" xr:uid="{00000000-0005-0000-0000-0000B0100000}"/>
    <cellStyle name="SAPBEXstdDataEmph 3 9" xfId="16888" xr:uid="{09A7E482-744E-4961-A8EF-A9F1CBFFDE89}"/>
    <cellStyle name="SAPBEXstdDataEmph 4" xfId="3497" xr:uid="{00000000-0005-0000-0000-0000B1100000}"/>
    <cellStyle name="SAPBEXstdDataEmph 4 2" xfId="3753" xr:uid="{00000000-0005-0000-0000-0000B2100000}"/>
    <cellStyle name="SAPBEXstdDataEmph 4 2 2" xfId="14478" xr:uid="{E408E902-428D-406D-B192-6BC87C3FB625}"/>
    <cellStyle name="SAPBEXstdDataEmph 4 2 2 2" xfId="17103" xr:uid="{95DEAB55-65C0-4AEC-B29A-D2DF06EEC9F8}"/>
    <cellStyle name="SAPBEXstdDataEmph 4 2 2 3" xfId="16370" xr:uid="{0A4D4E9F-2E50-4F20-BA0D-4E28E66BB50F}"/>
    <cellStyle name="SAPBEXstdDataEmph 4 2 3" xfId="6367" xr:uid="{2CD7F489-2F32-4842-AAC8-3BA947ABA0BD}"/>
    <cellStyle name="SAPBEXstdDataEmph 4 2 4" xfId="16631" xr:uid="{FFBA247E-3B90-4A29-8975-9F1AD04F7A88}"/>
    <cellStyle name="SAPBEXstdDataEmph 4 3" xfId="3970" xr:uid="{00000000-0005-0000-0000-0000B3100000}"/>
    <cellStyle name="SAPBEXstdDataEmph 4 3 2" xfId="9849" xr:uid="{64B49507-35CC-48EE-A19C-066D23AA6B24}"/>
    <cellStyle name="SAPBEXstdDataEmph 4 3 3" xfId="16205" xr:uid="{E43845B0-BAFD-4655-9445-73F8E000AD2E}"/>
    <cellStyle name="SAPBEXstdDataEmph 4 3 4" xfId="17193" xr:uid="{2C7DC15E-BEB8-48DE-96E7-19270E47D36B}"/>
    <cellStyle name="SAPBEXstdDataEmph 4 4" xfId="4071" xr:uid="{00000000-0005-0000-0000-0000B4100000}"/>
    <cellStyle name="SAPBEXstdDataEmph 4 4 2" xfId="13349" xr:uid="{3C305DC8-29F5-4B79-8725-4637FA3A18E8}"/>
    <cellStyle name="SAPBEXstdDataEmph 4 4 3" xfId="16832" xr:uid="{E2F2EDD2-8B33-4C80-A316-F76B7E86C72D}"/>
    <cellStyle name="SAPBEXstdDataEmph 4 4 4" xfId="15736" xr:uid="{8462E52D-CA1C-4962-9829-11287CE1134F}"/>
    <cellStyle name="SAPBEXstdDataEmph 4 5" xfId="4185" xr:uid="{00000000-0005-0000-0000-0000B5100000}"/>
    <cellStyle name="SAPBEXstdDataEmph 4 6" xfId="4216" xr:uid="{00000000-0005-0000-0000-0000B6100000}"/>
    <cellStyle name="SAPBEXstdDataEmph 4 7" xfId="4213" xr:uid="{00000000-0005-0000-0000-0000B7100000}"/>
    <cellStyle name="SAPBEXstdDataEmph 4 8" xfId="4190" xr:uid="{00000000-0005-0000-0000-0000B8100000}"/>
    <cellStyle name="SAPBEXstdDataEmph 4 9" xfId="15760" xr:uid="{FBAE4541-EACD-4327-9EEE-C389BF5C8C64}"/>
    <cellStyle name="SAPBEXstdDataEmph 5" xfId="3338" xr:uid="{00000000-0005-0000-0000-0000B9100000}"/>
    <cellStyle name="SAPBEXstdDataEmph 5 2" xfId="6368" xr:uid="{2FF01332-CBC7-4503-986E-5AD2701BABDF}"/>
    <cellStyle name="SAPBEXstdDataEmph 5 2 2" xfId="14479" xr:uid="{3007B97A-722B-4E40-8B0B-D22D89755310}"/>
    <cellStyle name="SAPBEXstdDataEmph 5 2 2 2" xfId="17104" xr:uid="{86283B8F-8C17-44A0-A9A1-36951061FC1F}"/>
    <cellStyle name="SAPBEXstdDataEmph 5 2 2 3" xfId="16525" xr:uid="{C7BB76AE-38FC-4699-8B5A-2C8C16DBF14E}"/>
    <cellStyle name="SAPBEXstdDataEmph 5 2 3" xfId="15893" xr:uid="{360A8F1A-AE2B-44F9-B3C4-1886CE2358D2}"/>
    <cellStyle name="SAPBEXstdDataEmph 5 3" xfId="9895" xr:uid="{7F79B13F-4835-4C31-A342-DFB64E0DBECF}"/>
    <cellStyle name="SAPBEXstdDataEmph 5 3 2" xfId="16251" xr:uid="{695D964E-0814-4273-B7F0-4572BEDD0998}"/>
    <cellStyle name="SAPBEXstdDataEmph 5 3 3" xfId="16758" xr:uid="{0A3CD14D-31A7-4ED2-8748-A8516E997046}"/>
    <cellStyle name="SAPBEXstdDataEmph 5 4" xfId="13492" xr:uid="{4CD76D16-DE36-41BF-A01F-4F7AF4E21B6D}"/>
    <cellStyle name="SAPBEXstdDataEmph 5 4 2" xfId="16923" xr:uid="{97C43AF1-02D4-4E8A-AA8B-D128BE6F79B8}"/>
    <cellStyle name="SAPBEXstdDataEmph 5 4 3" xfId="16717" xr:uid="{D2534876-D8AE-4413-B252-997BAFE9D906}"/>
    <cellStyle name="SAPBEXstdDataEmph 5 5" xfId="4811" xr:uid="{409C7DB3-FACB-479D-A550-9C3BEEE6F135}"/>
    <cellStyle name="SAPBEXstdDataEmph 5 6" xfId="15597" xr:uid="{4845AB71-FA1D-4F2F-9861-25549119ECE8}"/>
    <cellStyle name="SAPBEXstdDataEmph 6" xfId="6369" xr:uid="{17EF2321-0288-4A4F-BC18-E30CEDD4394B}"/>
    <cellStyle name="SAPBEXstdDataEmph 7" xfId="6361" xr:uid="{8A9ABF3B-4123-41D2-BFD3-F2C078FBD08B}"/>
    <cellStyle name="SAPBEXstdDataEmph 8" xfId="9677" xr:uid="{4380EBEA-794B-4610-854A-9BEE00944ED6}"/>
    <cellStyle name="SAPBEXstdDataEmph 8 2" xfId="16035" xr:uid="{8C2CF002-94FF-4346-B626-435CAD651F8B}"/>
    <cellStyle name="SAPBEXstdDataEmph 8 3" xfId="15938" xr:uid="{B4EEFCCC-E59C-46A7-92DE-0373859B4263}"/>
    <cellStyle name="SAPBEXstdDataEmph_Endividamento Jun 14 (2)" xfId="3499" xr:uid="{00000000-0005-0000-0000-0000BA100000}"/>
    <cellStyle name="SAPBEXstdItem" xfId="3092" xr:uid="{00000000-0005-0000-0000-0000BB100000}"/>
    <cellStyle name="SAPBEXstdItem 10" xfId="9679" xr:uid="{AF8AF56C-67E2-416D-95C6-D1E8097176A6}"/>
    <cellStyle name="SAPBEXstdItem 10 2" xfId="16037" xr:uid="{68B62C0B-3522-4493-BFA4-F37798EEEC2D}"/>
    <cellStyle name="SAPBEXstdItem 10 3" xfId="15559" xr:uid="{726B48CE-11E1-489D-8D42-8016224899B8}"/>
    <cellStyle name="SAPBEXstdItem 2" xfId="3093" xr:uid="{00000000-0005-0000-0000-0000BC100000}"/>
    <cellStyle name="SAPBEXstdItem 2 2" xfId="3094" xr:uid="{00000000-0005-0000-0000-0000BD100000}"/>
    <cellStyle name="SAPBEXstdItem 2 2 10" xfId="16490" xr:uid="{39FEAF8F-BD73-4E32-9ABD-221C60D56754}"/>
    <cellStyle name="SAPBEXstdItem 2 2 2" xfId="3501" xr:uid="{00000000-0005-0000-0000-0000BE100000}"/>
    <cellStyle name="SAPBEXstdItem 2 2 2 2" xfId="14480" xr:uid="{E2662D70-4AC3-4310-83EB-B0F5503E4959}"/>
    <cellStyle name="SAPBEXstdItem 2 2 2 2 2" xfId="17105" xr:uid="{F567F6EE-2BFB-48F0-B603-8CB5C2A1DBB2}"/>
    <cellStyle name="SAPBEXstdItem 2 2 2 2 3" xfId="15780" xr:uid="{6148B302-79A1-4D51-8F09-7D83460A86A0}"/>
    <cellStyle name="SAPBEXstdItem 2 2 2 3" xfId="6372" xr:uid="{6FAF9853-F463-4E62-B364-01C5CE219534}"/>
    <cellStyle name="SAPBEXstdItem 2 2 2 4" xfId="16776" xr:uid="{B21FC654-32C9-4A33-86DE-AFCE4661B0A4}"/>
    <cellStyle name="SAPBEXstdItem 2 2 3" xfId="3756" xr:uid="{00000000-0005-0000-0000-0000BF100000}"/>
    <cellStyle name="SAPBEXstdItem 2 2 3 2" xfId="9862" xr:uid="{6C3A5B99-828B-409B-8C12-27A5703DCBBE}"/>
    <cellStyle name="SAPBEXstdItem 2 2 3 3" xfId="16218" xr:uid="{4693A840-D81F-4257-A1B9-39B7C8948903}"/>
    <cellStyle name="SAPBEXstdItem 2 2 3 4" xfId="15540" xr:uid="{14CD9CBC-7C5C-4C7C-9769-E17ADC14663E}"/>
    <cellStyle name="SAPBEXstdItem 2 2 4" xfId="3257" xr:uid="{00000000-0005-0000-0000-0000C0100000}"/>
    <cellStyle name="SAPBEXstdItem 2 2 4 2" xfId="13350" xr:uid="{83AE0797-5494-45B5-8DFE-20D207E3C158}"/>
    <cellStyle name="SAPBEXstdItem 2 2 4 3" xfId="16833" xr:uid="{80249B4C-4ADD-486C-BFE2-38BA52AF0E77}"/>
    <cellStyle name="SAPBEXstdItem 2 2 4 4" xfId="15518" xr:uid="{73991BE1-E2FB-40C8-B704-56FFDA3A490F}"/>
    <cellStyle name="SAPBEXstdItem 2 2 5" xfId="4074" xr:uid="{00000000-0005-0000-0000-0000C1100000}"/>
    <cellStyle name="SAPBEXstdItem 2 2 6" xfId="4188" xr:uid="{00000000-0005-0000-0000-0000C2100000}"/>
    <cellStyle name="SAPBEXstdItem 2 2 7" xfId="4277" xr:uid="{00000000-0005-0000-0000-0000C3100000}"/>
    <cellStyle name="SAPBEXstdItem 2 2 8" xfId="4417" xr:uid="{00000000-0005-0000-0000-0000C4100000}"/>
    <cellStyle name="SAPBEXstdItem 2 2 9" xfId="4418" xr:uid="{00000000-0005-0000-0000-0000C5100000}"/>
    <cellStyle name="SAPBEXstdItem 2 3" xfId="3266" xr:uid="{00000000-0005-0000-0000-0000C6100000}"/>
    <cellStyle name="SAPBEXstdItem 2 3 2" xfId="6373" xr:uid="{0AEBAFC7-173B-4663-A96A-6D52E8E01B25}"/>
    <cellStyle name="SAPBEXstdItem 2 3 2 2" xfId="14481" xr:uid="{2BF927EA-93AA-4618-9FB3-6E28BFF58F67}"/>
    <cellStyle name="SAPBEXstdItem 2 3 2 2 2" xfId="17106" xr:uid="{E321DC0C-5DBA-48AE-8EB2-9AC178CDEF34}"/>
    <cellStyle name="SAPBEXstdItem 2 3 2 2 3" xfId="17162" xr:uid="{A92C5B09-2178-4CB6-8527-99ADC94837BF}"/>
    <cellStyle name="SAPBEXstdItem 2 3 2 3" xfId="15853" xr:uid="{B4467005-97FF-49E7-9153-19F79E984C3C}"/>
    <cellStyle name="SAPBEXstdItem 2 3 3" xfId="10139" xr:uid="{A2E1FEC3-C74C-4B58-A150-75605BAF5A4C}"/>
    <cellStyle name="SAPBEXstdItem 2 3 3 2" xfId="16346" xr:uid="{6B04F10F-7696-4B90-9809-9211D6905485}"/>
    <cellStyle name="SAPBEXstdItem 2 3 3 3" xfId="16636" xr:uid="{78101A73-62E6-43C6-BBEA-A85F1B7FA38D}"/>
    <cellStyle name="SAPBEXstdItem 2 3 4" xfId="13387" xr:uid="{F7D4FF33-4D8C-4B6D-B3F4-D6BAB8BD32AA}"/>
    <cellStyle name="SAPBEXstdItem 2 3 4 2" xfId="16854" xr:uid="{D3E0C92B-E027-4220-A18F-AA1243E8E893}"/>
    <cellStyle name="SAPBEXstdItem 2 3 4 3" xfId="15514" xr:uid="{ABBE8F57-5A87-4B85-8069-6C2DC5A61696}"/>
    <cellStyle name="SAPBEXstdItem 2 3 5" xfId="4673" xr:uid="{1DA65842-A337-4F4B-9773-6DC762867BF0}"/>
    <cellStyle name="SAPBEXstdItem 2 3 6" xfId="17113" xr:uid="{48B3E3E8-BA00-4C7C-A216-BAE922092C18}"/>
    <cellStyle name="SAPBEXstdItem 2 4" xfId="3823" xr:uid="{00000000-0005-0000-0000-0000C7100000}"/>
    <cellStyle name="SAPBEXstdItem 2 4 2" xfId="10900" xr:uid="{8EE6751D-0467-4392-B20D-DA8EA7E2D0EF}"/>
    <cellStyle name="SAPBEXstdItem 2 4 2 2" xfId="16450" xr:uid="{7DD07C08-4BB5-46E6-B35A-5F1ABC55852E}"/>
    <cellStyle name="SAPBEXstdItem 2 4 2 3" xfId="16967" xr:uid="{0B872506-6B00-481B-A5D5-3CE8FD704973}"/>
    <cellStyle name="SAPBEXstdItem 2 4 3" xfId="6374" xr:uid="{CEB62D62-22E0-4E80-A9FC-CB56503EF629}"/>
    <cellStyle name="SAPBEXstdItem 2 4 4" xfId="15568" xr:uid="{EC638271-7345-4A93-BD93-C69A14FD312A}"/>
    <cellStyle name="SAPBEXstdItem 2 5" xfId="4003" xr:uid="{00000000-0005-0000-0000-0000C8100000}"/>
    <cellStyle name="SAPBEXstdItem 2 5 2" xfId="9805" xr:uid="{1A3C43BD-A5E0-4742-93AF-742B883EFE2E}"/>
    <cellStyle name="SAPBEXstdItem 2 5 2 2" xfId="16161" xr:uid="{CAB1B2FF-5F5E-4FB7-B6CB-4CDC634D52C0}"/>
    <cellStyle name="SAPBEXstdItem 2 5 2 3" xfId="15910" xr:uid="{BBA73A18-D1E5-4FA8-9A82-3BA4011355CB}"/>
    <cellStyle name="SAPBEXstdItem 2 5 3" xfId="6371" xr:uid="{24B5EEB5-4836-4355-9E69-9D1A2FCFE046}"/>
    <cellStyle name="SAPBEXstdItem 2 5 4" xfId="16618" xr:uid="{5F1EF83E-9F51-4929-8848-1644AA9A22F8}"/>
    <cellStyle name="SAPBEXstdItem 2 6" xfId="3992" xr:uid="{00000000-0005-0000-0000-0000C9100000}"/>
    <cellStyle name="SAPBEXstdItem 2 6 2" xfId="13453" xr:uid="{E819BD17-156B-4307-9A5A-F7D6E51CA56F}"/>
    <cellStyle name="SAPBEXstdItem 2 6 2 2" xfId="16887" xr:uid="{CD393D4A-6C4B-42DF-BAD2-FB62C61DF398}"/>
    <cellStyle name="SAPBEXstdItem 2 6 2 3" xfId="15789" xr:uid="{18E463A2-AD7D-4B61-9BE2-9B4045F10483}"/>
    <cellStyle name="SAPBEXstdItem 2 6 3" xfId="4770" xr:uid="{004B9AA5-F66A-4981-9722-999D444C0B57}"/>
    <cellStyle name="SAPBEXstdItem 2 6 4" xfId="15623" xr:uid="{165D2EE9-74C3-4483-BB88-542D5638EBD1}"/>
    <cellStyle name="SAPBEXstdItem 2 7" xfId="3968" xr:uid="{00000000-0005-0000-0000-0000CA100000}"/>
    <cellStyle name="SAPBEXstdItem 2 7 2" xfId="9680" xr:uid="{52805C83-6E23-4709-9B27-CF9F1471AA85}"/>
    <cellStyle name="SAPBEXstdItem 2 7 3" xfId="16038" xr:uid="{38F4D737-B5BA-4756-9FF4-65DFDD8D5D36}"/>
    <cellStyle name="SAPBEXstdItem 2 7 4" xfId="15558" xr:uid="{D5212C06-BCA5-48E5-9AD0-DCA9BF88CFA8}"/>
    <cellStyle name="SAPBEXstdItem 2 8" xfId="4442" xr:uid="{00000000-0005-0000-0000-0000CB100000}"/>
    <cellStyle name="SAPBEXstdItem 2 8 2" xfId="13312" xr:uid="{2627977A-6853-4B9C-8821-D3711C0C6471}"/>
    <cellStyle name="SAPBEXstdItem 2 8 3" xfId="16800" xr:uid="{41ADE501-768C-448A-B3AD-45917E66F3E1}"/>
    <cellStyle name="SAPBEXstdItem 2 8 4" xfId="15689" xr:uid="{8F6C6BE4-FB79-4121-BE59-B11B8FA2F23C}"/>
    <cellStyle name="SAPBEXstdItem 2 9" xfId="4479" xr:uid="{00000000-0005-0000-0000-0000CC100000}"/>
    <cellStyle name="SAPBEXstdItem 3" xfId="3605" xr:uid="{00000000-0005-0000-0000-0000CD100000}"/>
    <cellStyle name="SAPBEXstdItem 3 2" xfId="3317" xr:uid="{00000000-0005-0000-0000-0000CE100000}"/>
    <cellStyle name="SAPBEXstdItem 3 2 2" xfId="9945" xr:uid="{D9BA1814-A9D4-41B9-BBFC-028347605C5D}"/>
    <cellStyle name="SAPBEXstdItem 3 2 2 2" xfId="16276" xr:uid="{ACB33BD9-48A5-450B-A4C1-DD40C3820913}"/>
    <cellStyle name="SAPBEXstdItem 3 2 2 3" xfId="16372" xr:uid="{A5063834-1FCA-4585-93D2-4B01A9E58276}"/>
    <cellStyle name="SAPBEXstdItem 3 2 3" xfId="6376" xr:uid="{EFD7EE4B-D7F6-4DC6-A0F9-9C4E1C1C5872}"/>
    <cellStyle name="SAPBEXstdItem 3 2 4" xfId="16406" xr:uid="{59509D31-5A09-4487-AE82-1247BD06804E}"/>
    <cellStyle name="SAPBEXstdItem 3 3" xfId="3262" xr:uid="{00000000-0005-0000-0000-0000CF100000}"/>
    <cellStyle name="SAPBEXstdItem 3 3 2" xfId="10140" xr:uid="{002E56C4-66F4-401D-8FB5-49CE70343000}"/>
    <cellStyle name="SAPBEXstdItem 3 3 2 2" xfId="16347" xr:uid="{D846019F-26C4-4679-A102-46BDD91BFC9E}"/>
    <cellStyle name="SAPBEXstdItem 3 3 2 3" xfId="15813" xr:uid="{9FF317D8-9CB4-4293-B82D-3193C6C6BDF7}"/>
    <cellStyle name="SAPBEXstdItem 3 3 3" xfId="6377" xr:uid="{74FA2874-E239-4EA1-A5CF-BFC497D5FB8E}"/>
    <cellStyle name="SAPBEXstdItem 3 3 4" xfId="16566" xr:uid="{3901D22C-CEB4-4DE5-9802-C0AB6DDE3AE0}"/>
    <cellStyle name="SAPBEXstdItem 3 4" xfId="4156" xr:uid="{00000000-0005-0000-0000-0000D0100000}"/>
    <cellStyle name="SAPBEXstdItem 3 4 2" xfId="10901" xr:uid="{1ECE3E14-ACC3-4A74-91EB-AC34F2304D71}"/>
    <cellStyle name="SAPBEXstdItem 3 4 2 2" xfId="16451" xr:uid="{9F3FA226-B0D5-4397-BF99-036CCAF04828}"/>
    <cellStyle name="SAPBEXstdItem 3 4 2 3" xfId="16408" xr:uid="{221E33BF-B463-42CD-BF0A-FAF9C69E1ED2}"/>
    <cellStyle name="SAPBEXstdItem 3 4 3" xfId="6378" xr:uid="{66338648-939E-456F-9D7F-8C5EFE1DF079}"/>
    <cellStyle name="SAPBEXstdItem 3 4 4" xfId="15855" xr:uid="{EA53D1FB-1D83-4DAE-9D19-934538CE191B}"/>
    <cellStyle name="SAPBEXstdItem 3 5" xfId="4272" xr:uid="{00000000-0005-0000-0000-0000D1100000}"/>
    <cellStyle name="SAPBEXstdItem 3 5 2" xfId="9806" xr:uid="{93C0509C-1B56-47C6-B737-610E465C3AF8}"/>
    <cellStyle name="SAPBEXstdItem 3 5 2 2" xfId="16162" xr:uid="{41E1D195-F52A-4402-902A-4C971FF0EB0C}"/>
    <cellStyle name="SAPBEXstdItem 3 5 2 3" xfId="15693" xr:uid="{0FF1A8C6-1F2E-4B00-A356-7870B172BEC4}"/>
    <cellStyle name="SAPBEXstdItem 3 5 3" xfId="6375" xr:uid="{575E3125-312B-4C5F-9149-48BFE31815F6}"/>
    <cellStyle name="SAPBEXstdItem 3 5 4" xfId="17015" xr:uid="{83E959DC-BEA5-407D-AC66-C21399DE98CF}"/>
    <cellStyle name="SAPBEXstdItem 3 6" xfId="4352" xr:uid="{00000000-0005-0000-0000-0000D2100000}"/>
    <cellStyle name="SAPBEXstdItem 3 6 2" xfId="9727" xr:uid="{36A7DDF1-D61B-429A-A85E-7EEE381AC2FD}"/>
    <cellStyle name="SAPBEXstdItem 3 6 3" xfId="16084" xr:uid="{68A01700-0E36-4539-835C-CC23B70507BC}"/>
    <cellStyle name="SAPBEXstdItem 3 6 4" xfId="16396" xr:uid="{5D03733B-2A47-4029-BB22-51017E87ACB7}"/>
    <cellStyle name="SAPBEXstdItem 3 7" xfId="4446" xr:uid="{00000000-0005-0000-0000-0000D3100000}"/>
    <cellStyle name="SAPBEXstdItem 3 8" xfId="4564" xr:uid="{00000000-0005-0000-0000-0000D4100000}"/>
    <cellStyle name="SAPBEXstdItem 3 9" xfId="15777" xr:uid="{AAE28FF7-D627-4E47-AF4F-EDE7A6BDDD52}"/>
    <cellStyle name="SAPBEXstdItem 4" xfId="3500" xr:uid="{00000000-0005-0000-0000-0000D5100000}"/>
    <cellStyle name="SAPBEXstdItem 4 2" xfId="3755" xr:uid="{00000000-0005-0000-0000-0000D6100000}"/>
    <cellStyle name="SAPBEXstdItem 4 2 2" xfId="13078" xr:uid="{A63A80CB-1FF2-405E-A286-3500EF409901}"/>
    <cellStyle name="SAPBEXstdItem 4 2 2 2" xfId="16752" xr:uid="{3A0B4E8F-55C7-4E6F-8C51-FB2B9B354D7D}"/>
    <cellStyle name="SAPBEXstdItem 4 2 2 3" xfId="15746" xr:uid="{9D7F265F-0209-47F8-A95B-13EB1DD3113B}"/>
    <cellStyle name="SAPBEXstdItem 4 2 3" xfId="10929" xr:uid="{6CC66043-689B-4CAC-B7DA-C9C4BB00E0D5}"/>
    <cellStyle name="SAPBEXstdItem 4 2 3 2" xfId="16479" xr:uid="{2D389F40-E387-4B0D-8DE0-345707E65D71}"/>
    <cellStyle name="SAPBEXstdItem 4 2 3 3" xfId="15809" xr:uid="{2F8FB3E7-D38C-44BE-8384-96D696AD6F0D}"/>
    <cellStyle name="SAPBEXstdItem 4 2 4" xfId="6380" xr:uid="{B6483B35-955A-4239-9531-F580EE465B9B}"/>
    <cellStyle name="SAPBEXstdItem 4 2 5" xfId="16694" xr:uid="{7CA990EA-C936-4E4D-8C87-9B28D54B0179}"/>
    <cellStyle name="SAPBEXstdItem 4 3" xfId="3904" xr:uid="{00000000-0005-0000-0000-0000D7100000}"/>
    <cellStyle name="SAPBEXstdItem 4 3 2" xfId="14482" xr:uid="{3FA4D6B3-B5CD-44EC-A0C4-2EE12D962CA8}"/>
    <cellStyle name="SAPBEXstdItem 4 3 2 2" xfId="17107" xr:uid="{CA546354-E6CD-4242-84F0-315642E4DC89}"/>
    <cellStyle name="SAPBEXstdItem 4 3 2 3" xfId="16656" xr:uid="{EC9A1515-C83C-49C9-BDBD-965ED8BF56B9}"/>
    <cellStyle name="SAPBEXstdItem 4 3 3" xfId="6379" xr:uid="{F5F07846-FEF9-4072-B369-F3F1AF5CA499}"/>
    <cellStyle name="SAPBEXstdItem 4 3 4" xfId="17200" xr:uid="{51C963B4-8FA3-4BEC-B9F8-A3AA60667DEC}"/>
    <cellStyle name="SAPBEXstdItem 4 4" xfId="4073" xr:uid="{00000000-0005-0000-0000-0000D8100000}"/>
    <cellStyle name="SAPBEXstdItem 4 4 2" xfId="9807" xr:uid="{C45543C1-13B3-4952-9269-60CE6D0FFBD9}"/>
    <cellStyle name="SAPBEXstdItem 4 4 3" xfId="16163" xr:uid="{424BD012-863D-4DF2-B58B-E44A00DA8439}"/>
    <cellStyle name="SAPBEXstdItem 4 4 4" xfId="16987" xr:uid="{339F3AA5-EC06-4941-8AB6-7808400501F8}"/>
    <cellStyle name="SAPBEXstdItem 4 5" xfId="4187" xr:uid="{00000000-0005-0000-0000-0000D9100000}"/>
    <cellStyle name="SAPBEXstdItem 4 6" xfId="4348" xr:uid="{00000000-0005-0000-0000-0000DA100000}"/>
    <cellStyle name="SAPBEXstdItem 4 7" xfId="4443" xr:uid="{00000000-0005-0000-0000-0000DB100000}"/>
    <cellStyle name="SAPBEXstdItem 4 8" xfId="4419" xr:uid="{00000000-0005-0000-0000-0000DC100000}"/>
    <cellStyle name="SAPBEXstdItem 4 9" xfId="16804" xr:uid="{0BA3238B-DC38-42EF-89EF-590B41467FAA}"/>
    <cellStyle name="SAPBEXstdItem 5" xfId="3695" xr:uid="{00000000-0005-0000-0000-0000DD100000}"/>
    <cellStyle name="SAPBEXstdItem 5 2" xfId="6381" xr:uid="{1B84525C-E65E-49FD-B782-EE3CF758675C}"/>
    <cellStyle name="SAPBEXstdItem 5 2 2" xfId="14483" xr:uid="{B1EE20F9-425D-4C2A-8B95-0DD326191D47}"/>
    <cellStyle name="SAPBEXstdItem 5 2 2 2" xfId="17108" xr:uid="{487DDAFE-F0F8-4C03-A27D-84D0DF9B9D9E}"/>
    <cellStyle name="SAPBEXstdItem 5 2 2 3" xfId="15917" xr:uid="{A2DF7635-1187-44D6-B334-006725B6FF19}"/>
    <cellStyle name="SAPBEXstdItem 5 2 3" xfId="15956" xr:uid="{D719C7C3-64AB-49EA-A142-698B3B147662}"/>
    <cellStyle name="SAPBEXstdItem 5 3" xfId="9850" xr:uid="{EC148823-6DB2-4426-B987-DAE3253CA33D}"/>
    <cellStyle name="SAPBEXstdItem 5 3 2" xfId="16206" xr:uid="{B9C78CBC-CAE2-4AE4-BBD6-CD656721DD15}"/>
    <cellStyle name="SAPBEXstdItem 5 3 3" xfId="16687" xr:uid="{8189FB0A-5D1C-4635-A1E1-525A56C35A59}"/>
    <cellStyle name="SAPBEXstdItem 5 4" xfId="13493" xr:uid="{FA53EE0E-2220-456D-B434-12BEF48ACC3D}"/>
    <cellStyle name="SAPBEXstdItem 5 4 2" xfId="16924" xr:uid="{2584063F-71DE-4BFB-838D-EC291D86BB27}"/>
    <cellStyle name="SAPBEXstdItem 5 4 3" xfId="15979" xr:uid="{88D1E5FD-8F49-48F0-B091-49AB986B922D}"/>
    <cellStyle name="SAPBEXstdItem 5 5" xfId="4812" xr:uid="{B768B1A6-E2C0-43B4-A710-D1C83F22CEEF}"/>
    <cellStyle name="SAPBEXstdItem 5 6" xfId="15605" xr:uid="{1ED1F506-A196-4C0C-A7BE-3F681389F249}"/>
    <cellStyle name="SAPBEXstdItem 6" xfId="6382" xr:uid="{4A71A15A-B780-45B7-82CE-E18D136C73FB}"/>
    <cellStyle name="SAPBEXstdItem 6 2" xfId="9896" xr:uid="{35970BC8-EA15-4BA3-ACF3-EB6A4F2EE199}"/>
    <cellStyle name="SAPBEXstdItem 6 2 2" xfId="16252" xr:uid="{C2B31360-080B-4E21-BA38-830FA2095FA7}"/>
    <cellStyle name="SAPBEXstdItem 6 2 3" xfId="15664" xr:uid="{7D6836A9-9C6B-40D2-9717-99539E6A4F71}"/>
    <cellStyle name="SAPBEXstdItem 6 3" xfId="15733" xr:uid="{79CA35DC-FAE2-4844-ACAA-4B3F04D510BA}"/>
    <cellStyle name="SAPBEXstdItem 7" xfId="6383" xr:uid="{EB5C5B4D-23CB-41BA-BD03-75D45048F26C}"/>
    <cellStyle name="SAPBEXstdItem 8" xfId="6370" xr:uid="{09549A76-18C5-43FF-A1FB-8CFDB1E7C002}"/>
    <cellStyle name="SAPBEXstdItem 9" xfId="13290" xr:uid="{12B4E338-52FB-4E51-8FA1-1BAC87DE427C}"/>
    <cellStyle name="SAPBEXstdItem 9 2" xfId="16793" xr:uid="{5ABA8BE3-2554-43C3-A6A3-1D6287BD0158}"/>
    <cellStyle name="SAPBEXstdItem 9 3" xfId="15963" xr:uid="{DF1DF8CE-C764-4D31-8E5C-D80AAA76C8DE}"/>
    <cellStyle name="SAPBEXstdItem_Endividamento Jun 14 (2)" xfId="3502" xr:uid="{00000000-0005-0000-0000-0000DE100000}"/>
    <cellStyle name="SAPBEXstdItemX" xfId="3095" xr:uid="{00000000-0005-0000-0000-0000DF100000}"/>
    <cellStyle name="SAPBEXstdItemX 2" xfId="3504" xr:uid="{00000000-0005-0000-0000-0000E0100000}"/>
    <cellStyle name="SAPBEXstdItemX 2 2" xfId="6386" xr:uid="{233E36B1-B97B-4BAD-BA05-7BE3EE0BE18A}"/>
    <cellStyle name="SAPBEXstdItemX 2 3" xfId="6387" xr:uid="{0998C7D9-0FCA-4117-A2B6-F0581E34E08C}"/>
    <cellStyle name="SAPBEXstdItemX 2 3 2" xfId="10141" xr:uid="{ABFEF91D-1D55-4CB7-AF66-A8EE85DC3E9D}"/>
    <cellStyle name="SAPBEXstdItemX 2 3 2 2" xfId="16348" xr:uid="{ECA9E166-5C49-4096-952B-7911010CF173}"/>
    <cellStyle name="SAPBEXstdItemX 2 3 2 3" xfId="17141" xr:uid="{DD000C19-10EC-4F27-892F-F842F752F18F}"/>
    <cellStyle name="SAPBEXstdItemX 2 3 3" xfId="15854" xr:uid="{2002647C-E04A-46C4-91F7-57EDA2F74EC9}"/>
    <cellStyle name="SAPBEXstdItemX 2 4" xfId="6385" xr:uid="{2F32C3C0-1B91-45A5-B2AC-5DBDB2DC1FBD}"/>
    <cellStyle name="SAPBEXstdItemX 2 4 2" xfId="9808" xr:uid="{E0DDFE92-1669-484C-823D-99F88519C888}"/>
    <cellStyle name="SAPBEXstdItemX 2 4 2 2" xfId="16164" xr:uid="{324651B8-31AB-4B66-A4AE-ED784CFE174C}"/>
    <cellStyle name="SAPBEXstdItemX 2 4 2 3" xfId="16424" xr:uid="{F09D3D40-C560-4C27-9D9D-4B821D960102}"/>
    <cellStyle name="SAPBEXstdItemX 2 4 3" xfId="16374" xr:uid="{F281A525-5596-483F-9843-ABC992B8C3B3}"/>
    <cellStyle name="SAPBEXstdItemX 3" xfId="3606" xr:uid="{00000000-0005-0000-0000-0000E1100000}"/>
    <cellStyle name="SAPBEXstdItemX 3 2" xfId="3848" xr:uid="{00000000-0005-0000-0000-0000E2100000}"/>
    <cellStyle name="SAPBEXstdItemX 3 2 2" xfId="10902" xr:uid="{8D309226-6A17-48B6-A2A4-745D986DB160}"/>
    <cellStyle name="SAPBEXstdItemX 3 2 2 2" xfId="16452" xr:uid="{DDEF0AB1-FE1A-4F84-9649-FD436447E4D0}"/>
    <cellStyle name="SAPBEXstdItemX 3 2 2 3" xfId="16568" xr:uid="{0F7146DE-3343-4D66-BAE8-E5C6156BE50D}"/>
    <cellStyle name="SAPBEXstdItemX 3 2 3" xfId="6389" xr:uid="{6D887695-EA20-4659-BA97-561DB3AE0EE2}"/>
    <cellStyle name="SAPBEXstdItemX 3 2 4" xfId="16660" xr:uid="{931A3F81-8BB9-4FB1-82D2-283FD4317FCF}"/>
    <cellStyle name="SAPBEXstdItemX 3 3" xfId="3716" xr:uid="{00000000-0005-0000-0000-0000E3100000}"/>
    <cellStyle name="SAPBEXstdItemX 3 3 2" xfId="14484" xr:uid="{A5905DEC-5898-4DEB-B40C-3AAE0057E430}"/>
    <cellStyle name="SAPBEXstdItemX 3 3 2 2" xfId="17109" xr:uid="{501F7996-0BD1-418B-96FF-08E9A80CC5D9}"/>
    <cellStyle name="SAPBEXstdItemX 3 3 2 3" xfId="15699" xr:uid="{3782B134-E3EE-437A-B0B5-93A9BFE93514}"/>
    <cellStyle name="SAPBEXstdItemX 3 3 3" xfId="6388" xr:uid="{23B999DB-BCAF-419D-868E-2A6018643B92}"/>
    <cellStyle name="SAPBEXstdItemX 3 3 4" xfId="17166" xr:uid="{DE427C33-B8A6-408C-A8CA-79E3013A2085}"/>
    <cellStyle name="SAPBEXstdItemX 3 4" xfId="4157" xr:uid="{00000000-0005-0000-0000-0000E4100000}"/>
    <cellStyle name="SAPBEXstdItemX 3 4 2" xfId="9728" xr:uid="{CCCA9539-2CA5-47C4-A565-BA0F1FD2D87D}"/>
    <cellStyle name="SAPBEXstdItemX 3 4 3" xfId="16085" xr:uid="{CA5DC20D-A19F-45B9-9C9F-44A820828866}"/>
    <cellStyle name="SAPBEXstdItemX 3 4 4" xfId="16553" xr:uid="{BDF582F6-4406-47E8-99D3-E614B4576997}"/>
    <cellStyle name="SAPBEXstdItemX 3 5" xfId="4273" xr:uid="{00000000-0005-0000-0000-0000E5100000}"/>
    <cellStyle name="SAPBEXstdItemX 3 6" xfId="4364" xr:uid="{00000000-0005-0000-0000-0000E6100000}"/>
    <cellStyle name="SAPBEXstdItemX 3 7" xfId="4458" xr:uid="{00000000-0005-0000-0000-0000E7100000}"/>
    <cellStyle name="SAPBEXstdItemX 3 8" xfId="4491" xr:uid="{00000000-0005-0000-0000-0000E8100000}"/>
    <cellStyle name="SAPBEXstdItemX 3 9" xfId="15479" xr:uid="{CFB8687F-D361-4F07-A122-1CDA42960C9B}"/>
    <cellStyle name="SAPBEXstdItemX 4" xfId="3503" xr:uid="{00000000-0005-0000-0000-0000E9100000}"/>
    <cellStyle name="SAPBEXstdItemX 4 2" xfId="3757" xr:uid="{00000000-0005-0000-0000-0000EA100000}"/>
    <cellStyle name="SAPBEXstdItemX 4 2 2" xfId="13079" xr:uid="{DB49776E-82EE-47D5-9CCF-B4BE7F36C665}"/>
    <cellStyle name="SAPBEXstdItemX 4 2 2 2" xfId="16753" xr:uid="{156A4F74-0461-43A5-98FA-7E67FB9AC076}"/>
    <cellStyle name="SAPBEXstdItemX 4 2 2 3" xfId="15521" xr:uid="{F9F56C51-DF02-4EB2-9289-AE27974EEADA}"/>
    <cellStyle name="SAPBEXstdItemX 4 2 3" xfId="10930" xr:uid="{08F4AB6A-A7BD-4EAB-B722-5E37701A427E}"/>
    <cellStyle name="SAPBEXstdItemX 4 2 3 2" xfId="16480" xr:uid="{A474D0F2-E317-4989-A9ED-F1FE0DA85633}"/>
    <cellStyle name="SAPBEXstdItemX 4 2 3 3" xfId="17216" xr:uid="{07B3A08F-6036-4547-A435-A694E3EE1007}"/>
    <cellStyle name="SAPBEXstdItemX 4 2 4" xfId="6391" xr:uid="{B42B9E08-A103-489A-BC0A-D55651F33A85}"/>
    <cellStyle name="SAPBEXstdItemX 4 2 5" xfId="15702" xr:uid="{ED177509-F31D-4600-9B69-85D14B89128A}"/>
    <cellStyle name="SAPBEXstdItemX 4 3" xfId="3901" xr:uid="{00000000-0005-0000-0000-0000EB100000}"/>
    <cellStyle name="SAPBEXstdItemX 4 3 2" xfId="14485" xr:uid="{275DD771-FB3D-4C15-ABA3-5C9995F9256B}"/>
    <cellStyle name="SAPBEXstdItemX 4 3 2 2" xfId="17110" xr:uid="{8947A606-33D9-4760-B655-CEBEE0978C20}"/>
    <cellStyle name="SAPBEXstdItemX 4 3 2 3" xfId="15497" xr:uid="{1CDD79B3-9592-437E-884C-EFF2693AD5CD}"/>
    <cellStyle name="SAPBEXstdItemX 4 3 3" xfId="6390" xr:uid="{27F76EA9-D038-45DB-8D59-844F923C7178}"/>
    <cellStyle name="SAPBEXstdItemX 4 3 4" xfId="15920" xr:uid="{DC6A7397-0424-49FD-B3AD-616038B88ECA}"/>
    <cellStyle name="SAPBEXstdItemX 4 4" xfId="4075" xr:uid="{00000000-0005-0000-0000-0000EC100000}"/>
    <cellStyle name="SAPBEXstdItemX 4 4 2" xfId="9897" xr:uid="{7C9CD9D9-0DFC-426E-9DEE-2D4F318F982D}"/>
    <cellStyle name="SAPBEXstdItemX 4 4 3" xfId="16253" xr:uid="{85FAFB63-043E-4537-949A-2B4E54ED0BC3}"/>
    <cellStyle name="SAPBEXstdItemX 4 4 4" xfId="16977" xr:uid="{44282030-3984-4012-981B-442C1ECFCCA4}"/>
    <cellStyle name="SAPBEXstdItemX 4 5" xfId="4189" xr:uid="{00000000-0005-0000-0000-0000ED100000}"/>
    <cellStyle name="SAPBEXstdItemX 4 5 2" xfId="13351" xr:uid="{ACFFB438-AEB2-45CF-B903-B5160193CA8C}"/>
    <cellStyle name="SAPBEXstdItemX 4 5 3" xfId="16834" xr:uid="{0E1C7893-5B28-459A-A737-374ED0A8D812}"/>
    <cellStyle name="SAPBEXstdItemX 4 5 4" xfId="16955" xr:uid="{E3F0F485-E54E-4C50-A1C6-ED49B23BF21D}"/>
    <cellStyle name="SAPBEXstdItemX 4 6" xfId="4235" xr:uid="{00000000-0005-0000-0000-0000EE100000}"/>
    <cellStyle name="SAPBEXstdItemX 4 7" xfId="4452" xr:uid="{00000000-0005-0000-0000-0000EF100000}"/>
    <cellStyle name="SAPBEXstdItemX 4 8" xfId="4081" xr:uid="{00000000-0005-0000-0000-0000F0100000}"/>
    <cellStyle name="SAPBEXstdItemX 4 9" xfId="16893" xr:uid="{B9156E2F-7C0B-47C6-8AA8-4C390144A4AA}"/>
    <cellStyle name="SAPBEXstdItemX 5" xfId="3340" xr:uid="{00000000-0005-0000-0000-0000F1100000}"/>
    <cellStyle name="SAPBEXstdItemX 5 2" xfId="6393" xr:uid="{91B96CE7-E7B4-4882-ACE2-A0A3E10C1E94}"/>
    <cellStyle name="SAPBEXstdItemX 5 2 2" xfId="10939" xr:uid="{3CB9744F-BFFA-4290-BCF7-0F34404B8545}"/>
    <cellStyle name="SAPBEXstdItemX 5 2 2 2" xfId="16489" xr:uid="{35785EE6-B2C2-4E0E-90E7-E531F26C009C}"/>
    <cellStyle name="SAPBEXstdItemX 5 2 2 3" xfId="17187" xr:uid="{B379F88F-B43E-43F1-A0EA-225D072D5021}"/>
    <cellStyle name="SAPBEXstdItemX 5 2 3" xfId="17012" xr:uid="{743B2C25-C5B6-4439-864B-0ADDF865258D}"/>
    <cellStyle name="SAPBEXstdItemX 5 3" xfId="6392" xr:uid="{B1AAB317-50D0-449A-A9FE-B680592A2F16}"/>
    <cellStyle name="SAPBEXstdItemX 5 4" xfId="13494" xr:uid="{EA6440C1-BC92-4318-90CF-8840A227C819}"/>
    <cellStyle name="SAPBEXstdItemX 5 4 2" xfId="16925" xr:uid="{63C8673F-0DE7-4E88-B7A0-5C68C30B8AD2}"/>
    <cellStyle name="SAPBEXstdItemX 5 4 3" xfId="15757" xr:uid="{30F90983-4823-48D2-B9D7-935682AA455F}"/>
    <cellStyle name="SAPBEXstdItemX 5 5" xfId="4813" xr:uid="{DF6835EF-2B6D-4763-B52D-9A647EB63861}"/>
    <cellStyle name="SAPBEXstdItemX 5 6" xfId="15604" xr:uid="{01F0F92C-B18E-4638-B7D8-3DAA086B1494}"/>
    <cellStyle name="SAPBEXstdItemX 6" xfId="3636" xr:uid="{00000000-0005-0000-0000-0000F2100000}"/>
    <cellStyle name="SAPBEXstdItemX 6 2" xfId="13029" xr:uid="{C11A585B-F741-4722-B3ED-0C91691E431D}"/>
    <cellStyle name="SAPBEXstdItemX 6 3" xfId="6394" xr:uid="{D3C59B7B-66FD-4952-8BED-8773E6061D79}"/>
    <cellStyle name="SAPBEXstdItemX 7" xfId="6384" xr:uid="{96D405E3-6F79-47C9-B755-7010F3B50E4E}"/>
    <cellStyle name="SAPBEXstdItemX 8" xfId="13291" xr:uid="{A3CA39F5-CB05-4F13-B5CF-8D4283732E8C}"/>
    <cellStyle name="SAPBEXstdItemX 8 2" xfId="16794" xr:uid="{AB47CFCF-C812-47F2-A168-035E75A2396D}"/>
    <cellStyle name="SAPBEXstdItemX 8 3" xfId="15742" xr:uid="{6354D3A0-580E-4F0B-8895-0DADC13DD532}"/>
    <cellStyle name="SAPBEXstdItemX 9" xfId="9681" xr:uid="{865D76A7-C804-420C-BFAC-8E8A04F28AFB}"/>
    <cellStyle name="SAPBEXstdItemX 9 2" xfId="16039" xr:uid="{050E7E60-1A7A-462E-AB57-77B7119947C8}"/>
    <cellStyle name="SAPBEXstdItemX 9 3" xfId="16994" xr:uid="{945311BD-9DBE-427A-A38A-FD32D6C76B28}"/>
    <cellStyle name="SAPBEXstdItemX_Endividamento Jun 14 (2)" xfId="3505" xr:uid="{00000000-0005-0000-0000-0000F3100000}"/>
    <cellStyle name="SAPBEXtitle" xfId="3096" xr:uid="{00000000-0005-0000-0000-0000F4100000}"/>
    <cellStyle name="SAPBEXtitle 10" xfId="4536" xr:uid="{00000000-0005-0000-0000-0000F5100000}"/>
    <cellStyle name="SAPBEXtitle 10 2" xfId="9682" xr:uid="{348E8BE1-5770-4EB0-AF8D-311156BD79C8}"/>
    <cellStyle name="SAPBEXtitle 10 3" xfId="16040" xr:uid="{2675090C-1A23-40B2-8B4F-433AA467A443}"/>
    <cellStyle name="SAPBEXtitle 10 4" xfId="16287" xr:uid="{8C73DF24-B913-425E-BF32-0F198BB62F86}"/>
    <cellStyle name="SAPBEXtitle 11" xfId="4630" xr:uid="{ECB9E19C-F62C-40F1-A1AD-F42752B47AF4}"/>
    <cellStyle name="SAPBEXtitle 2" xfId="3097" xr:uid="{00000000-0005-0000-0000-0000F6100000}"/>
    <cellStyle name="SAPBEXtitle 2 10" xfId="17120" xr:uid="{55EF483F-8A76-4CD0-8C2D-F27D52C8D5D8}"/>
    <cellStyle name="SAPBEXtitle 2 2" xfId="3098" xr:uid="{00000000-0005-0000-0000-0000F7100000}"/>
    <cellStyle name="SAPBEXtitle 2 2 2" xfId="9946" xr:uid="{116576C6-279B-413E-B81B-AA27B720EBC1}"/>
    <cellStyle name="SAPBEXtitle 2 2 2 2" xfId="16277" xr:uid="{7028E82F-2E69-4853-8CB7-CA765C2F37B2}"/>
    <cellStyle name="SAPBEXtitle 2 2 2 3" xfId="16527" xr:uid="{8599708C-264F-4EB0-99DE-45E1B07B7875}"/>
    <cellStyle name="SAPBEXtitle 2 2 3" xfId="6397" xr:uid="{49BA65D3-84B6-48D6-84D2-44D1C04C287C}"/>
    <cellStyle name="SAPBEXtitle 2 2 4" xfId="17155" xr:uid="{1ACAF8D5-F9C0-4583-92A6-E9E1CE6BBFAC}"/>
    <cellStyle name="SAPBEXtitle 2 3" xfId="3760" xr:uid="{00000000-0005-0000-0000-0000F8100000}"/>
    <cellStyle name="SAPBEXtitle 2 3 2" xfId="6398" xr:uid="{2F97421E-CD70-47BB-A9AD-347E2A062E17}"/>
    <cellStyle name="SAPBEXtitle 2 4" xfId="3943" xr:uid="{00000000-0005-0000-0000-0000F9100000}"/>
    <cellStyle name="SAPBEXtitle 2 4 2" xfId="13080" xr:uid="{CED56E4D-EB61-4B0A-9A7C-70BAF911635A}"/>
    <cellStyle name="SAPBEXtitle 2 4 2 2" xfId="16754" xr:uid="{323EEFA5-A119-491F-AC26-108071D581FF}"/>
    <cellStyle name="SAPBEXtitle 2 4 2 3" xfId="16959" xr:uid="{1343AE50-A700-4E9E-A0A1-2196C95214EC}"/>
    <cellStyle name="SAPBEXtitle 2 4 3" xfId="10931" xr:uid="{08298C6D-DBD0-4038-9128-149503D22DED}"/>
    <cellStyle name="SAPBEXtitle 2 4 3 2" xfId="16481" xr:uid="{7CA51EEF-BAC9-49EC-AC3B-2B30165124CD}"/>
    <cellStyle name="SAPBEXtitle 2 4 3 3" xfId="16714" xr:uid="{1F886721-A68B-44CD-A120-48FA25655A84}"/>
    <cellStyle name="SAPBEXtitle 2 4 4" xfId="6399" xr:uid="{7798E946-9ABC-4A8F-AEA4-FDC1EECEFBE3}"/>
    <cellStyle name="SAPBEXtitle 2 4 5" xfId="15911" xr:uid="{5EB9BC1D-9BAC-4DBF-AF0C-9EEF309255FF}"/>
    <cellStyle name="SAPBEXtitle 2 5" xfId="4077" xr:uid="{00000000-0005-0000-0000-0000FA100000}"/>
    <cellStyle name="SAPBEXtitle 2 5 2" xfId="6396" xr:uid="{D865131E-15F5-4F2A-BFDD-04054801880E}"/>
    <cellStyle name="SAPBEXtitle 2 6" xfId="4292" xr:uid="{00000000-0005-0000-0000-0000FB100000}"/>
    <cellStyle name="SAPBEXtitle 2 6 2" xfId="9683" xr:uid="{4AE9D8F3-FB4F-4DEB-8895-A2385BFD63DE}"/>
    <cellStyle name="SAPBEXtitle 2 6 3" xfId="16041" xr:uid="{5E56A518-33E4-4618-8F40-3CE321FC011F}"/>
    <cellStyle name="SAPBEXtitle 2 6 4" xfId="16503" xr:uid="{E89203AE-6673-48D3-884C-2C6513F0CD3D}"/>
    <cellStyle name="SAPBEXtitle 2 7" xfId="4402" xr:uid="{00000000-0005-0000-0000-0000FC100000}"/>
    <cellStyle name="SAPBEXtitle 2 8" xfId="4483" xr:uid="{00000000-0005-0000-0000-0000FD100000}"/>
    <cellStyle name="SAPBEXtitle 2 9" xfId="3972" xr:uid="{00000000-0005-0000-0000-0000FE100000}"/>
    <cellStyle name="SAPBEXtitle 3" xfId="3607" xr:uid="{00000000-0005-0000-0000-0000FF100000}"/>
    <cellStyle name="SAPBEXtitle 3 2" xfId="3324" xr:uid="{00000000-0005-0000-0000-000000110000}"/>
    <cellStyle name="SAPBEXtitle 3 2 2" xfId="6715" xr:uid="{E0113710-24F5-47F3-A5E9-C0C1375CA998}"/>
    <cellStyle name="SAPBEXtitle 3 2 3" xfId="13504" xr:uid="{40EE5C74-9FF5-4ED5-BAD5-77B54902F6C2}"/>
    <cellStyle name="SAPBEXtitle 3 2 3 2" xfId="16935" xr:uid="{809034E2-EF38-42AE-99A8-8ED10411F50A}"/>
    <cellStyle name="SAPBEXtitle 3 2 3 3" xfId="15506" xr:uid="{BBFB0D8C-932E-4381-97F9-68A4DBD14514}"/>
    <cellStyle name="SAPBEXtitle 3 2 4" xfId="4825" xr:uid="{93915166-49F3-4212-9DE5-FE10DB8DCB14}"/>
    <cellStyle name="SAPBEXtitle 3 2 5" xfId="15599" xr:uid="{1E7F451B-8FEA-450E-97E8-0D7EE7509DE6}"/>
    <cellStyle name="SAPBEXtitle 3 3" xfId="3840" xr:uid="{00000000-0005-0000-0000-000001110000}"/>
    <cellStyle name="SAPBEXtitle 3 3 2" xfId="6400" xr:uid="{2F05489C-902C-45B9-A366-4A297268CF3B}"/>
    <cellStyle name="SAPBEXtitle 3 4" xfId="4158" xr:uid="{00000000-0005-0000-0000-000002110000}"/>
    <cellStyle name="SAPBEXtitle 3 4 2" xfId="9729" xr:uid="{13A5EF9F-8A80-43F2-B473-49CB7D864DB9}"/>
    <cellStyle name="SAPBEXtitle 3 4 3" xfId="16086" xr:uid="{162A9825-25B4-4C56-950F-0B043A2F7A86}"/>
    <cellStyle name="SAPBEXtitle 3 4 4" xfId="15840" xr:uid="{C27AF3D1-1EB2-48C9-A667-1E4234E3F92C}"/>
    <cellStyle name="SAPBEXtitle 3 5" xfId="4274" xr:uid="{00000000-0005-0000-0000-000003110000}"/>
    <cellStyle name="SAPBEXtitle 3 6" xfId="4094" xr:uid="{00000000-0005-0000-0000-000004110000}"/>
    <cellStyle name="SAPBEXtitle 3 7" xfId="4327" xr:uid="{00000000-0005-0000-0000-000005110000}"/>
    <cellStyle name="SAPBEXtitle 3 8" xfId="4566" xr:uid="{00000000-0005-0000-0000-000006110000}"/>
    <cellStyle name="SAPBEXtitle 3 9" xfId="16601" xr:uid="{B66D68E5-EF72-4A7C-9092-6A7FAD1CE63D}"/>
    <cellStyle name="SAPBEXtitle 4" xfId="3506" xr:uid="{00000000-0005-0000-0000-000007110000}"/>
    <cellStyle name="SAPBEXtitle 4 2" xfId="3759" xr:uid="{00000000-0005-0000-0000-000008110000}"/>
    <cellStyle name="SAPBEXtitle 4 2 2" xfId="9809" xr:uid="{072DA1A7-6343-4EE6-BB66-933D128AF806}"/>
    <cellStyle name="SAPBEXtitle 4 2 3" xfId="16165" xr:uid="{253A2901-622A-434A-B340-B5F089FC52C0}"/>
    <cellStyle name="SAPBEXtitle 4 2 4" xfId="16586" xr:uid="{20C0D98B-A7BA-46D6-B50D-E84726379FAB}"/>
    <cellStyle name="SAPBEXtitle 4 3" xfId="3852" xr:uid="{00000000-0005-0000-0000-000009110000}"/>
    <cellStyle name="SAPBEXtitle 4 4" xfId="4076" xr:uid="{00000000-0005-0000-0000-00000A110000}"/>
    <cellStyle name="SAPBEXtitle 4 5" xfId="4291" xr:uid="{00000000-0005-0000-0000-00000B110000}"/>
    <cellStyle name="SAPBEXtitle 4 6" xfId="4401" xr:uid="{00000000-0005-0000-0000-00000C110000}"/>
    <cellStyle name="SAPBEXtitle 4 7" xfId="4482" xr:uid="{00000000-0005-0000-0000-00000D110000}"/>
    <cellStyle name="SAPBEXtitle 4 8" xfId="4534" xr:uid="{00000000-0005-0000-0000-00000E110000}"/>
    <cellStyle name="SAPBEXtitle 4 9" xfId="15482" xr:uid="{F2773D49-8FBF-4EA2-B884-A0FAA6C041CF}"/>
    <cellStyle name="SAPBEXtitle 5" xfId="3264" xr:uid="{00000000-0005-0000-0000-00000F110000}"/>
    <cellStyle name="SAPBEXtitle 5 2" xfId="9851" xr:uid="{A74983B4-B895-44B6-95D7-CE708EF2B97B}"/>
    <cellStyle name="SAPBEXtitle 5 2 2" xfId="16207" xr:uid="{A44E8CAB-AA48-4CAA-BF0B-266B9F7567FD}"/>
    <cellStyle name="SAPBEXtitle 5 2 3" xfId="15949" xr:uid="{76B3528C-D939-498B-824B-4EBA1436E8A8}"/>
    <cellStyle name="SAPBEXtitle 5 3" xfId="6401" xr:uid="{CAD66282-7870-4C18-9622-FA109BAAE740}"/>
    <cellStyle name="SAPBEXtitle 5 4" xfId="17014" xr:uid="{5592E98D-5EF6-4C5E-8173-2183CF646A29}"/>
    <cellStyle name="SAPBEXtitle 6" xfId="3771" xr:uid="{00000000-0005-0000-0000-000010110000}"/>
    <cellStyle name="SAPBEXtitle 6 2" xfId="6402" xr:uid="{BFD1707E-0E3A-4554-B125-76066EC0FC2C}"/>
    <cellStyle name="SAPBEXtitle 7" xfId="4044" xr:uid="{00000000-0005-0000-0000-000011110000}"/>
    <cellStyle name="SAPBEXtitle 7 2" xfId="6403" xr:uid="{B9597C63-B818-4026-B7A5-D72FD3F0BE0F}"/>
    <cellStyle name="SAPBEXtitle 8" xfId="3993" xr:uid="{00000000-0005-0000-0000-000012110000}"/>
    <cellStyle name="SAPBEXtitle 8 2" xfId="6395" xr:uid="{E2F83A03-80DB-478C-8F7F-056AE1F27C76}"/>
    <cellStyle name="SAPBEXtitle 9" xfId="4312" xr:uid="{00000000-0005-0000-0000-000013110000}"/>
    <cellStyle name="SAPBEXtitle 9 2" xfId="13292" xr:uid="{D0B956D5-8DAD-4674-80FD-4685E217F454}"/>
    <cellStyle name="SAPBEXtitle_Endividamento Jun 14 (2)" xfId="3507" xr:uid="{00000000-0005-0000-0000-000014110000}"/>
    <cellStyle name="SAPBEXunassignedItem" xfId="3530" xr:uid="{00000000-0005-0000-0000-000015110000}"/>
    <cellStyle name="SAPBEXunassignedItem 2" xfId="3781" xr:uid="{00000000-0005-0000-0000-000016110000}"/>
    <cellStyle name="SAPBEXunassignedItem 2 2" xfId="10147" xr:uid="{E1A5D608-DCB1-43D9-B8CE-1E9421D83680}"/>
    <cellStyle name="SAPBEXunassignedItem 2 2 2" xfId="16354" xr:uid="{010806FA-BED6-498F-8C49-FF8AD6094E3A}"/>
    <cellStyle name="SAPBEXunassignedItem 2 3" xfId="4818" xr:uid="{024EB64F-385F-446D-B13B-18D1B38D9F26}"/>
    <cellStyle name="SAPBEXunassignedItem 3" xfId="3889" xr:uid="{00000000-0005-0000-0000-000017110000}"/>
    <cellStyle name="SAPBEXunassignedItem 3 2" xfId="9689" xr:uid="{3503BCE9-5F71-4EE9-98D0-23E07890BAE6}"/>
    <cellStyle name="SAPBEXunassignedItem 3 3" xfId="16046" xr:uid="{3606D2A8-494F-42F1-A5E3-4CDBF4EF61B4}"/>
    <cellStyle name="SAPBEXunassignedItem 4" xfId="3987" xr:uid="{00000000-0005-0000-0000-000018110000}"/>
    <cellStyle name="SAPBEXunassignedItem 5" xfId="4209" xr:uid="{00000000-0005-0000-0000-000019110000}"/>
    <cellStyle name="SAPBEXunassignedItem 6" xfId="3798" xr:uid="{00000000-0005-0000-0000-00001A110000}"/>
    <cellStyle name="SAPBEXunassignedItem 7" xfId="3806" xr:uid="{00000000-0005-0000-0000-00001B110000}"/>
    <cellStyle name="SAPBEXunassignedItem 8" xfId="4243" xr:uid="{00000000-0005-0000-0000-00001C110000}"/>
    <cellStyle name="SAPBEXundefined" xfId="3099" xr:uid="{00000000-0005-0000-0000-00001D110000}"/>
    <cellStyle name="SAPBEXundefined 2" xfId="3100" xr:uid="{00000000-0005-0000-0000-00001E110000}"/>
    <cellStyle name="SAPBEXundefined 2 10" xfId="4408" xr:uid="{00000000-0005-0000-0000-00001F110000}"/>
    <cellStyle name="SAPBEXundefined 2 11" xfId="15884" xr:uid="{ACC12799-B235-4901-8831-1E632F33C945}"/>
    <cellStyle name="SAPBEXundefined 2 2" xfId="3101" xr:uid="{00000000-0005-0000-0000-000020110000}"/>
    <cellStyle name="SAPBEXundefined 2 2 2" xfId="9947" xr:uid="{F588DD39-01FA-41F4-80E8-BE62FA68A2A9}"/>
    <cellStyle name="SAPBEXundefined 2 2 2 2" xfId="16278" xr:uid="{5826DDFE-5986-4167-8DC5-5E18E6FD6B9B}"/>
    <cellStyle name="SAPBEXundefined 2 2 2 3" xfId="15820" xr:uid="{900265BA-323B-4B55-99B2-31940E5AA894}"/>
    <cellStyle name="SAPBEXundefined 2 2 3" xfId="6406" xr:uid="{BE798EF6-3022-492B-99E5-F3EDBD8E6405}"/>
    <cellStyle name="SAPBEXundefined 2 2 4" xfId="16713" xr:uid="{795C7F3E-44FF-4FCA-A790-2543A3A0C0C0}"/>
    <cellStyle name="SAPBEXundefined 2 3" xfId="3509" xr:uid="{00000000-0005-0000-0000-000021110000}"/>
    <cellStyle name="SAPBEXundefined 2 3 2" xfId="10142" xr:uid="{CBED2EA4-21EE-4DBB-8EB4-8197783DB7A2}"/>
    <cellStyle name="SAPBEXundefined 2 3 2 2" xfId="16349" xr:uid="{5ACC3DD3-0339-4B56-8206-193B26A847D5}"/>
    <cellStyle name="SAPBEXundefined 2 3 2 3" xfId="16622" xr:uid="{ABD983AC-E739-41FA-987E-9883A8DDE5AC}"/>
    <cellStyle name="SAPBEXundefined 2 3 3" xfId="6407" xr:uid="{487BE3CB-E01E-4F47-919C-93EC11D65E09}"/>
    <cellStyle name="SAPBEXundefined 2 3 4" xfId="15975" xr:uid="{34D09AD6-FDB2-47A6-8622-FC4087367E68}"/>
    <cellStyle name="SAPBEXundefined 2 4" xfId="3762" xr:uid="{00000000-0005-0000-0000-000022110000}"/>
    <cellStyle name="SAPBEXundefined 2 4 2" xfId="13081" xr:uid="{B4522725-CC35-420F-ACC8-EE7D1D701271}"/>
    <cellStyle name="SAPBEXundefined 2 4 2 2" xfId="16755" xr:uid="{0096801C-A935-4025-9E72-5DE3828D9313}"/>
    <cellStyle name="SAPBEXundefined 2 4 2 3" xfId="16385" xr:uid="{EBA5BB1D-28E9-47EE-A21A-665087B9D57A}"/>
    <cellStyle name="SAPBEXundefined 2 4 3" xfId="10932" xr:uid="{C976CE59-ED91-4E1D-80AA-5A2FCCF8F089}"/>
    <cellStyle name="SAPBEXundefined 2 4 3 2" xfId="16482" xr:uid="{3DD49148-1DCA-40D9-81CB-9ECF90380EF2}"/>
    <cellStyle name="SAPBEXundefined 2 4 3 3" xfId="15976" xr:uid="{C7BA7533-6CAE-4827-B118-65882224C713}"/>
    <cellStyle name="SAPBEXundefined 2 4 4" xfId="6408" xr:uid="{DD281BF9-3884-49A1-8615-AE48D2982548}"/>
    <cellStyle name="SAPBEXundefined 2 4 5" xfId="15753" xr:uid="{279B23AC-C426-4D77-B14A-AF9959327DCA}"/>
    <cellStyle name="SAPBEXundefined 2 5" xfId="3855" xr:uid="{00000000-0005-0000-0000-000023110000}"/>
    <cellStyle name="SAPBEXundefined 2 5 2" xfId="9810" xr:uid="{C851D6B5-2FA8-4FCD-8290-0180930F2DC9}"/>
    <cellStyle name="SAPBEXundefined 2 5 2 2" xfId="16166" xr:uid="{8AB0C2A1-30F0-46D1-99EC-92466325F8C9}"/>
    <cellStyle name="SAPBEXundefined 2 5 2 3" xfId="15832" xr:uid="{565DC13A-AF33-40AE-B3A2-CE280015380E}"/>
    <cellStyle name="SAPBEXundefined 2 5 3" xfId="6405" xr:uid="{3A06012B-F9B3-4E32-9AE8-704535792A71}"/>
    <cellStyle name="SAPBEXundefined 2 5 4" xfId="17215" xr:uid="{AE82619A-36D2-4296-8326-8ECDFF43C452}"/>
    <cellStyle name="SAPBEXundefined 2 6" xfId="4079" xr:uid="{00000000-0005-0000-0000-000024110000}"/>
    <cellStyle name="SAPBEXundefined 2 6 2" xfId="9685" xr:uid="{63B61D9B-C272-47B2-88F3-2BF69C80739B}"/>
    <cellStyle name="SAPBEXundefined 2 6 3" xfId="16043" xr:uid="{8D7C6945-2F8A-43E8-960B-FB3698C01E54}"/>
    <cellStyle name="SAPBEXundefined 2 6 4" xfId="15838" xr:uid="{3E7C8D02-8C5C-47CC-AA2C-E2DD9E2148FA}"/>
    <cellStyle name="SAPBEXundefined 2 7" xfId="4195" xr:uid="{00000000-0005-0000-0000-000025110000}"/>
    <cellStyle name="SAPBEXundefined 2 8" xfId="4058" xr:uid="{00000000-0005-0000-0000-000026110000}"/>
    <cellStyle name="SAPBEXundefined 2 9" xfId="4127" xr:uid="{00000000-0005-0000-0000-000027110000}"/>
    <cellStyle name="SAPBEXundefined 3" xfId="3608" xr:uid="{00000000-0005-0000-0000-000028110000}"/>
    <cellStyle name="SAPBEXundefined 3 2" xfId="3676" xr:uid="{00000000-0005-0000-0000-000029110000}"/>
    <cellStyle name="SAPBEXundefined 3 2 2" xfId="9811" xr:uid="{D3678BA6-44D4-4296-8150-70FDA0654694}"/>
    <cellStyle name="SAPBEXundefined 3 2 2 2" xfId="16167" xr:uid="{6E402707-064A-4423-B6D9-5A8126005D77}"/>
    <cellStyle name="SAPBEXundefined 3 2 2 3" xfId="17214" xr:uid="{98AEC622-FA8B-45D8-9A2E-094C3148548D}"/>
    <cellStyle name="SAPBEXundefined 3 2 3" xfId="6409" xr:uid="{3629A2ED-4677-4296-9142-CE16075D2B26}"/>
    <cellStyle name="SAPBEXundefined 3 2 4" xfId="15569" xr:uid="{3D1B6889-5872-4294-BB20-22B7160B7764}"/>
    <cellStyle name="SAPBEXundefined 3 3" xfId="3490" xr:uid="{00000000-0005-0000-0000-00002A110000}"/>
    <cellStyle name="SAPBEXundefined 3 3 2" xfId="9730" xr:uid="{E7CB52B1-F851-4202-AA77-BFABE39A0550}"/>
    <cellStyle name="SAPBEXundefined 3 3 3" xfId="16087" xr:uid="{CA0D6040-EFA3-4433-9714-955F80F2607C}"/>
    <cellStyle name="SAPBEXundefined 3 3 4" xfId="17189" xr:uid="{662D427F-F973-4557-8812-899839DBADC2}"/>
    <cellStyle name="SAPBEXundefined 3 4" xfId="4159" xr:uid="{00000000-0005-0000-0000-00002B110000}"/>
    <cellStyle name="SAPBEXundefined 3 5" xfId="4275" xr:uid="{00000000-0005-0000-0000-00002C110000}"/>
    <cellStyle name="SAPBEXundefined 3 6" xfId="4299" xr:uid="{00000000-0005-0000-0000-00002D110000}"/>
    <cellStyle name="SAPBEXundefined 3 7" xfId="4407" xr:uid="{00000000-0005-0000-0000-00002E110000}"/>
    <cellStyle name="SAPBEXundefined 3 8" xfId="4567" xr:uid="{00000000-0005-0000-0000-00002F110000}"/>
    <cellStyle name="SAPBEXundefined 3 9" xfId="16757" xr:uid="{10B86AFE-86B6-4811-9F42-AD9630696D21}"/>
    <cellStyle name="SAPBEXundefined 4" xfId="3508" xr:uid="{00000000-0005-0000-0000-000030110000}"/>
    <cellStyle name="SAPBEXundefined 4 2" xfId="3761" xr:uid="{00000000-0005-0000-0000-000031110000}"/>
    <cellStyle name="SAPBEXundefined 4 2 2" xfId="14486" xr:uid="{6DC50A8A-6B9E-4332-A6D9-24B34FB05956}"/>
    <cellStyle name="SAPBEXundefined 4 2 2 2" xfId="17111" xr:uid="{C0141146-3A35-46C8-82A5-1AA0D59C0387}"/>
    <cellStyle name="SAPBEXundefined 4 2 2 3" xfId="16938" xr:uid="{AEE9F5B5-59C9-4826-A0C3-27FBB1AFF600}"/>
    <cellStyle name="SAPBEXundefined 4 2 3" xfId="6410" xr:uid="{9E439FA5-0745-44D4-916E-AEF28735D9A4}"/>
    <cellStyle name="SAPBEXundefined 4 2 4" xfId="17013" xr:uid="{E1E9E2D8-5F95-4DF6-B23F-D696FFF70E2B}"/>
    <cellStyle name="SAPBEXundefined 4 3" xfId="3632" xr:uid="{00000000-0005-0000-0000-000032110000}"/>
    <cellStyle name="SAPBEXundefined 4 3 2" xfId="9852" xr:uid="{A6BE940C-A9E0-44C4-9974-28099ED34C2D}"/>
    <cellStyle name="SAPBEXundefined 4 3 3" xfId="16208" xr:uid="{FF3E3AE4-7F16-4FC3-AAED-B1817D7CC258}"/>
    <cellStyle name="SAPBEXundefined 4 3 4" xfId="15727" xr:uid="{8B9D9DA6-B2D9-4C24-81FF-37851F9303D9}"/>
    <cellStyle name="SAPBEXundefined 4 4" xfId="4078" xr:uid="{00000000-0005-0000-0000-000033110000}"/>
    <cellStyle name="SAPBEXundefined 4 4 2" xfId="13352" xr:uid="{D413D722-2584-4441-8A27-D66ECCE91EBA}"/>
    <cellStyle name="SAPBEXundefined 4 4 3" xfId="16835" xr:uid="{16211561-82FF-4793-BC33-4BA595980658}"/>
    <cellStyle name="SAPBEXundefined 4 4 4" xfId="16376" xr:uid="{88700D8F-EFA0-44D2-BBB5-479FEB06AC9D}"/>
    <cellStyle name="SAPBEXundefined 4 5" xfId="4194" xr:uid="{00000000-0005-0000-0000-000034110000}"/>
    <cellStyle name="SAPBEXundefined 4 6" xfId="3275" xr:uid="{00000000-0005-0000-0000-000035110000}"/>
    <cellStyle name="SAPBEXundefined 4 7" xfId="3869" xr:uid="{00000000-0005-0000-0000-000036110000}"/>
    <cellStyle name="SAPBEXundefined 4 8" xfId="4294" xr:uid="{00000000-0005-0000-0000-000037110000}"/>
    <cellStyle name="SAPBEXundefined 4 9" xfId="16764" xr:uid="{4C31BEE1-A36E-4BAC-8764-98ACEB67E653}"/>
    <cellStyle name="SAPBEXundefined 5" xfId="3763" xr:uid="{00000000-0005-0000-0000-000038110000}"/>
    <cellStyle name="SAPBEXundefined 5 2" xfId="6411" xr:uid="{138E4EE3-E11D-453C-BBBD-80C590B0FFBF}"/>
    <cellStyle name="SAPBEXundefined 5 2 2" xfId="14487" xr:uid="{37FEEEB8-23DA-4108-8266-13E8CC4A9852}"/>
    <cellStyle name="SAPBEXundefined 5 2 2 2" xfId="17112" xr:uid="{5D144412-5DDD-46DE-AFA0-E0A2B7BA89D4}"/>
    <cellStyle name="SAPBEXundefined 5 2 2 3" xfId="16293" xr:uid="{04D953AE-22A8-4999-8434-549008E766B8}"/>
    <cellStyle name="SAPBEXundefined 5 2 3" xfId="16393" xr:uid="{5B8621C1-76BA-4DB3-9EE0-207C4EBA6236}"/>
    <cellStyle name="SAPBEXundefined 5 3" xfId="9898" xr:uid="{ADA0CCBC-C9E1-4067-8AD2-EAAC8C34B4AA}"/>
    <cellStyle name="SAPBEXundefined 5 3 2" xfId="16254" xr:uid="{7B1CA7EC-3B78-4ED7-8628-9BD25C93ACF3}"/>
    <cellStyle name="SAPBEXundefined 5 3 3" xfId="16290" xr:uid="{07DCEA8B-CFBA-4566-9263-51915689820B}"/>
    <cellStyle name="SAPBEXundefined 5 4" xfId="13495" xr:uid="{B6656075-D763-4739-95C6-E09167C5FE73}"/>
    <cellStyle name="SAPBEXundefined 5 4 2" xfId="16926" xr:uid="{174CE2EE-9850-40F2-82D4-0BABBDF27A25}"/>
    <cellStyle name="SAPBEXundefined 5 4 3" xfId="15507" xr:uid="{BAA4354B-6DB5-45C6-B671-147460399CA3}"/>
    <cellStyle name="SAPBEXundefined 5 5" xfId="4814" xr:uid="{0DB67B88-C549-4665-889D-4DA6514CDC3A}"/>
    <cellStyle name="SAPBEXundefined 5 6" xfId="15603" xr:uid="{E9E82032-D191-47DC-B2AC-324491EA82E8}"/>
    <cellStyle name="SAPBEXundefined 6" xfId="6412" xr:uid="{02533735-3522-4766-B319-B9EA793B4132}"/>
    <cellStyle name="SAPBEXundefined 7" xfId="6404" xr:uid="{533180F2-6414-4F21-8759-691308B3B715}"/>
    <cellStyle name="SAPBEXundefined 8" xfId="9684" xr:uid="{ACE916C4-4CEA-49F4-BB19-49808D8CA195}"/>
    <cellStyle name="SAPBEXundefined 8 2" xfId="16042" xr:uid="{AD791817-2442-4832-9EB0-4E8BA582F7B5}"/>
    <cellStyle name="SAPBEXundefined 8 3" xfId="16634" xr:uid="{888FD549-EA06-4C34-927C-84BEAF3F766D}"/>
    <cellStyle name="SAPBEXundefined_Endividamento Jun 14 (2)" xfId="3510" xr:uid="{00000000-0005-0000-0000-000039110000}"/>
    <cellStyle name="SAPBorder" xfId="4844" xr:uid="{75720413-9DAD-4640-9097-740557AA18AA}"/>
    <cellStyle name="SAPDataCell" xfId="4827" xr:uid="{2DC9E825-5EB7-40D9-AAA4-8D6DDE57A6B8}"/>
    <cellStyle name="SAPDataRemoved" xfId="13306" xr:uid="{C8A29AC6-5E7E-446A-9A37-F9BC059FEAEF}"/>
    <cellStyle name="SAPDataTotalCell" xfId="4828" xr:uid="{7FB5A8EB-A25E-4550-807F-AF65E7DB9A16}"/>
    <cellStyle name="SAPDimensionCell" xfId="4826" xr:uid="{D9187A40-1984-445B-8C81-E674C59A824F}"/>
    <cellStyle name="SAPEditableDataCell" xfId="4829" xr:uid="{23CD076C-BE91-4A70-9BC1-05A66BCFC567}"/>
    <cellStyle name="SAPEditableDataCell 2" xfId="43090" xr:uid="{5992EA10-2DA4-4A3F-87F6-A90541D8D64E}"/>
    <cellStyle name="SAPEditableDataTotalCell" xfId="4832" xr:uid="{883D8A37-D0C0-4AD6-8420-1D66E5AB4913}"/>
    <cellStyle name="SAPEditableDataTotalCell 2" xfId="43092" xr:uid="{8FE97B17-207F-44DF-9DC5-20140A3261DA}"/>
    <cellStyle name="SAPEmphasized" xfId="4852" xr:uid="{DC2E5FA5-372A-4479-85CB-65F5C5725CC1}"/>
    <cellStyle name="SAPEmphasizedEditableDataCell" xfId="4854" xr:uid="{04326B5E-CAA8-499C-BB27-F0E7522BAFF5}"/>
    <cellStyle name="SAPEmphasizedEditableDataCell 2" xfId="43094" xr:uid="{6FE12594-AA70-412C-B288-37FA7B44FE15}"/>
    <cellStyle name="SAPEmphasizedEditableDataTotalCell" xfId="4855" xr:uid="{18ABC15E-D52D-4004-8EB8-3AAF83CBDFF1}"/>
    <cellStyle name="SAPEmphasizedEditableDataTotalCell 2" xfId="43095" xr:uid="{1CCA604D-732F-4EB3-A3C2-AEDEC1DEF99B}"/>
    <cellStyle name="SAPEmphasizedLockedDataCell" xfId="4858" xr:uid="{B0CFEEEC-A97A-4472-A7E3-FE234B593CE8}"/>
    <cellStyle name="SAPEmphasizedLockedDataCell 2" xfId="43096" xr:uid="{EA7BABDF-64C9-49F2-BC2B-007BD2644B59}"/>
    <cellStyle name="SAPEmphasizedLockedDataTotalCell" xfId="4859" xr:uid="{F326C401-F6B9-4E33-864D-D44E8376F817}"/>
    <cellStyle name="SAPEmphasizedLockedDataTotalCell 2" xfId="43097" xr:uid="{2B64FB2F-1949-42C2-9FC9-3CBC572FF169}"/>
    <cellStyle name="SAPEmphasizedReadonlyDataCell" xfId="4856" xr:uid="{B9CF72C2-99D0-4E0B-8506-330D398DD806}"/>
    <cellStyle name="SAPEmphasizedReadonlyDataTotalCell" xfId="4857" xr:uid="{732A6D75-1AFF-47DD-B29F-9CA802DC9A7C}"/>
    <cellStyle name="SAPEmphasizedTotal" xfId="4853" xr:uid="{001130E4-5730-4DE0-875A-1128BE8361A1}"/>
    <cellStyle name="SAPEmphasizedTotal 2" xfId="13293" xr:uid="{40BDFD8D-B7A7-48D7-A1F5-B737006027E4}"/>
    <cellStyle name="SAPError" xfId="13307" xr:uid="{0F055DFB-1444-48B4-A72B-DFCBCE92B155}"/>
    <cellStyle name="SAPExceptionLevel1" xfId="4835" xr:uid="{FC3D0F7E-0859-4CC0-A071-35CDBAA702F7}"/>
    <cellStyle name="SAPExceptionLevel2" xfId="4836" xr:uid="{5586FA54-56C6-4A8F-8607-F2EAFA3F9C7C}"/>
    <cellStyle name="SAPExceptionLevel3" xfId="4837" xr:uid="{C5F43821-B57D-426D-8988-789463FF88BE}"/>
    <cellStyle name="SAPExceptionLevel4" xfId="4838" xr:uid="{372B3C9F-3DE8-45D2-9189-E04861717868}"/>
    <cellStyle name="SAPExceptionLevel5" xfId="4839" xr:uid="{08318F54-9887-403A-A422-EA5B25E3C0DE}"/>
    <cellStyle name="SAPExceptionLevel6" xfId="4840" xr:uid="{E89DDEDC-1772-4C8E-AC38-C7BF8A9577A2}"/>
    <cellStyle name="SAPExceptionLevel7" xfId="4841" xr:uid="{0C48A663-B4CF-4A3A-86A0-F702B98A781A}"/>
    <cellStyle name="SAPExceptionLevel8" xfId="4842" xr:uid="{C8BB8898-DBF9-40F7-9B66-8F9160C582E7}"/>
    <cellStyle name="SAPExceptionLevel9" xfId="4843" xr:uid="{EA6186CB-4159-4488-888C-E873C4863E31}"/>
    <cellStyle name="SAPFormula" xfId="43098" xr:uid="{5780E33C-44F3-401F-B69E-7C885F294819}"/>
    <cellStyle name="SAPGroupingFillCell" xfId="13305" xr:uid="{BDE403AD-D592-43AC-BA7A-468D48DA616C}"/>
    <cellStyle name="SAPHierarchyCell0" xfId="4847" xr:uid="{C9AABD7C-351C-4266-B18B-313F1E876641}"/>
    <cellStyle name="SAPHierarchyCell1" xfId="4848" xr:uid="{CEDB3BB9-33CB-4320-9506-05B11CF958EC}"/>
    <cellStyle name="SAPHierarchyCell2" xfId="4849" xr:uid="{A5A22CF0-61F1-483B-B6E1-7495113DA5FE}"/>
    <cellStyle name="SAPHierarchyCell3" xfId="4850" xr:uid="{CDE43E2E-F66B-47A1-BC9D-4FD265FC0AF0}"/>
    <cellStyle name="SAPHierarchyCell4" xfId="4851" xr:uid="{3DAF3976-E21F-473B-9E88-217456C67E48}"/>
    <cellStyle name="SAPLockedDataCell" xfId="4831" xr:uid="{CE1F006F-9DAD-4470-9F9D-CC87E74297DE}"/>
    <cellStyle name="SAPLockedDataCell 2" xfId="43091" xr:uid="{ED964EA3-036D-4CC5-90C8-066161C5AC77}"/>
    <cellStyle name="SAPLockedDataTotalCell" xfId="4834" xr:uid="{84112F66-CB8E-4DC3-91D7-FC6923ECBEAE}"/>
    <cellStyle name="SAPLockedDataTotalCell 2" xfId="43093" xr:uid="{AE1799DC-C1E0-4F91-B0C2-653CEB8AF472}"/>
    <cellStyle name="SAPMemberCell" xfId="4845" xr:uid="{EB3C0E77-5D03-4422-B2E4-4A94C4C477E0}"/>
    <cellStyle name="SAPMemberTotalCell" xfId="4846" xr:uid="{C9EBB25D-9361-4DAC-BDEB-F765F0130874}"/>
    <cellStyle name="SAPMessageText" xfId="13308" xr:uid="{39D26959-7B99-4267-A877-586321D1879D}"/>
    <cellStyle name="SAPReadonlyDataCell" xfId="4830" xr:uid="{77924473-EAEB-4FEC-9FC2-473A1F2FEC42}"/>
    <cellStyle name="SAPReadonlyDataTotalCell" xfId="4833" xr:uid="{AAE06B1B-86FA-4436-8BDC-347B343478C5}"/>
    <cellStyle name="ScripFactor" xfId="3102" xr:uid="{00000000-0005-0000-0000-00003A110000}"/>
    <cellStyle name="ScripFactor 2" xfId="3103" xr:uid="{00000000-0005-0000-0000-00003B110000}"/>
    <cellStyle name="ScripFactor 2 2" xfId="3104" xr:uid="{00000000-0005-0000-0000-00003C110000}"/>
    <cellStyle name="ScripFactor 3" xfId="3105" xr:uid="{00000000-0005-0000-0000-00003D110000}"/>
    <cellStyle name="ScripFactor 3 2" xfId="3106" xr:uid="{00000000-0005-0000-0000-00003E110000}"/>
    <cellStyle name="SectionHeading" xfId="3107" xr:uid="{00000000-0005-0000-0000-00003F110000}"/>
    <cellStyle name="SectionHeading 2" xfId="3108" xr:uid="{00000000-0005-0000-0000-000040110000}"/>
    <cellStyle name="Separador de milhares 2" xfId="3110" xr:uid="{00000000-0005-0000-0000-000041110000}"/>
    <cellStyle name="Separador de milhares 2 10" xfId="7671" xr:uid="{FA275D55-32D6-4432-B743-26F0005AC70E}"/>
    <cellStyle name="Separador de milhares 2 10 2" xfId="30158" xr:uid="{14551835-27F4-4549-B832-AC59D1D0A782}"/>
    <cellStyle name="Separador de milhares 2 10 3" xfId="19175" xr:uid="{2B33D5FF-D539-4D97-8600-AFC47E0D4028}"/>
    <cellStyle name="Separador de milhares 2 11" xfId="13314" xr:uid="{F41FA540-87DC-4558-8E0A-95E603D26F19}"/>
    <cellStyle name="Separador de milhares 2 11 2" xfId="35295" xr:uid="{BC4E8346-B841-4869-A280-B1DB2FEFA37E}"/>
    <cellStyle name="Separador de milhares 2 11 3" xfId="24312" xr:uid="{2349C001-44CE-4E1A-AECB-3402938FEA28}"/>
    <cellStyle name="Separador de milhares 2 12" xfId="4608" xr:uid="{EB065E71-3438-4FC5-8817-C108F4384974}"/>
    <cellStyle name="Separador de milhares 2 12 2" xfId="37245" xr:uid="{F61488F5-E74C-49C1-A9B5-52D1F8AB8EC3}"/>
    <cellStyle name="Separador de milhares 2 12 3" xfId="26262" xr:uid="{2CB652DF-E609-4521-87C2-B04F29F8D6C6}"/>
    <cellStyle name="Separador de milhares 2 13" xfId="28210" xr:uid="{55E26FA9-A9A8-4F13-A1F8-38501807A416}"/>
    <cellStyle name="Separador de milhares 2 14" xfId="39193" xr:uid="{485C8FFF-604F-42BF-B523-B95C35910C5E}"/>
    <cellStyle name="Separador de milhares 2 15" xfId="41140" xr:uid="{8CD6C03C-0BE4-4C5B-AB0D-5DA1B693E1E9}"/>
    <cellStyle name="Separador de milhares 2 16" xfId="43100" xr:uid="{964B87B1-8B57-4469-A7AE-43FB154FC63B}"/>
    <cellStyle name="Separador de milhares 2 17" xfId="17226" xr:uid="{9BA7D0F2-753C-4B23-9B04-78FAD72AE056}"/>
    <cellStyle name="Separador de milhares 2 2" xfId="4675" xr:uid="{57E9B5E9-3446-41D4-A938-68570FC7D227}"/>
    <cellStyle name="Separador de milhares 2 2 10" xfId="39220" xr:uid="{516E8B88-BAB0-4D84-AE6B-191DDB50CB07}"/>
    <cellStyle name="Separador de milhares 2 2 11" xfId="41167" xr:uid="{85264F81-FC05-4430-B18C-F8514A8F3C4A}"/>
    <cellStyle name="Separador de milhares 2 2 12" xfId="43127" xr:uid="{60C95528-D8B3-4156-865B-1781566E4C20}"/>
    <cellStyle name="Separador de milhares 2 2 13" xfId="17253" xr:uid="{4116183C-29CA-4D16-B8D0-7B8D6333C50D}"/>
    <cellStyle name="Separador de milhares 2 2 2" xfId="6415" xr:uid="{9AA6B7DC-0B8C-4C8B-BAB5-489ADFC0163D}"/>
    <cellStyle name="Separador de milhares 2 2 2 10" xfId="18206" xr:uid="{5BB00B46-AB36-44BB-BC08-CE9DFFD7DAB7}"/>
    <cellStyle name="Separador de milhares 2 2 2 2" xfId="8651" xr:uid="{CB44B93E-EF86-4CBC-A750-EFF479E1663E}"/>
    <cellStyle name="Separador de milhares 2 2 2 2 2" xfId="12386" xr:uid="{FEA8DD17-2594-4E1E-B8E5-CE180826020A}"/>
    <cellStyle name="Separador de milhares 2 2 2 2 2 2" xfId="34447" xr:uid="{7CE82251-2E17-4715-92D8-B51166AB338E}"/>
    <cellStyle name="Separador de milhares 2 2 2 2 2 3" xfId="23464" xr:uid="{692065A3-C7E3-4308-82B9-34F5A94453F1}"/>
    <cellStyle name="Separador de milhares 2 2 2 2 3" xfId="31138" xr:uid="{62E4E307-4C46-4E20-8951-E851A9CB4FD1}"/>
    <cellStyle name="Separador de milhares 2 2 2 2 4" xfId="20155" xr:uid="{9293FC54-2B04-4B32-AF6A-559A0C4B6B99}"/>
    <cellStyle name="Separador de milhares 2 2 2 3" xfId="11249" xr:uid="{7F136123-8D1E-4790-B346-6B59F2E631A1}"/>
    <cellStyle name="Separador de milhares 2 2 2 3 2" xfId="33312" xr:uid="{6F45C1B6-D926-4713-95BC-BBCE0D7B9D87}"/>
    <cellStyle name="Separador de milhares 2 2 2 3 3" xfId="22329" xr:uid="{8CAD4466-DFB8-45EA-A5FA-E1F9EF253B35}"/>
    <cellStyle name="Separador de milhares 2 2 2 4" xfId="14489" xr:uid="{2375AC60-EC1C-46F8-AF03-F193852C065D}"/>
    <cellStyle name="Separador de milhares 2 2 2 4 2" xfId="36275" xr:uid="{040598BA-E246-49F7-B6FE-2B66528B69F3}"/>
    <cellStyle name="Separador de milhares 2 2 2 4 3" xfId="25292" xr:uid="{48AED0D3-FABF-46F2-9167-CD6B35BAE678}"/>
    <cellStyle name="Separador de milhares 2 2 2 5" xfId="27242" xr:uid="{0C0D68B5-850F-40D5-81B1-6428B9C0A9CC}"/>
    <cellStyle name="Separador de milhares 2 2 2 5 2" xfId="38225" xr:uid="{B8B87CD4-0BC9-4912-8F00-2201A723D53C}"/>
    <cellStyle name="Separador de milhares 2 2 2 6" xfId="29190" xr:uid="{FFF66FC0-ABE0-4957-A0B3-4C08884420A4}"/>
    <cellStyle name="Separador de milhares 2 2 2 7" xfId="40173" xr:uid="{A458DAFD-1226-4A11-B3D5-AF6A6E9C5478}"/>
    <cellStyle name="Separador de milhares 2 2 2 8" xfId="42120" xr:uid="{BAFCB14B-69B7-4E96-A3A6-E1B8F9B334B4}"/>
    <cellStyle name="Separador de milhares 2 2 2 9" xfId="44080" xr:uid="{5100ACBC-A585-4698-950C-F3B95D167056}"/>
    <cellStyle name="Separador de milhares 2 2 3" xfId="6416" xr:uid="{1EE51040-FADA-4EE0-9191-5909E8CDDD1A}"/>
    <cellStyle name="Separador de milhares 2 2 3 10" xfId="18207" xr:uid="{45B61C95-B1FE-40F5-B9AD-AA40D730F6CB}"/>
    <cellStyle name="Separador de milhares 2 2 3 2" xfId="8652" xr:uid="{0F128E3B-F6D8-457A-A722-B69B875BB86A}"/>
    <cellStyle name="Separador de milhares 2 2 3 2 2" xfId="13031" xr:uid="{1C80E5FD-9EDE-4C41-A5B9-5ABA61342B7F}"/>
    <cellStyle name="Separador de milhares 2 2 3 2 2 2" xfId="35079" xr:uid="{907D26EC-F3DB-433F-B12A-A718BC4AE052}"/>
    <cellStyle name="Separador de milhares 2 2 3 2 2 3" xfId="24096" xr:uid="{E13795E5-15E5-4AD0-AA9C-458934D5D28B}"/>
    <cellStyle name="Separador de milhares 2 2 3 2 3" xfId="31139" xr:uid="{5292C674-51A8-4812-8589-3EA76C19E0A6}"/>
    <cellStyle name="Separador de milhares 2 2 3 2 4" xfId="20156" xr:uid="{DA4F4961-9BEF-44C3-AA6E-362C609CEB2F}"/>
    <cellStyle name="Separador de milhares 2 2 3 3" xfId="11881" xr:uid="{E512A13E-0A55-483B-AF1F-F9279605FB0E}"/>
    <cellStyle name="Separador de milhares 2 2 3 3 2" xfId="33944" xr:uid="{6869C29D-0817-4FE5-AD6E-0603FA4A606F}"/>
    <cellStyle name="Separador de milhares 2 2 3 3 3" xfId="22961" xr:uid="{B583575A-ED01-446B-9BD6-7B036F6E6358}"/>
    <cellStyle name="Separador de milhares 2 2 3 4" xfId="14490" xr:uid="{1C85D09C-1BC3-4E1B-B073-1CBC486DFB12}"/>
    <cellStyle name="Separador de milhares 2 2 3 4 2" xfId="36276" xr:uid="{43F97F50-F3EE-4856-9ED8-82295FFC82A4}"/>
    <cellStyle name="Separador de milhares 2 2 3 4 3" xfId="25293" xr:uid="{C3AE4F52-575F-4BF6-BFE3-92EF2845BE23}"/>
    <cellStyle name="Separador de milhares 2 2 3 5" xfId="27243" xr:uid="{8C662B27-0BE6-44C7-8530-83421E79D3DA}"/>
    <cellStyle name="Separador de milhares 2 2 3 5 2" xfId="38226" xr:uid="{0610CB86-1207-4A4D-A331-C0E075DA8B4A}"/>
    <cellStyle name="Separador de milhares 2 2 3 6" xfId="29191" xr:uid="{0A956898-3B48-4004-A521-B498E41837E8}"/>
    <cellStyle name="Separador de milhares 2 2 3 7" xfId="40174" xr:uid="{D2C293AA-D4EA-4718-A882-8A1DAB59AB21}"/>
    <cellStyle name="Separador de milhares 2 2 3 8" xfId="42121" xr:uid="{272450E3-9B5B-4281-80A2-D0CBED50CD48}"/>
    <cellStyle name="Separador de milhares 2 2 3 9" xfId="44081" xr:uid="{F8D3DA4C-46E5-459C-B7F3-9949D0C138E3}"/>
    <cellStyle name="Separador de milhares 2 2 4" xfId="6414" xr:uid="{87263E29-F2AC-44BB-AA09-B8F3E4E988A0}"/>
    <cellStyle name="Separador de milhares 2 2 4 10" xfId="18205" xr:uid="{21785DFE-3FBC-4DCE-8BB2-92031A2F44E2}"/>
    <cellStyle name="Separador de milhares 2 2 4 2" xfId="8650" xr:uid="{07F382C0-1BE8-4068-B302-A70233F329B0}"/>
    <cellStyle name="Separador de milhares 2 2 4 2 2" xfId="13153" xr:uid="{E06C2AA8-309B-43A9-90E4-7ADA9FA729B0}"/>
    <cellStyle name="Separador de milhares 2 2 4 2 2 2" xfId="35162" xr:uid="{98A93739-0B2E-4588-8D55-343C1910D714}"/>
    <cellStyle name="Separador de milhares 2 2 4 2 2 3" xfId="24179" xr:uid="{8EF8D76D-B907-4F67-B7B5-E51CB32ED8CB}"/>
    <cellStyle name="Separador de milhares 2 2 4 2 3" xfId="31137" xr:uid="{35F53345-EEE8-477C-A74C-5799754BB99C}"/>
    <cellStyle name="Separador de milhares 2 2 4 2 4" xfId="20154" xr:uid="{3572C4C0-44AA-47E4-A2ED-7914A5C9D6C9}"/>
    <cellStyle name="Separador de milhares 2 2 4 3" xfId="11966" xr:uid="{7D6C1D00-91BC-4CB5-A92E-DB94EEE32831}"/>
    <cellStyle name="Separador de milhares 2 2 4 3 2" xfId="34027" xr:uid="{BD22C31A-1108-4C93-83BB-8B7C3DCE90DD}"/>
    <cellStyle name="Separador de milhares 2 2 4 3 3" xfId="23044" xr:uid="{3B1483BD-0B2C-48A9-9E27-5214AE775EF2}"/>
    <cellStyle name="Separador de milhares 2 2 4 4" xfId="14488" xr:uid="{D1112E07-ACFC-4234-81FD-6B4D87ADEB37}"/>
    <cellStyle name="Separador de milhares 2 2 4 4 2" xfId="36274" xr:uid="{5C7A37D3-D072-438F-ABDD-AF88A69000FA}"/>
    <cellStyle name="Separador de milhares 2 2 4 4 3" xfId="25291" xr:uid="{45FC3B65-7E8C-4DB6-A70E-265C96B923AA}"/>
    <cellStyle name="Separador de milhares 2 2 4 5" xfId="27241" xr:uid="{E82625F9-54A0-4433-8D29-49DAC7691CF3}"/>
    <cellStyle name="Separador de milhares 2 2 4 5 2" xfId="38224" xr:uid="{441619C1-9DDD-4F93-9CF5-9E3777066580}"/>
    <cellStyle name="Separador de milhares 2 2 4 6" xfId="29189" xr:uid="{1A694DF0-93FE-49C3-B15B-2E5A2678AA42}"/>
    <cellStyle name="Separador de milhares 2 2 4 7" xfId="40172" xr:uid="{415ACF20-5366-426A-A73B-126A843FFA3D}"/>
    <cellStyle name="Separador de milhares 2 2 4 8" xfId="42119" xr:uid="{9E5C47B7-3AD6-49F5-A55B-FA627002D550}"/>
    <cellStyle name="Separador de milhares 2 2 4 9" xfId="44079" xr:uid="{B0E74B92-C0F3-4F91-8EFB-69902DAA02C1}"/>
    <cellStyle name="Separador de milhares 2 2 5" xfId="7698" xr:uid="{AA370FCB-B461-457F-82CC-F892FA30F520}"/>
    <cellStyle name="Separador de milhares 2 2 5 2" xfId="12090" xr:uid="{50ED9FC6-BC46-4B35-9158-C1D884B2BAAF}"/>
    <cellStyle name="Separador de milhares 2 2 5 2 2" xfId="34151" xr:uid="{6F432784-7790-4CC4-8425-5BADC9B202A3}"/>
    <cellStyle name="Separador de milhares 2 2 5 2 3" xfId="23168" xr:uid="{EE0D41D7-F1DC-49DA-8172-11EBFC586888}"/>
    <cellStyle name="Separador de milhares 2 2 5 3" xfId="30185" xr:uid="{3177DE59-B4F2-4A64-B90B-A07C90E8C245}"/>
    <cellStyle name="Separador de milhares 2 2 5 4" xfId="19202" xr:uid="{83FB2912-9769-40E0-9D61-C95BD624A84B}"/>
    <cellStyle name="Separador de milhares 2 2 6" xfId="10951" xr:uid="{9A4E3B43-04A2-4A25-952D-D276A6D3E599}"/>
    <cellStyle name="Separador de milhares 2 2 6 2" xfId="33016" xr:uid="{F4C27A53-FEB8-4926-A2B6-D2A1972A5686}"/>
    <cellStyle name="Separador de milhares 2 2 6 3" xfId="22033" xr:uid="{72208E6D-7821-44B0-A647-71B551D0CECA}"/>
    <cellStyle name="Separador de milhares 2 2 7" xfId="13389" xr:uid="{1F949698-F1A4-411C-9D99-3622CA0F303D}"/>
    <cellStyle name="Separador de milhares 2 2 7 2" xfId="35322" xr:uid="{7D4E1329-1D2E-4F76-A5A0-3377CA431E5B}"/>
    <cellStyle name="Separador de milhares 2 2 7 3" xfId="24339" xr:uid="{15BB492E-184F-46B0-8977-602FEAB0D407}"/>
    <cellStyle name="Separador de milhares 2 2 8" xfId="26289" xr:uid="{3DB20F04-8D84-4F86-A801-57D50ACA78B3}"/>
    <cellStyle name="Separador de milhares 2 2 8 2" xfId="37272" xr:uid="{06D39378-CE0A-419B-881B-CC9DF41F3692}"/>
    <cellStyle name="Separador de milhares 2 2 9" xfId="28237" xr:uid="{02D3216A-B294-4491-8C62-D13502D018DC}"/>
    <cellStyle name="Separador de milhares 2 3" xfId="6417" xr:uid="{648A41CA-422F-4C27-8AD5-03B3A4FA9874}"/>
    <cellStyle name="Separador de milhares 2 3 2" xfId="6418" xr:uid="{D5C19357-DF38-4BED-A8D3-A5447B578557}"/>
    <cellStyle name="Separador de milhares 2 3 2 10" xfId="18208" xr:uid="{31EC6F10-B200-47A0-887F-D483E4EC405B}"/>
    <cellStyle name="Separador de milhares 2 3 2 2" xfId="8653" xr:uid="{4C36EA41-BAB8-4BA4-915D-9A136F1D5F8E}"/>
    <cellStyle name="Separador de milhares 2 3 2 2 2" xfId="13032" xr:uid="{02DFF775-03B7-4052-AD33-22BFDAA7FA8B}"/>
    <cellStyle name="Separador de milhares 2 3 2 2 2 2" xfId="35080" xr:uid="{79B69333-9E84-4463-BD48-00917630223E}"/>
    <cellStyle name="Separador de milhares 2 3 2 2 2 3" xfId="24097" xr:uid="{8BF02111-3E24-4E8D-84A2-274073BB4D2D}"/>
    <cellStyle name="Separador de milhares 2 3 2 2 3" xfId="31140" xr:uid="{B4C49647-EA46-40B0-BED2-8E57A153F59E}"/>
    <cellStyle name="Separador de milhares 2 3 2 2 4" xfId="20157" xr:uid="{2BB26CE3-486C-4D78-A7C8-FAA63AC20DAE}"/>
    <cellStyle name="Separador de milhares 2 3 2 3" xfId="11882" xr:uid="{0917BAAC-DA93-4E72-BB7A-19938A6756CD}"/>
    <cellStyle name="Separador de milhares 2 3 2 3 2" xfId="33945" xr:uid="{37410724-B7BF-4D5E-B8A2-E82E08323377}"/>
    <cellStyle name="Separador de milhares 2 3 2 3 3" xfId="22962" xr:uid="{A83AB12B-C9F9-421B-99D5-2FAC46E3A5F2}"/>
    <cellStyle name="Separador de milhares 2 3 2 4" xfId="14491" xr:uid="{D4329384-9B69-4156-B32B-54044FD5825F}"/>
    <cellStyle name="Separador de milhares 2 3 2 4 2" xfId="36277" xr:uid="{65F4448B-73D0-4562-93CD-E7CC49D1A63F}"/>
    <cellStyle name="Separador de milhares 2 3 2 4 3" xfId="25294" xr:uid="{1EFEAD37-3E7A-4EFD-A9A5-5BD5D5A77C49}"/>
    <cellStyle name="Separador de milhares 2 3 2 5" xfId="27244" xr:uid="{BAD12F77-08C8-474E-BCCF-F7E37F7CD3C8}"/>
    <cellStyle name="Separador de milhares 2 3 2 5 2" xfId="38227" xr:uid="{AD5F2397-1227-421D-A502-86FA94660861}"/>
    <cellStyle name="Separador de milhares 2 3 2 6" xfId="29192" xr:uid="{0028EF69-8139-432A-B339-1F9B27740233}"/>
    <cellStyle name="Separador de milhares 2 3 2 7" xfId="40175" xr:uid="{F5AE8C83-5DDA-485B-8E07-CCD89E8DCDAC}"/>
    <cellStyle name="Separador de milhares 2 3 2 8" xfId="42122" xr:uid="{1D2951AD-915F-4095-9D02-017640B7E371}"/>
    <cellStyle name="Separador de milhares 2 3 2 9" xfId="44082" xr:uid="{339FE115-68BC-49D5-818A-CE7320E29DC9}"/>
    <cellStyle name="Separador de milhares 2 4" xfId="6419" xr:uid="{382A0AE9-3070-409B-80E7-D1773EE214BF}"/>
    <cellStyle name="Separador de milhares 2 4 10" xfId="18209" xr:uid="{CFA981A3-4287-4781-91A9-638BFEF8EE1D}"/>
    <cellStyle name="Separador de milhares 2 4 2" xfId="8654" xr:uid="{ACA1DEE0-1B0B-4EF7-A689-F9E6052E2688}"/>
    <cellStyle name="Separador de milhares 2 4 2 2" xfId="13033" xr:uid="{D14F81AC-9246-43EB-B1C1-52C2542ECE2E}"/>
    <cellStyle name="Separador de milhares 2 4 2 2 2" xfId="35081" xr:uid="{2634D4E6-FE0F-49AB-BDC6-5944FD4DDE77}"/>
    <cellStyle name="Separador de milhares 2 4 2 2 3" xfId="24098" xr:uid="{84132397-94B4-4BFD-BA24-2A853E189A2A}"/>
    <cellStyle name="Separador de milhares 2 4 2 3" xfId="31141" xr:uid="{954CD9DD-39A6-40A3-AF6B-3835A5E96430}"/>
    <cellStyle name="Separador de milhares 2 4 2 4" xfId="20158" xr:uid="{07AD263E-4721-45A0-8D71-D50BD2BA2D56}"/>
    <cellStyle name="Separador de milhares 2 4 3" xfId="11883" xr:uid="{19158DFE-32F0-4A6B-9478-D49A081C946C}"/>
    <cellStyle name="Separador de milhares 2 4 3 2" xfId="33946" xr:uid="{D599552E-324E-46C8-8380-00940C24A4FE}"/>
    <cellStyle name="Separador de milhares 2 4 3 3" xfId="22963" xr:uid="{80EDB4C6-CC9F-4833-91FB-0698D533EA8D}"/>
    <cellStyle name="Separador de milhares 2 4 4" xfId="14492" xr:uid="{4B24CC68-8146-4D56-9C13-6456DE93E222}"/>
    <cellStyle name="Separador de milhares 2 4 4 2" xfId="36278" xr:uid="{F155854A-F9F2-45E1-860C-9836EC2F6295}"/>
    <cellStyle name="Separador de milhares 2 4 4 3" xfId="25295" xr:uid="{F2698975-58E8-40FC-9C56-B453734526B9}"/>
    <cellStyle name="Separador de milhares 2 4 5" xfId="27245" xr:uid="{0AE88516-6533-4646-B2B6-4C1733985BE6}"/>
    <cellStyle name="Separador de milhares 2 4 5 2" xfId="38228" xr:uid="{F0437D35-EC46-4709-A943-05A0CEB919A8}"/>
    <cellStyle name="Separador de milhares 2 4 6" xfId="29193" xr:uid="{98355EBE-DDC6-447B-AEDE-074B8B767D4C}"/>
    <cellStyle name="Separador de milhares 2 4 7" xfId="40176" xr:uid="{EFE1E8F2-9F12-4BDE-9FA6-151C1EEF0400}"/>
    <cellStyle name="Separador de milhares 2 4 8" xfId="42123" xr:uid="{BC1C1959-4404-4CB4-AC22-F223C87F356A}"/>
    <cellStyle name="Separador de milhares 2 4 9" xfId="44083" xr:uid="{A11C688B-7217-4FBD-BB7F-91255DA5D3AB}"/>
    <cellStyle name="Separador de milhares 2 5" xfId="6420" xr:uid="{8C464C8B-40BC-45D1-A8F8-A3D1BCDE369B}"/>
    <cellStyle name="Separador de milhares 2 5 10" xfId="18210" xr:uid="{D02C60C5-39DA-4A36-966A-34A2C27AFCA1}"/>
    <cellStyle name="Separador de milhares 2 5 2" xfId="8655" xr:uid="{CD982C36-9C58-4693-8ABA-15623697F133}"/>
    <cellStyle name="Separador de milhares 2 5 2 2" xfId="13034" xr:uid="{44423103-45B7-4A39-9D5F-D6664F5535B5}"/>
    <cellStyle name="Separador de milhares 2 5 2 2 2" xfId="35082" xr:uid="{91A7A054-677D-44BC-914F-3CF94A3E1EFD}"/>
    <cellStyle name="Separador de milhares 2 5 2 2 3" xfId="24099" xr:uid="{F4BF7E05-9E3A-461B-8063-3AD378487931}"/>
    <cellStyle name="Separador de milhares 2 5 2 3" xfId="31142" xr:uid="{7DD4DF2B-EFC5-4632-96F8-A31F9AEEF937}"/>
    <cellStyle name="Separador de milhares 2 5 2 4" xfId="20159" xr:uid="{C41CEC5D-6334-4793-971B-EA0EB82F5670}"/>
    <cellStyle name="Separador de milhares 2 5 3" xfId="11884" xr:uid="{9C53C8E8-CD6E-4104-A69F-6B656F68C944}"/>
    <cellStyle name="Separador de milhares 2 5 3 2" xfId="33947" xr:uid="{BBF7A95A-4AD4-463A-AFD3-3F83CE73583F}"/>
    <cellStyle name="Separador de milhares 2 5 3 3" xfId="22964" xr:uid="{E3D25CA1-DB6D-4575-B153-F7375F6E9439}"/>
    <cellStyle name="Separador de milhares 2 5 4" xfId="14493" xr:uid="{B4D913C2-5C42-4343-A26C-78FAC70A4E9B}"/>
    <cellStyle name="Separador de milhares 2 5 4 2" xfId="36279" xr:uid="{8FAB20FB-0754-49DC-9F8A-6ACE21FC35A4}"/>
    <cellStyle name="Separador de milhares 2 5 4 3" xfId="25296" xr:uid="{00060012-6452-4D7A-BD11-B1D55839AD12}"/>
    <cellStyle name="Separador de milhares 2 5 5" xfId="27246" xr:uid="{428D25CE-D5F7-442A-A12B-80DE926CC7BD}"/>
    <cellStyle name="Separador de milhares 2 5 5 2" xfId="38229" xr:uid="{49397E0A-C835-4998-87B3-98F29653DB86}"/>
    <cellStyle name="Separador de milhares 2 5 6" xfId="29194" xr:uid="{F4CDFB42-215E-4FF5-B59F-F55E10730AC3}"/>
    <cellStyle name="Separador de milhares 2 5 7" xfId="40177" xr:uid="{AA84A328-8C9B-4622-80E3-89081AAB2008}"/>
    <cellStyle name="Separador de milhares 2 5 8" xfId="42124" xr:uid="{F92802B8-1277-4840-80B4-EB94F93731F1}"/>
    <cellStyle name="Separador de milhares 2 5 9" xfId="44084" xr:uid="{88A67E37-A101-4100-B724-6C392656F76B}"/>
    <cellStyle name="Separador de milhares 2 6" xfId="6421" xr:uid="{D592C9C3-0E9D-46D0-BE7A-6C0DECBE9742}"/>
    <cellStyle name="Separador de milhares 2 6 10" xfId="18211" xr:uid="{CD3BDE0B-7CE7-46A7-A298-BEAAC7F9112E}"/>
    <cellStyle name="Separador de milhares 2 6 2" xfId="8656" xr:uid="{4C97DA92-8BE5-4D2B-991B-91EA5096A370}"/>
    <cellStyle name="Separador de milhares 2 6 2 2" xfId="13030" xr:uid="{A4040E3E-57C9-4B5C-81F2-69776609A301}"/>
    <cellStyle name="Separador de milhares 2 6 2 2 2" xfId="35078" xr:uid="{92C79938-725D-4DE3-B6EE-0760116917C8}"/>
    <cellStyle name="Separador de milhares 2 6 2 2 3" xfId="24095" xr:uid="{47AF0B24-F655-4C48-9C0D-951588226E1F}"/>
    <cellStyle name="Separador de milhares 2 6 2 3" xfId="31143" xr:uid="{D2508508-A7D6-462F-81C0-FBA9378D6E8E}"/>
    <cellStyle name="Separador de milhares 2 6 2 4" xfId="20160" xr:uid="{04BB390F-1399-4707-9377-7397B743224B}"/>
    <cellStyle name="Separador de milhares 2 6 3" xfId="11880" xr:uid="{81153921-8527-479D-BAE0-AFFDC8504DBF}"/>
    <cellStyle name="Separador de milhares 2 6 3 2" xfId="33943" xr:uid="{48DC5923-72E8-4880-AF5D-EADEF1A47C8A}"/>
    <cellStyle name="Separador de milhares 2 6 3 3" xfId="22960" xr:uid="{46A48F52-0CAF-4179-8A21-334C4324A3C1}"/>
    <cellStyle name="Separador de milhares 2 6 4" xfId="14494" xr:uid="{B591C3E9-816A-4A82-8B99-D348A25292CF}"/>
    <cellStyle name="Separador de milhares 2 6 4 2" xfId="36280" xr:uid="{06E9D030-AA0B-453A-989E-88D4AC3F2429}"/>
    <cellStyle name="Separador de milhares 2 6 4 3" xfId="25297" xr:uid="{155FF340-C185-4A6F-9D42-3C782FF36D44}"/>
    <cellStyle name="Separador de milhares 2 6 5" xfId="27247" xr:uid="{117B6290-CE40-4FDA-A9B3-1774EA7649F3}"/>
    <cellStyle name="Separador de milhares 2 6 5 2" xfId="38230" xr:uid="{76587B47-1A9C-45AA-AB5A-D8D253CDB361}"/>
    <cellStyle name="Separador de milhares 2 6 6" xfId="29195" xr:uid="{DFEAA7D5-BACD-4468-9A13-D2CE7EC1335E}"/>
    <cellStyle name="Separador de milhares 2 6 7" xfId="40178" xr:uid="{0C016780-5633-4FEA-9FCF-0977D66CB6B7}"/>
    <cellStyle name="Separador de milhares 2 6 8" xfId="42125" xr:uid="{A5DF8265-4FD6-4B18-A348-6B67B126C0F0}"/>
    <cellStyle name="Separador de milhares 2 6 9" xfId="44085" xr:uid="{D21FAC69-D3E0-40D1-BB5D-4ECA011441F9}"/>
    <cellStyle name="Separador de milhares 2 7" xfId="6413" xr:uid="{448CC157-52AC-4853-B5A2-B3B50355BDCD}"/>
    <cellStyle name="Separador de milhares 2 7 2" xfId="6650" xr:uid="{83C41A2B-37B3-4F58-88A4-9B63CEB62DF5}"/>
    <cellStyle name="Separador de milhares 2 7 2 10" xfId="18258" xr:uid="{2B1F9779-5939-40D2-A3A7-786FDE1C1FB6}"/>
    <cellStyle name="Separador de milhares 2 7 2 2" xfId="8704" xr:uid="{9EB2126E-2789-4009-94F5-0B9DB0E88D15}"/>
    <cellStyle name="Separador de milhares 2 7 2 2 2" xfId="31191" xr:uid="{952E513D-25E5-4C01-95BD-E9FB8A07C0B7}"/>
    <cellStyle name="Separador de milhares 2 7 2 2 3" xfId="20208" xr:uid="{7E3E430A-96A8-46C9-851D-F0AA851EDC2D}"/>
    <cellStyle name="Separador de milhares 2 7 2 3" xfId="13086" xr:uid="{D8F0CE7E-A6C6-4984-B9EF-695E1C13D68F}"/>
    <cellStyle name="Separador de milhares 2 7 2 3 2" xfId="35096" xr:uid="{D9BD3411-1DF9-41D3-93E3-064F25720526}"/>
    <cellStyle name="Separador de milhares 2 7 2 3 3" xfId="24113" xr:uid="{62904801-02BD-4D05-A4DC-92CB4AAD0AF1}"/>
    <cellStyle name="Separador de milhares 2 7 2 4" xfId="14542" xr:uid="{999EAC28-2F4E-4F94-A3D7-89BF38F50B33}"/>
    <cellStyle name="Separador de milhares 2 7 2 4 2" xfId="36327" xr:uid="{819C2232-852C-4463-9B5B-5938ACB19E45}"/>
    <cellStyle name="Separador de milhares 2 7 2 4 3" xfId="25344" xr:uid="{A341C011-7120-44B1-A898-DF837ADC2250}"/>
    <cellStyle name="Separador de milhares 2 7 2 5" xfId="27294" xr:uid="{FC8626A3-86ED-476A-B7A6-2DA8D91BCA8E}"/>
    <cellStyle name="Separador de milhares 2 7 2 5 2" xfId="38277" xr:uid="{63C38AA3-D5FA-4BFF-8BF1-D949F644FF71}"/>
    <cellStyle name="Separador de milhares 2 7 2 6" xfId="29242" xr:uid="{7EC2CDFC-0147-4A74-92B8-05E990B8913D}"/>
    <cellStyle name="Separador de milhares 2 7 2 7" xfId="40225" xr:uid="{F4D3DDE7-0FE0-458C-986D-2F6D6823879E}"/>
    <cellStyle name="Separador de milhares 2 7 2 8" xfId="42172" xr:uid="{A1A85638-E023-4829-896C-3D22AC5A982B}"/>
    <cellStyle name="Separador de milhares 2 7 2 9" xfId="44132" xr:uid="{23691F6E-9AA0-43CA-ABDA-4052D85984EB}"/>
    <cellStyle name="Separador de milhares 2 7 3" xfId="6653" xr:uid="{BC64EDE2-3B40-4D23-8E6F-E427FBD6C188}"/>
    <cellStyle name="Separador de milhares 2 7 3 10" xfId="18261" xr:uid="{16C8B2EB-967F-4A6A-B65D-7E728C3CF677}"/>
    <cellStyle name="Separador de milhares 2 7 3 2" xfId="8707" xr:uid="{7DFD6AE9-D743-48E1-B738-4D5D23CCAEB1}"/>
    <cellStyle name="Separador de milhares 2 7 3 2 2" xfId="31194" xr:uid="{7974B379-429C-4859-AA58-90342C34C72F}"/>
    <cellStyle name="Separador de milhares 2 7 3 2 3" xfId="20211" xr:uid="{6F696655-BCEA-4877-B888-E3842963315D}"/>
    <cellStyle name="Separador de milhares 2 7 3 3" xfId="11900" xr:uid="{2C7565B8-D27D-4C7E-AF57-9D486993473A}"/>
    <cellStyle name="Separador de milhares 2 7 3 3 2" xfId="33961" xr:uid="{F092C7CD-43C8-43CA-9358-05BBFDC056EC}"/>
    <cellStyle name="Separador de milhares 2 7 3 3 3" xfId="22978" xr:uid="{20D5A661-8373-467E-AC4C-7C6D2CFBB326}"/>
    <cellStyle name="Separador de milhares 2 7 3 4" xfId="14545" xr:uid="{42D85438-1E31-4716-9A49-C8B034E64A41}"/>
    <cellStyle name="Separador de milhares 2 7 3 4 2" xfId="36330" xr:uid="{62E8A0B6-58E2-4D21-BD27-947E3BD23B3C}"/>
    <cellStyle name="Separador de milhares 2 7 3 4 3" xfId="25347" xr:uid="{FAEFE1A8-966C-41F5-97EC-38EE7B59A0C1}"/>
    <cellStyle name="Separador de milhares 2 7 3 5" xfId="27297" xr:uid="{889BA648-FDA6-4C61-AD35-E79DDD3C232D}"/>
    <cellStyle name="Separador de milhares 2 7 3 5 2" xfId="38280" xr:uid="{16C3015C-3D15-4011-87F5-25D5DB59466F}"/>
    <cellStyle name="Separador de milhares 2 7 3 6" xfId="29245" xr:uid="{DF42DD8F-D748-4F34-9BDB-964D1717BD17}"/>
    <cellStyle name="Separador de milhares 2 7 3 7" xfId="40228" xr:uid="{52A71497-DF77-4065-8BE6-C56E4378B50E}"/>
    <cellStyle name="Separador de milhares 2 7 3 8" xfId="42175" xr:uid="{4B34247B-0A02-4DEC-AC42-16B06605EF13}"/>
    <cellStyle name="Separador de milhares 2 7 3 9" xfId="44135" xr:uid="{25865715-1BF1-4DDF-BB3B-72B1BA6C5CE8}"/>
    <cellStyle name="Separador de milhares 2 8" xfId="4772" xr:uid="{BCA71CAB-3237-4E6B-A40A-D5C108B8B8BF}"/>
    <cellStyle name="Separador de milhares 2 8 2" xfId="7739" xr:uid="{DFA21C09-7116-49CB-B441-1489E4E58364}"/>
    <cellStyle name="Separador de milhares 2 8 2 2" xfId="30226" xr:uid="{28B9E178-22D7-4F40-B6E0-14306C7872BA}"/>
    <cellStyle name="Separador de milhares 2 8 2 3" xfId="19243" xr:uid="{2210E489-39BF-4BAE-9C28-55C04003C038}"/>
    <cellStyle name="Separador de milhares 2 8 3" xfId="13455" xr:uid="{519EB3A9-97B7-4806-8D09-ED467AF6AC07}"/>
    <cellStyle name="Separador de milhares 2 8 3 2" xfId="35363" xr:uid="{AD7367B9-0FB0-4AA6-B026-96A2A8578D60}"/>
    <cellStyle name="Separador de milhares 2 8 3 3" xfId="24380" xr:uid="{1620263E-9295-4BBD-A2DC-C374C3D7EA75}"/>
    <cellStyle name="Separador de milhares 2 8 4" xfId="26330" xr:uid="{BFFB646C-5077-4BF8-B6D5-E6C3967F34BA}"/>
    <cellStyle name="Separador de milhares 2 8 4 2" xfId="37313" xr:uid="{00217EAB-C52E-4CDD-99BA-9BE889DCC48F}"/>
    <cellStyle name="Separador de milhares 2 8 5" xfId="28278" xr:uid="{7C262635-6F7E-4FE3-8A99-7A6F74252343}"/>
    <cellStyle name="Separador de milhares 2 8 6" xfId="39261" xr:uid="{C47AA4C9-014E-4EE9-9DDE-BAF54D9C6145}"/>
    <cellStyle name="Separador de milhares 2 8 7" xfId="41208" xr:uid="{7DB6DEDF-67EF-4420-854E-E7F79BE6A866}"/>
    <cellStyle name="Separador de milhares 2 8 8" xfId="43168" xr:uid="{F716462F-CCCC-45D6-B9C0-AFF0E5CC4657}"/>
    <cellStyle name="Separador de milhares 2 8 9" xfId="17294" xr:uid="{F282188B-B320-4273-AA11-813F41BCFA2A}"/>
    <cellStyle name="Separador de milhares 2 9" xfId="4726" xr:uid="{9F256E9D-40BB-44EE-AD1D-6BA9FEBE2F4B}"/>
    <cellStyle name="Separador de milhares 2 9 2" xfId="7736" xr:uid="{96F0E3A9-5BA7-41B3-A0AE-70F1D435EC61}"/>
    <cellStyle name="Separador de milhares 2 9 2 2" xfId="30223" xr:uid="{B593B19F-E959-42C8-8B35-9E785F6DF557}"/>
    <cellStyle name="Separador de milhares 2 9 2 3" xfId="19240" xr:uid="{AA6CC354-3D64-4DD9-9F27-057B6E029C34}"/>
    <cellStyle name="Separador de milhares 2 9 3" xfId="13431" xr:uid="{856FDF25-CE2F-4787-98F9-13303D57696C}"/>
    <cellStyle name="Separador de milhares 2 9 3 2" xfId="35360" xr:uid="{0CE86F0A-A20C-4F5F-AC39-6B016523F494}"/>
    <cellStyle name="Separador de milhares 2 9 3 3" xfId="24377" xr:uid="{A4E72C03-44B7-4857-A267-8244C0D50706}"/>
    <cellStyle name="Separador de milhares 2 9 4" xfId="26327" xr:uid="{7EB59BAB-FD30-4C9F-B9CF-0731951E2F03}"/>
    <cellStyle name="Separador de milhares 2 9 4 2" xfId="37310" xr:uid="{B6300113-48B7-4E31-B3D1-7E2BC4F97ED9}"/>
    <cellStyle name="Separador de milhares 2 9 5" xfId="28275" xr:uid="{F4E60F00-3F48-4A30-9C2E-A7315C04D1A2}"/>
    <cellStyle name="Separador de milhares 2 9 6" xfId="39258" xr:uid="{86F0D7B1-D370-4589-B0D7-2327952D0B9B}"/>
    <cellStyle name="Separador de milhares 2 9 7" xfId="41205" xr:uid="{0AF9ED71-029F-4A42-9450-08D27B2D47C4}"/>
    <cellStyle name="Separador de milhares 2 9 8" xfId="43165" xr:uid="{D75D3493-A9BC-4DFC-9CCB-8C2FA201FFFB}"/>
    <cellStyle name="Separador de milhares 2 9 9" xfId="17291" xr:uid="{19663404-61B6-41CE-92ED-63D82FB5AA9B}"/>
    <cellStyle name="Separador de milhares 3" xfId="3111" xr:uid="{00000000-0005-0000-0000-000042110000}"/>
    <cellStyle name="Separador de milhares 3 10" xfId="28211" xr:uid="{F109030C-1A9F-44D9-9873-128D25C75BAA}"/>
    <cellStyle name="Separador de milhares 3 11" xfId="39194" xr:uid="{6224BBD7-4145-4B06-AF20-7924B0FAC0C4}"/>
    <cellStyle name="Separador de milhares 3 12" xfId="41141" xr:uid="{5126C270-51B1-4185-8B16-BFE83DA665B8}"/>
    <cellStyle name="Separador de milhares 3 13" xfId="43101" xr:uid="{4B3C8856-9225-4D50-9100-C92538C7681B}"/>
    <cellStyle name="Separador de milhares 3 14" xfId="17227" xr:uid="{535896D1-4609-4E60-A525-0E2A9D11A7AE}"/>
    <cellStyle name="Separador de milhares 3 2" xfId="3523" xr:uid="{00000000-0005-0000-0000-000043110000}"/>
    <cellStyle name="Separador de milhares 3 2 2" xfId="6424" xr:uid="{862B7A44-AEE7-4C8D-8EA3-5D23791CE1E2}"/>
    <cellStyle name="Separador de milhares 3 2 2 10" xfId="18213" xr:uid="{68696E8F-8C88-4D6B-9303-DCB1E45D5281}"/>
    <cellStyle name="Separador de milhares 3 2 2 2" xfId="8658" xr:uid="{E94608AB-A2A3-4956-AA12-2FE59CA61D13}"/>
    <cellStyle name="Separador de milhares 3 2 2 2 2" xfId="12387" xr:uid="{6164CF8C-B3DA-44A4-9A73-FD8CECBE0DD6}"/>
    <cellStyle name="Separador de milhares 3 2 2 2 2 2" xfId="34448" xr:uid="{F73153B2-42EB-4D93-8CA3-4A45304814ED}"/>
    <cellStyle name="Separador de milhares 3 2 2 2 2 3" xfId="23465" xr:uid="{AAE5FB9D-E3A9-49E9-A266-AB62611959AD}"/>
    <cellStyle name="Separador de milhares 3 2 2 2 3" xfId="31145" xr:uid="{C643CFA0-7A92-4193-BDE6-97AB00786AC0}"/>
    <cellStyle name="Separador de milhares 3 2 2 2 4" xfId="20162" xr:uid="{E21E9B85-AE72-477E-981C-07D5A9F220CC}"/>
    <cellStyle name="Separador de milhares 3 2 2 3" xfId="11250" xr:uid="{B531F08E-54EC-4E90-8681-78B200DA29D3}"/>
    <cellStyle name="Separador de milhares 3 2 2 3 2" xfId="33313" xr:uid="{AB8FDF91-DEEF-49E6-9DD6-47DE0BD19774}"/>
    <cellStyle name="Separador de milhares 3 2 2 3 3" xfId="22330" xr:uid="{4423F633-F442-4038-8A88-CE620ACC4C4C}"/>
    <cellStyle name="Separador de milhares 3 2 2 4" xfId="14496" xr:uid="{16C6B4D7-927B-41A0-808D-C0AE97F886F5}"/>
    <cellStyle name="Separador de milhares 3 2 2 4 2" xfId="36282" xr:uid="{E2EFB2B8-8447-4060-A099-E1DDA4EFD3DC}"/>
    <cellStyle name="Separador de milhares 3 2 2 4 3" xfId="25299" xr:uid="{8EDD7008-F1B2-4CB0-A4FA-2937DB1B047F}"/>
    <cellStyle name="Separador de milhares 3 2 2 5" xfId="27249" xr:uid="{AF34AC1A-3370-4164-826A-35FC8D3264DC}"/>
    <cellStyle name="Separador de milhares 3 2 2 5 2" xfId="38232" xr:uid="{71C3B7B7-002A-453F-86CD-0EB14F2C801D}"/>
    <cellStyle name="Separador de milhares 3 2 2 6" xfId="29197" xr:uid="{DC1F9FE8-E6F7-446D-8563-91B465DBEA08}"/>
    <cellStyle name="Separador de milhares 3 2 2 7" xfId="40180" xr:uid="{91438F03-8181-43D3-B011-59E3B195D900}"/>
    <cellStyle name="Separador de milhares 3 2 2 8" xfId="42127" xr:uid="{887DA2CE-805D-4010-B251-A59E646A753A}"/>
    <cellStyle name="Separador de milhares 3 2 2 9" xfId="44087" xr:uid="{F09A75E0-29DC-439C-9432-C9442F973970}"/>
    <cellStyle name="Separador de milhares 3 2 3" xfId="6425" xr:uid="{8E766C68-0578-42FA-BC51-39933F501959}"/>
    <cellStyle name="Separador de milhares 3 2 3 10" xfId="18214" xr:uid="{E30F2A37-C370-47A2-A267-5C5628A9C6BF}"/>
    <cellStyle name="Separador de milhares 3 2 3 2" xfId="8659" xr:uid="{F4555B0C-57C2-4D6D-81C0-AE0AB6218A7B}"/>
    <cellStyle name="Separador de milhares 3 2 3 2 2" xfId="13036" xr:uid="{07752660-C554-470A-AF1B-16B43AA0AF46}"/>
    <cellStyle name="Separador de milhares 3 2 3 2 2 2" xfId="35084" xr:uid="{278528E5-48B9-4CB5-8F25-EB4A3305F195}"/>
    <cellStyle name="Separador de milhares 3 2 3 2 2 3" xfId="24101" xr:uid="{2081DD13-62BB-451D-BBC9-D2FB773C50DE}"/>
    <cellStyle name="Separador de milhares 3 2 3 2 3" xfId="31146" xr:uid="{5D482122-52DC-4140-9992-47697E8CABA7}"/>
    <cellStyle name="Separador de milhares 3 2 3 2 4" xfId="20163" xr:uid="{D196F6A7-CD11-4B85-A551-227C1B13A2A0}"/>
    <cellStyle name="Separador de milhares 3 2 3 3" xfId="11886" xr:uid="{6A48E58A-BB35-46E6-8509-1D5BD5AAF2AF}"/>
    <cellStyle name="Separador de milhares 3 2 3 3 2" xfId="33949" xr:uid="{1F00D232-8473-4AA8-BCFF-0179A1E1625B}"/>
    <cellStyle name="Separador de milhares 3 2 3 3 3" xfId="22966" xr:uid="{2B0FAD37-DA62-4950-9306-C30AF575BF6A}"/>
    <cellStyle name="Separador de milhares 3 2 3 4" xfId="14497" xr:uid="{E26E0622-F49A-4572-ABFC-687806D021D8}"/>
    <cellStyle name="Separador de milhares 3 2 3 4 2" xfId="36283" xr:uid="{D00957C5-27CA-48C6-9378-085C2337F919}"/>
    <cellStyle name="Separador de milhares 3 2 3 4 3" xfId="25300" xr:uid="{017B1F96-5D8F-44A5-928C-FA89137416C9}"/>
    <cellStyle name="Separador de milhares 3 2 3 5" xfId="27250" xr:uid="{AE730943-9C3A-48ED-9254-593D6EECC3A8}"/>
    <cellStyle name="Separador de milhares 3 2 3 5 2" xfId="38233" xr:uid="{959576FD-B14D-4D10-8F76-D5F683BB3BB1}"/>
    <cellStyle name="Separador de milhares 3 2 3 6" xfId="29198" xr:uid="{46DC899C-3ACA-458A-8337-F3224F4F62B4}"/>
    <cellStyle name="Separador de milhares 3 2 3 7" xfId="40181" xr:uid="{F73D6474-CF03-42E7-90EA-B7AE598DE61D}"/>
    <cellStyle name="Separador de milhares 3 2 3 8" xfId="42128" xr:uid="{1722287F-A9C7-43AB-9075-6FFA83A1C6FE}"/>
    <cellStyle name="Separador de milhares 3 2 3 9" xfId="44088" xr:uid="{CF6C9086-F53E-4B96-A2ED-D9EC3B93C44E}"/>
    <cellStyle name="Separador de milhares 3 2 4" xfId="6423" xr:uid="{3D73D8C3-73AC-4D85-BC26-5D429A5C887E}"/>
    <cellStyle name="Separador de milhares 3 2 4 10" xfId="18212" xr:uid="{B3325D2B-0D60-419E-9648-D44FD2578A5A}"/>
    <cellStyle name="Separador de milhares 3 2 4 2" xfId="8657" xr:uid="{0E09D839-C007-4512-83BB-A00E11C01801}"/>
    <cellStyle name="Separador de milhares 3 2 4 2 2" xfId="13154" xr:uid="{AB04BA8F-2AF5-4171-AF99-E25911ECEA6F}"/>
    <cellStyle name="Separador de milhares 3 2 4 2 2 2" xfId="35163" xr:uid="{65D42A39-5184-4394-8721-F49575028630}"/>
    <cellStyle name="Separador de milhares 3 2 4 2 2 3" xfId="24180" xr:uid="{D70E5ACB-E585-4DC2-8979-7331A64B354B}"/>
    <cellStyle name="Separador de milhares 3 2 4 2 3" xfId="31144" xr:uid="{C5198087-E9DF-41A5-AB94-C683B0F49124}"/>
    <cellStyle name="Separador de milhares 3 2 4 2 4" xfId="20161" xr:uid="{F29F1D16-A0A4-4ED1-A854-BA5C160B6872}"/>
    <cellStyle name="Separador de milhares 3 2 4 3" xfId="11967" xr:uid="{26B9FAFC-0979-4B77-BFEF-1EA27974E2A3}"/>
    <cellStyle name="Separador de milhares 3 2 4 3 2" xfId="34028" xr:uid="{E73C9A0E-CF0A-45D0-BCD7-1FBBCFA68BF2}"/>
    <cellStyle name="Separador de milhares 3 2 4 3 3" xfId="23045" xr:uid="{BE5BC376-00A5-4D04-A1D2-A80F0B8352C2}"/>
    <cellStyle name="Separador de milhares 3 2 4 4" xfId="14495" xr:uid="{D39D5E51-1071-4214-874A-DF8490322E3B}"/>
    <cellStyle name="Separador de milhares 3 2 4 4 2" xfId="36281" xr:uid="{E70FDADF-7059-4634-8643-167F691EE22D}"/>
    <cellStyle name="Separador de milhares 3 2 4 4 3" xfId="25298" xr:uid="{323E9F98-4F39-4193-A8A1-0493E813F2A7}"/>
    <cellStyle name="Separador de milhares 3 2 4 5" xfId="27248" xr:uid="{4AD8FF26-1B29-4B8C-8E60-F9425834E1C4}"/>
    <cellStyle name="Separador de milhares 3 2 4 5 2" xfId="38231" xr:uid="{D18ED009-935F-4883-84A5-D2B9A83912B8}"/>
    <cellStyle name="Separador de milhares 3 2 4 6" xfId="29196" xr:uid="{D3750C42-B8E1-41A2-8AA1-6A6BB0E5A272}"/>
    <cellStyle name="Separador de milhares 3 2 4 7" xfId="40179" xr:uid="{AF514AEC-00C1-4B72-8CB5-5BDC29624508}"/>
    <cellStyle name="Separador de milhares 3 2 4 8" xfId="42126" xr:uid="{B35C47D1-FABD-4265-8FBB-0C702376FD90}"/>
    <cellStyle name="Separador de milhares 3 2 4 9" xfId="44086" xr:uid="{5386BA3B-5A32-47E1-98CF-2CE95BBFAB8E}"/>
    <cellStyle name="Separador de milhares 3 2 5" xfId="12091" xr:uid="{EA4FE90B-D757-41CC-B196-0FAFC2821C7C}"/>
    <cellStyle name="Separador de milhares 3 2 5 2" xfId="34152" xr:uid="{4F6F3294-ED48-498C-8EE2-85BA299505F0}"/>
    <cellStyle name="Separador de milhares 3 2 5 3" xfId="23169" xr:uid="{46C18B6F-0B23-4AD3-9108-311919D69F1B}"/>
    <cellStyle name="Separador de milhares 3 2 6" xfId="10952" xr:uid="{3152FF91-98AC-4275-843C-E81E975F483B}"/>
    <cellStyle name="Separador de milhares 3 2 6 2" xfId="33017" xr:uid="{40659ECD-9554-41FB-AF79-256662897235}"/>
    <cellStyle name="Separador de milhares 3 2 6 3" xfId="22034" xr:uid="{77FED97A-E2EF-484B-9C05-68D2E91D855C}"/>
    <cellStyle name="Separador de milhares 3 3" xfId="3344" xr:uid="{00000000-0005-0000-0000-000044110000}"/>
    <cellStyle name="Separador de milhares 3 3 10" xfId="43110" xr:uid="{20683E50-A300-4382-BF3F-2E1DCC5D28C1}"/>
    <cellStyle name="Separador de milhares 3 3 11" xfId="17236" xr:uid="{9D40E837-8611-4AC7-8223-4257C982AE97}"/>
    <cellStyle name="Separador de milhares 3 3 2" xfId="4691" xr:uid="{D504308A-A233-40A0-8EEB-881830ADA83D}"/>
    <cellStyle name="Separador de milhares 3 3 2 10" xfId="17263" xr:uid="{0B5FC190-698F-4CD5-886B-5D89A1048579}"/>
    <cellStyle name="Separador de milhares 3 3 2 2" xfId="6427" xr:uid="{70615C46-AAD4-4A76-801A-D25E905A1FD5}"/>
    <cellStyle name="Separador de milhares 3 3 2 3" xfId="7708" xr:uid="{94D972B8-E0F5-463A-B99B-156581D25880}"/>
    <cellStyle name="Separador de milhares 3 3 2 3 2" xfId="30195" xr:uid="{D87C3DC5-744D-4064-B013-D641C9A5FF24}"/>
    <cellStyle name="Separador de milhares 3 3 2 3 3" xfId="19212" xr:uid="{FE88C444-DC05-4A4A-9341-46C3750C892E}"/>
    <cellStyle name="Separador de milhares 3 3 2 4" xfId="13403" xr:uid="{8F82691F-CC94-4C15-B0F2-2D32E5C89F7F}"/>
    <cellStyle name="Separador de milhares 3 3 2 4 2" xfId="35332" xr:uid="{C318365F-A7F6-4558-9321-DF8154789CD6}"/>
    <cellStyle name="Separador de milhares 3 3 2 4 3" xfId="24349" xr:uid="{1D2CD820-42A8-4CB5-A454-9AC0D526951D}"/>
    <cellStyle name="Separador de milhares 3 3 2 5" xfId="26299" xr:uid="{22F3AC68-F469-494F-A8D5-3F06C693A1A5}"/>
    <cellStyle name="Separador de milhares 3 3 2 5 2" xfId="37282" xr:uid="{E2783C84-920D-47DC-A3DF-37A410FA5D66}"/>
    <cellStyle name="Separador de milhares 3 3 2 6" xfId="28247" xr:uid="{6FF4972A-02B9-440F-AF72-2AF141A924EC}"/>
    <cellStyle name="Separador de milhares 3 3 2 7" xfId="39230" xr:uid="{7C171EC2-ACA2-4ECF-B6CB-2F723DE415B3}"/>
    <cellStyle name="Separador de milhares 3 3 2 8" xfId="41177" xr:uid="{D8AA0CC0-1AC0-4B1B-AC64-6924296B09C3}"/>
    <cellStyle name="Separador de milhares 3 3 2 9" xfId="43137" xr:uid="{34394323-88D8-4C56-88B7-D87BBE2F1062}"/>
    <cellStyle name="Separador de milhares 3 3 3" xfId="6426" xr:uid="{86CC0CCE-16BA-4537-8B6C-DDBDB7FD3BE8}"/>
    <cellStyle name="Separador de milhares 3 3 4" xfId="7681" xr:uid="{18E55005-7170-41E0-83F7-4043F211234B}"/>
    <cellStyle name="Separador de milhares 3 3 4 2" xfId="30168" xr:uid="{D2AFFD92-C514-4E24-9959-DF526606EC0A}"/>
    <cellStyle name="Separador de milhares 3 3 4 3" xfId="19185" xr:uid="{A74CBBDC-EA32-49D2-B332-756ADD17F296}"/>
    <cellStyle name="Separador de milhares 3 3 5" xfId="13360" xr:uid="{AE930782-A077-4D51-AB4E-AFF4BF39D03A}"/>
    <cellStyle name="Separador de milhares 3 3 5 2" xfId="35305" xr:uid="{9846B9A9-FF05-4E02-B63B-D1B84495C11E}"/>
    <cellStyle name="Separador de milhares 3 3 5 3" xfId="24322" xr:uid="{F1F8B381-827A-4BA3-A519-C9710CD7D5C3}"/>
    <cellStyle name="Separador de milhares 3 3 6" xfId="4639" xr:uid="{33F12F37-4C18-4385-B9A7-B34C9D7898C3}"/>
    <cellStyle name="Separador de milhares 3 3 6 2" xfId="37255" xr:uid="{D9A35A1C-752F-4977-9867-CA2C7A89EE48}"/>
    <cellStyle name="Separador de milhares 3 3 6 3" xfId="26272" xr:uid="{F648519B-5D1F-4D07-98E5-339C72E646DA}"/>
    <cellStyle name="Separador de milhares 3 3 7" xfId="28220" xr:uid="{2029D3A2-201F-4EA1-82F5-6768AA9A5592}"/>
    <cellStyle name="Separador de milhares 3 3 8" xfId="39203" xr:uid="{E383C2C0-1658-45E4-A368-7E8649537457}"/>
    <cellStyle name="Separador de milhares 3 3 9" xfId="41150" xr:uid="{676FACCB-2241-4B6A-A597-75A2E6E4F782}"/>
    <cellStyle name="Separador de milhares 3 4" xfId="4676" xr:uid="{754EA06A-9943-479B-8ABF-2AC9437D7C7E}"/>
    <cellStyle name="Separador de milhares 3 4 10" xfId="17254" xr:uid="{1807D017-67A4-43C8-9D30-03CE8B873011}"/>
    <cellStyle name="Separador de milhares 3 4 2" xfId="6428" xr:uid="{A32FB2F7-6527-4CEC-879A-6D9FCB633BD5}"/>
    <cellStyle name="Separador de milhares 3 4 2 10" xfId="18215" xr:uid="{B56C0DD8-7CB8-454D-8CC8-875AA31D1C0B}"/>
    <cellStyle name="Separador de milhares 3 4 2 2" xfId="8660" xr:uid="{3688B3E6-B6D8-4A39-A449-C96036C87BA5}"/>
    <cellStyle name="Separador de milhares 3 4 2 2 2" xfId="31147" xr:uid="{EF8004DE-D135-41E1-AB4B-4C87B4D68F95}"/>
    <cellStyle name="Separador de milhares 3 4 2 2 3" xfId="20164" xr:uid="{2C3505D7-7A5F-4EDE-A0F5-B89806B17AFA}"/>
    <cellStyle name="Separador de milhares 3 4 2 3" xfId="13035" xr:uid="{6AB187F5-8029-4DB8-BE34-2C5780FD5140}"/>
    <cellStyle name="Separador de milhares 3 4 2 3 2" xfId="35083" xr:uid="{18885D39-BDBE-4303-8127-FE712F2C7E5E}"/>
    <cellStyle name="Separador de milhares 3 4 2 3 3" xfId="24100" xr:uid="{326386C2-6D60-43E4-B5B7-564408334BEE}"/>
    <cellStyle name="Separador de milhares 3 4 2 4" xfId="14498" xr:uid="{2BB2D840-E4C3-439C-9525-3AC5C88BAD53}"/>
    <cellStyle name="Separador de milhares 3 4 2 4 2" xfId="36284" xr:uid="{1F99FBD7-2A33-4722-9013-51A8D4468852}"/>
    <cellStyle name="Separador de milhares 3 4 2 4 3" xfId="25301" xr:uid="{5B89EBBD-ED4B-4D5B-A9C9-B5D25A9CBA45}"/>
    <cellStyle name="Separador de milhares 3 4 2 5" xfId="27251" xr:uid="{18E3E892-001C-431D-B404-2D02E4DC1E56}"/>
    <cellStyle name="Separador de milhares 3 4 2 5 2" xfId="38234" xr:uid="{F311EFF1-E2D7-4CC7-9F0E-E6C1760DD619}"/>
    <cellStyle name="Separador de milhares 3 4 2 6" xfId="29199" xr:uid="{8DCA71AD-E743-4D81-A567-A243B7A3AAD7}"/>
    <cellStyle name="Separador de milhares 3 4 2 7" xfId="40182" xr:uid="{D1719585-3184-4F3D-88E1-CE26B1B6F30A}"/>
    <cellStyle name="Separador de milhares 3 4 2 8" xfId="42129" xr:uid="{CA0A05DC-28BC-4116-B371-087A5709339A}"/>
    <cellStyle name="Separador de milhares 3 4 2 9" xfId="44089" xr:uid="{5CBE03DB-C981-4B95-B40A-1E8ADA6FCFED}"/>
    <cellStyle name="Separador de milhares 3 4 3" xfId="7699" xr:uid="{26BC0D35-88A6-44E3-892A-1C70448165A2}"/>
    <cellStyle name="Separador de milhares 3 4 3 2" xfId="11885" xr:uid="{72B0B6CC-7073-4E42-A43C-D401DFC635AB}"/>
    <cellStyle name="Separador de milhares 3 4 3 2 2" xfId="33948" xr:uid="{E531F7A7-FB74-47CF-9F8E-865A9526C590}"/>
    <cellStyle name="Separador de milhares 3 4 3 2 3" xfId="22965" xr:uid="{4171D115-CFD7-498F-824B-4CDF9668D49B}"/>
    <cellStyle name="Separador de milhares 3 4 3 3" xfId="30186" xr:uid="{46C25118-2656-491D-99E1-128755B20FB5}"/>
    <cellStyle name="Separador de milhares 3 4 3 4" xfId="19203" xr:uid="{18D23072-6159-47B0-9C97-9613FEB35F91}"/>
    <cellStyle name="Separador de milhares 3 4 4" xfId="13390" xr:uid="{582961F7-C8C3-4074-84B5-A0D0309D4A97}"/>
    <cellStyle name="Separador de milhares 3 4 4 2" xfId="35323" xr:uid="{3195CDF5-60CF-4D63-A764-038685989F5A}"/>
    <cellStyle name="Separador de milhares 3 4 4 3" xfId="24340" xr:uid="{07A501A9-CA39-41BB-B43C-96E689EBCE20}"/>
    <cellStyle name="Separador de milhares 3 4 5" xfId="26290" xr:uid="{F16F21C6-20AA-4538-ABF0-66B51E26FF32}"/>
    <cellStyle name="Separador de milhares 3 4 5 2" xfId="37273" xr:uid="{70A15FD2-6A66-4BA1-930D-5FBA64B944FD}"/>
    <cellStyle name="Separador de milhares 3 4 6" xfId="28238" xr:uid="{C69C4B01-5D3D-4187-9D37-FB6A9C99A676}"/>
    <cellStyle name="Separador de milhares 3 4 7" xfId="39221" xr:uid="{4738933C-B4FD-4EFD-BC41-FB4A7AC2CF0D}"/>
    <cellStyle name="Separador de milhares 3 4 8" xfId="41168" xr:uid="{515A4BA8-EB8C-4985-A95F-37139B92B224}"/>
    <cellStyle name="Separador de milhares 3 4 9" xfId="43128" xr:uid="{A5104AB3-B346-4270-965A-3CED86010D14}"/>
    <cellStyle name="Separador de milhares 3 5" xfId="6422" xr:uid="{C2CAD27B-EFE7-4DE8-9A4B-412BA0518BC0}"/>
    <cellStyle name="Separador de milhares 3 5 2" xfId="13087" xr:uid="{16A3BA61-C109-46F7-A1B8-04A6FE2A3931}"/>
    <cellStyle name="Separador de milhares 3 5 2 2" xfId="35097" xr:uid="{B603C4A3-D635-464F-861F-87B62B3E2190}"/>
    <cellStyle name="Separador de milhares 3 5 2 3" xfId="24114" xr:uid="{C55D130A-238D-412A-B0C5-D3972CD4FE18}"/>
    <cellStyle name="Separador de milhares 3 5 3" xfId="11901" xr:uid="{AFB4CA9E-49FB-4624-9F81-2491E8EC569D}"/>
    <cellStyle name="Separador de milhares 3 5 3 2" xfId="33962" xr:uid="{CB2DC3D0-8921-4836-8C02-79BB92782B86}"/>
    <cellStyle name="Separador de milhares 3 5 3 3" xfId="22979" xr:uid="{5840674E-3E80-49BD-8D78-9903A7899A66}"/>
    <cellStyle name="Separador de milhares 3 6" xfId="4773" xr:uid="{1F9E72B1-D60B-4A6E-93FA-3D0A11CFD069}"/>
    <cellStyle name="Separador de milhares 3 6 2" xfId="7740" xr:uid="{71F9D12E-A889-4238-BA0C-B17A58D8DC7A}"/>
    <cellStyle name="Separador de milhares 3 6 2 2" xfId="30227" xr:uid="{4E192AEF-F75B-4668-8360-8F51B69BAE37}"/>
    <cellStyle name="Separador de milhares 3 6 2 3" xfId="19244" xr:uid="{23383611-DEEA-4438-B4B6-EE8F0F6FFD77}"/>
    <cellStyle name="Separador de milhares 3 6 3" xfId="13456" xr:uid="{327941F4-AFE9-4A7C-8219-D621CBBD17DC}"/>
    <cellStyle name="Separador de milhares 3 6 3 2" xfId="35364" xr:uid="{E3B60EB0-3A75-4DD4-A97B-514C884A6F8A}"/>
    <cellStyle name="Separador de milhares 3 6 3 3" xfId="24381" xr:uid="{F5068BAD-E26E-429A-A447-29DBD57341ED}"/>
    <cellStyle name="Separador de milhares 3 6 4" xfId="26331" xr:uid="{884621F7-36AC-44B0-A4DD-C7CF06C7DFB2}"/>
    <cellStyle name="Separador de milhares 3 6 4 2" xfId="37314" xr:uid="{B9FD6135-4B5A-4E49-9473-0A75C71C2F28}"/>
    <cellStyle name="Separador de milhares 3 6 5" xfId="28279" xr:uid="{74D04EC0-AF6A-46E7-A616-2D7791002DCF}"/>
    <cellStyle name="Separador de milhares 3 6 6" xfId="39262" xr:uid="{957CE3CA-F516-47F2-9FA0-61DC51BB8B8B}"/>
    <cellStyle name="Separador de milhares 3 6 7" xfId="41209" xr:uid="{88644D38-2944-4F8C-896B-44567CDC3606}"/>
    <cellStyle name="Separador de milhares 3 6 8" xfId="43169" xr:uid="{7374CC4F-1F93-4F34-87E6-C69338257C41}"/>
    <cellStyle name="Separador de milhares 3 6 9" xfId="17295" xr:uid="{DC42523E-8055-4177-ABA4-849DFE52AB98}"/>
    <cellStyle name="Separador de milhares 3 7" xfId="7672" xr:uid="{147E3B31-74B1-43A3-AD0B-61FAA66F5A31}"/>
    <cellStyle name="Separador de milhares 3 7 2" xfId="30159" xr:uid="{410D8391-5D59-480A-9C69-575DC5AD06E8}"/>
    <cellStyle name="Separador de milhares 3 7 3" xfId="19176" xr:uid="{3766FD84-8514-4422-8863-9F8063DC92A8}"/>
    <cellStyle name="Separador de milhares 3 8" xfId="13315" xr:uid="{53F54A72-009F-4CBC-8D1A-DA822C643A32}"/>
    <cellStyle name="Separador de milhares 3 8 2" xfId="35296" xr:uid="{846D520F-0774-4D6C-8232-E7373A648AB2}"/>
    <cellStyle name="Separador de milhares 3 8 3" xfId="24313" xr:uid="{B2A56B39-D795-40F4-94A6-20851C5BEF37}"/>
    <cellStyle name="Separador de milhares 3 9" xfId="4609" xr:uid="{B4D3EBA6-E093-448B-8F96-469B7E8A96A9}"/>
    <cellStyle name="Separador de milhares 3 9 2" xfId="37246" xr:uid="{373F6C55-A260-49BE-9A1A-E76207963E8B}"/>
    <cellStyle name="Separador de milhares 3 9 3" xfId="26263" xr:uid="{00DCDF1A-4AD7-41CF-A3FA-E957E6ED4BCA}"/>
    <cellStyle name="Separador de milhares 4" xfId="3112" xr:uid="{00000000-0005-0000-0000-000045110000}"/>
    <cellStyle name="Separador de milhares 4 10" xfId="39195" xr:uid="{B030556B-BD25-4C7F-856B-79B9A77FE6E1}"/>
    <cellStyle name="Separador de milhares 4 11" xfId="41142" xr:uid="{88953D89-14DE-49B0-B30B-155A054BD7FF}"/>
    <cellStyle name="Separador de milhares 4 12" xfId="43102" xr:uid="{3E25C89F-4D6F-454D-B408-F8A158EFFE33}"/>
    <cellStyle name="Separador de milhares 4 13" xfId="17228" xr:uid="{69C5DC62-797A-45CF-8C1A-FC0BAF6AA6B5}"/>
    <cellStyle name="Separador de milhares 4 2" xfId="3525" xr:uid="{00000000-0005-0000-0000-000046110000}"/>
    <cellStyle name="Separador de milhares 4 2 2" xfId="6431" xr:uid="{35459296-DF2F-4133-BA77-739E089E2182}"/>
    <cellStyle name="Separador de milhares 4 2 2 10" xfId="18218" xr:uid="{841E6080-CDED-45BD-A769-14A7260F99AF}"/>
    <cellStyle name="Separador de milhares 4 2 2 2" xfId="8663" xr:uid="{C7D7EE9B-17C1-4C2C-B0DA-9EC9FAF3DFF0}"/>
    <cellStyle name="Separador de milhares 4 2 2 2 2" xfId="13038" xr:uid="{DF2C38E2-8901-42B8-9A7A-CCAF3B5A4DD7}"/>
    <cellStyle name="Separador de milhares 4 2 2 2 2 2" xfId="35086" xr:uid="{B6769386-7450-4A24-B717-6A37A67D9F1F}"/>
    <cellStyle name="Separador de milhares 4 2 2 2 2 3" xfId="24103" xr:uid="{162BB042-31CC-4D43-8165-3EECD5C2ABDF}"/>
    <cellStyle name="Separador de milhares 4 2 2 2 3" xfId="31150" xr:uid="{C8CF5317-E2AA-441A-A9E5-A12D7701E027}"/>
    <cellStyle name="Separador de milhares 4 2 2 2 4" xfId="20167" xr:uid="{4B3E60B4-F220-4A6B-A61A-B87306F13887}"/>
    <cellStyle name="Separador de milhares 4 2 2 3" xfId="11888" xr:uid="{3BB24D2C-E547-4B6A-A402-876FC86E2F73}"/>
    <cellStyle name="Separador de milhares 4 2 2 3 2" xfId="33951" xr:uid="{B0811CD0-FD99-4B64-8AEE-13D07BCFEBBF}"/>
    <cellStyle name="Separador de milhares 4 2 2 3 3" xfId="22968" xr:uid="{8C2D4B75-7BC2-4948-9D19-B708C0A46A76}"/>
    <cellStyle name="Separador de milhares 4 2 2 4" xfId="14501" xr:uid="{C6662599-8391-43F6-8C8E-3E075138E8F0}"/>
    <cellStyle name="Separador de milhares 4 2 2 4 2" xfId="36287" xr:uid="{0BD7B359-2385-4810-A97D-6CB20CAF7D81}"/>
    <cellStyle name="Separador de milhares 4 2 2 4 3" xfId="25304" xr:uid="{58BD32A8-C864-462D-B16E-9205C33E604B}"/>
    <cellStyle name="Separador de milhares 4 2 2 5" xfId="27254" xr:uid="{75F611B0-B524-4681-A5AF-4A2A26DD9027}"/>
    <cellStyle name="Separador de milhares 4 2 2 5 2" xfId="38237" xr:uid="{D5D7ED81-70F5-4AAD-8E6B-E1C1B886D916}"/>
    <cellStyle name="Separador de milhares 4 2 2 6" xfId="29202" xr:uid="{00DF07FD-7963-46A4-A984-860FEEDA0C29}"/>
    <cellStyle name="Separador de milhares 4 2 2 7" xfId="40185" xr:uid="{D61357DF-B81D-49C9-ABBE-93CDFB5E1C43}"/>
    <cellStyle name="Separador de milhares 4 2 2 8" xfId="42132" xr:uid="{DB1ABECE-1C36-46A8-B4D0-C5164E62C0E1}"/>
    <cellStyle name="Separador de milhares 4 2 2 9" xfId="44092" xr:uid="{CCC70641-1B35-47AF-AD19-02BC8FA5765D}"/>
    <cellStyle name="Separador de milhares 4 2 3" xfId="6430" xr:uid="{95206072-B668-4CDA-91AE-BC8BB482B317}"/>
    <cellStyle name="Separador de milhares 4 2 3 10" xfId="18217" xr:uid="{B5FED7E8-BD77-463C-A705-DB6DF640E7FA}"/>
    <cellStyle name="Separador de milhares 4 2 3 2" xfId="8662" xr:uid="{54708E0E-4B6A-4DAD-B4C8-47FC78202904}"/>
    <cellStyle name="Separador de milhares 4 2 3 2 2" xfId="31149" xr:uid="{47CF86CD-1B39-4071-AB4C-B9D956E32185}"/>
    <cellStyle name="Separador de milhares 4 2 3 2 3" xfId="20166" xr:uid="{9C5DF0DB-A8FB-4B71-A2F4-544A9A2C0AC0}"/>
    <cellStyle name="Separador de milhares 4 2 3 3" xfId="12381" xr:uid="{B9BCCA35-0074-44DF-A744-DD9010B5D14A}"/>
    <cellStyle name="Separador de milhares 4 2 3 3 2" xfId="34442" xr:uid="{B9E6DF10-EFD1-4D72-8567-A6E7B3A33913}"/>
    <cellStyle name="Separador de milhares 4 2 3 3 3" xfId="23459" xr:uid="{8A59A89C-97E3-4353-97B4-64B27DE8EFDA}"/>
    <cellStyle name="Separador de milhares 4 2 3 4" xfId="14500" xr:uid="{E353BC46-4579-47FF-857F-4C71E48EA142}"/>
    <cellStyle name="Separador de milhares 4 2 3 4 2" xfId="36286" xr:uid="{25C3DA86-3749-48AE-A8C3-A3C1FB9A58C4}"/>
    <cellStyle name="Separador de milhares 4 2 3 4 3" xfId="25303" xr:uid="{E6A4B71F-FCAE-4410-85A8-9214E8ECCB7C}"/>
    <cellStyle name="Separador de milhares 4 2 3 5" xfId="27253" xr:uid="{6CA2C4FB-BBA8-4A1C-8C9E-6178A34AA1C7}"/>
    <cellStyle name="Separador de milhares 4 2 3 5 2" xfId="38236" xr:uid="{586EAF31-ED22-4B9A-81B6-06F26384C279}"/>
    <cellStyle name="Separador de milhares 4 2 3 6" xfId="29201" xr:uid="{8A3A3B55-4EC6-4765-9722-F70ADBB3A7BD}"/>
    <cellStyle name="Separador de milhares 4 2 3 7" xfId="40184" xr:uid="{C2E50221-4F8C-4ED1-8EEB-F509674C70CC}"/>
    <cellStyle name="Separador de milhares 4 2 3 8" xfId="42131" xr:uid="{B06FDFB7-3723-44F4-8680-81DAC9DE2C64}"/>
    <cellStyle name="Separador de milhares 4 2 3 9" xfId="44091" xr:uid="{0A819EA0-409F-411B-86E8-DB33969FD79D}"/>
    <cellStyle name="Separador de milhares 4 2 4" xfId="11244" xr:uid="{A0F3FA43-3A23-4E01-A1A0-E9CEB9F8B633}"/>
    <cellStyle name="Separador de milhares 4 2 4 2" xfId="33307" xr:uid="{F0AF1E31-6BBE-4032-845C-476645E3FE7F}"/>
    <cellStyle name="Separador de milhares 4 2 4 3" xfId="22324" xr:uid="{F68933D6-E849-4D0C-9359-066B28176FFD}"/>
    <cellStyle name="Separador de milhares 4 3" xfId="3345" xr:uid="{00000000-0005-0000-0000-000047110000}"/>
    <cellStyle name="Separador de milhares 4 3 10" xfId="17255" xr:uid="{8D55ADE6-3DE6-4D8F-8A71-FC6B6025BB02}"/>
    <cellStyle name="Separador de milhares 4 3 2" xfId="6432" xr:uid="{F13713E5-0491-4A4C-81CD-2FCADCC3C669}"/>
    <cellStyle name="Separador de milhares 4 3 2 10" xfId="18219" xr:uid="{EA9384EF-812C-4991-993A-CCD07BEE3653}"/>
    <cellStyle name="Separador de milhares 4 3 2 2" xfId="8664" xr:uid="{44BC34AE-1AD3-4794-9B73-259C4EE729A9}"/>
    <cellStyle name="Separador de milhares 4 3 2 2 2" xfId="31151" xr:uid="{AE78DF78-D4C1-4054-A33A-C92BEFF41029}"/>
    <cellStyle name="Separador de milhares 4 3 2 2 3" xfId="20168" xr:uid="{DF45D2F7-96AA-4FDD-AA0E-D140534A66AC}"/>
    <cellStyle name="Separador de milhares 4 3 2 3" xfId="13037" xr:uid="{E0ED3385-0AE1-467A-A0F8-2D7F99283E91}"/>
    <cellStyle name="Separador de milhares 4 3 2 3 2" xfId="35085" xr:uid="{EB5FE47D-6462-41E7-AFC9-DE007B68271B}"/>
    <cellStyle name="Separador de milhares 4 3 2 3 3" xfId="24102" xr:uid="{6C7E987A-4AFD-4076-B8F8-13ABF190FE01}"/>
    <cellStyle name="Separador de milhares 4 3 2 4" xfId="14502" xr:uid="{928C5B56-AA74-47BA-8B71-2509CB1578BD}"/>
    <cellStyle name="Separador de milhares 4 3 2 4 2" xfId="36288" xr:uid="{C069D126-D475-4B57-AB24-22D4116F44D7}"/>
    <cellStyle name="Separador de milhares 4 3 2 4 3" xfId="25305" xr:uid="{BA9868E0-BDE4-43D4-B78F-3DD8D1ED8A80}"/>
    <cellStyle name="Separador de milhares 4 3 2 5" xfId="27255" xr:uid="{E2851798-32CB-4ECE-82A4-6CA61250B9C0}"/>
    <cellStyle name="Separador de milhares 4 3 2 5 2" xfId="38238" xr:uid="{1633F6B5-2703-4919-810C-5CE8851F49B0}"/>
    <cellStyle name="Separador de milhares 4 3 2 6" xfId="29203" xr:uid="{5E2BD1A2-B043-4102-8A1B-ADA6AF9ABA50}"/>
    <cellStyle name="Separador de milhares 4 3 2 7" xfId="40186" xr:uid="{79BEFCA8-5E24-4EA9-9EA8-F548F9E6F1DF}"/>
    <cellStyle name="Separador de milhares 4 3 2 8" xfId="42133" xr:uid="{42BB4CD7-9D85-49AE-A425-DDA19AC50F25}"/>
    <cellStyle name="Separador de milhares 4 3 2 9" xfId="44093" xr:uid="{F00DD67A-E74E-4058-8D87-77DDBAC023AF}"/>
    <cellStyle name="Separador de milhares 4 3 3" xfId="7700" xr:uid="{08834D9C-26CA-4876-9EB6-0C8C87EB2EC4}"/>
    <cellStyle name="Separador de milhares 4 3 3 2" xfId="11887" xr:uid="{E40407FC-5A60-4FC3-907D-01D4EBDB306E}"/>
    <cellStyle name="Separador de milhares 4 3 3 2 2" xfId="33950" xr:uid="{675053D5-7F4F-4F15-AD9C-10F8418FD4E0}"/>
    <cellStyle name="Separador de milhares 4 3 3 2 3" xfId="22967" xr:uid="{6C1FFC43-9B35-4E1B-B944-60D8FBA2E1F8}"/>
    <cellStyle name="Separador de milhares 4 3 3 3" xfId="30187" xr:uid="{B433DCF9-5CA9-4AD9-980C-B4771C90EACA}"/>
    <cellStyle name="Separador de milhares 4 3 3 4" xfId="19204" xr:uid="{6208F371-9B1D-40A0-AFEF-768619D02067}"/>
    <cellStyle name="Separador de milhares 4 3 4" xfId="13391" xr:uid="{1EB12F90-B825-4A51-8FCE-5BCC812289E6}"/>
    <cellStyle name="Separador de milhares 4 3 4 2" xfId="35324" xr:uid="{A11AC9FC-861F-4ED0-9864-CA9B2BE8EC5D}"/>
    <cellStyle name="Separador de milhares 4 3 4 3" xfId="24341" xr:uid="{6503D478-7FC8-44BA-B3E9-7D13C8D30424}"/>
    <cellStyle name="Separador de milhares 4 3 5" xfId="4677" xr:uid="{06DB9011-442A-49DC-AE06-1F0E20D7F5EC}"/>
    <cellStyle name="Separador de milhares 4 3 5 2" xfId="37274" xr:uid="{0F73B634-31E7-43DF-A074-9897CE33E7BE}"/>
    <cellStyle name="Separador de milhares 4 3 5 3" xfId="26291" xr:uid="{4C01BF9C-E44B-481A-9DF3-BBA327512172}"/>
    <cellStyle name="Separador de milhares 4 3 6" xfId="28239" xr:uid="{60313FB2-92E0-4270-9B4B-D7D59D107987}"/>
    <cellStyle name="Separador de milhares 4 3 7" xfId="39222" xr:uid="{40EF187D-4EE2-4C18-AFBB-F23D5FB53AE2}"/>
    <cellStyle name="Separador de milhares 4 3 8" xfId="41169" xr:uid="{FE525E67-D52D-4ED2-BEBD-DBB1DA812348}"/>
    <cellStyle name="Separador de milhares 4 3 9" xfId="43129" xr:uid="{E04F666A-A6C7-4F40-AB77-5ACC1B8B0F3E}"/>
    <cellStyle name="Separador de milhares 4 4" xfId="6429" xr:uid="{4857F1DD-D8F6-4D68-A313-287B82E44722}"/>
    <cellStyle name="Separador de milhares 4 4 10" xfId="18216" xr:uid="{38AB8166-A78A-4C99-8A77-ADA293B5AE7E}"/>
    <cellStyle name="Separador de milhares 4 4 2" xfId="8661" xr:uid="{31AE8192-42E0-419D-9089-37BD3732AF76}"/>
    <cellStyle name="Separador de milhares 4 4 2 2" xfId="13148" xr:uid="{B4D0F745-A00C-4748-BF2E-BDD1036BBEF6}"/>
    <cellStyle name="Separador de milhares 4 4 2 2 2" xfId="35157" xr:uid="{999AC27D-0BC1-4A55-88BE-07A875938C9C}"/>
    <cellStyle name="Separador de milhares 4 4 2 2 3" xfId="24174" xr:uid="{98EC004E-6E99-4AB9-AFFF-726940C88161}"/>
    <cellStyle name="Separador de milhares 4 4 2 3" xfId="31148" xr:uid="{5AA70951-F079-407E-BE01-C6F4FF6C7F4E}"/>
    <cellStyle name="Separador de milhares 4 4 2 4" xfId="20165" xr:uid="{844A3A45-3CD0-496A-84D9-26A507F027CC}"/>
    <cellStyle name="Separador de milhares 4 4 3" xfId="11961" xr:uid="{BC2163E8-3A03-4B91-BD4D-8975A7B33190}"/>
    <cellStyle name="Separador de milhares 4 4 3 2" xfId="34022" xr:uid="{F096AB1A-B0BD-4220-B8C0-51BA6E23621F}"/>
    <cellStyle name="Separador de milhares 4 4 3 3" xfId="23039" xr:uid="{AE81C074-B3BD-435C-9F75-3BC2B905DAB6}"/>
    <cellStyle name="Separador de milhares 4 4 4" xfId="14499" xr:uid="{F4892434-C210-42B2-B484-B71E47A780B9}"/>
    <cellStyle name="Separador de milhares 4 4 4 2" xfId="36285" xr:uid="{2A9FC0D6-C07C-4521-81FC-DB1C92B5B8B9}"/>
    <cellStyle name="Separador de milhares 4 4 4 3" xfId="25302" xr:uid="{90FF75AA-9861-47F7-A237-31F8C47C8953}"/>
    <cellStyle name="Separador de milhares 4 4 5" xfId="27252" xr:uid="{6B6A02A5-0358-4AAC-BB2A-4DBEA253C357}"/>
    <cellStyle name="Separador de milhares 4 4 5 2" xfId="38235" xr:uid="{93D8348F-B23E-4BA7-9F13-9CD802A54760}"/>
    <cellStyle name="Separador de milhares 4 4 6" xfId="29200" xr:uid="{37A9C1C7-288C-4759-8A21-44D258DC60F9}"/>
    <cellStyle name="Separador de milhares 4 4 7" xfId="40183" xr:uid="{31365C82-4A75-4F12-8AB1-3F875E9F31AC}"/>
    <cellStyle name="Separador de milhares 4 4 8" xfId="42130" xr:uid="{33CFFADF-02E6-4686-B5C4-F0DDDDB82A2C}"/>
    <cellStyle name="Separador de milhares 4 4 9" xfId="44090" xr:uid="{75A9F1BC-7990-47B0-AAFB-74ACBA43121A}"/>
    <cellStyle name="Separador de milhares 4 5" xfId="4774" xr:uid="{39CD8F7D-10A0-49BC-9985-5CAA037B2262}"/>
    <cellStyle name="Separador de milhares 4 5 10" xfId="17296" xr:uid="{8F614E0A-43E8-4FC3-8976-813D016ED4E5}"/>
    <cellStyle name="Separador de milhares 4 5 2" xfId="7741" xr:uid="{BDCAB70B-A7A4-41C4-A748-12AE3092045C}"/>
    <cellStyle name="Separador de milhares 4 5 2 2" xfId="30228" xr:uid="{811C0B78-F41B-4DED-9A9E-E9F5FA4046B2}"/>
    <cellStyle name="Separador de milhares 4 5 2 3" xfId="19245" xr:uid="{4A986D34-DDC1-49D2-BED5-F9F8270FF80F}"/>
    <cellStyle name="Separador de milhares 4 5 3" xfId="12086" xr:uid="{CC4E13CF-5020-4466-BBD0-FDF11F2F8225}"/>
    <cellStyle name="Separador de milhares 4 5 3 2" xfId="34147" xr:uid="{AEDA8608-6E71-4B81-A56A-697FB123F06D}"/>
    <cellStyle name="Separador de milhares 4 5 3 3" xfId="23164" xr:uid="{F5D988CB-6AA0-4D48-B56C-0A0FAD277062}"/>
    <cellStyle name="Separador de milhares 4 5 4" xfId="13457" xr:uid="{197FE501-8749-4F7C-8B47-41EC82F4037A}"/>
    <cellStyle name="Separador de milhares 4 5 4 2" xfId="35365" xr:uid="{CF60535C-D5A7-4EC5-B734-F51EF6E7C451}"/>
    <cellStyle name="Separador de milhares 4 5 4 3" xfId="24382" xr:uid="{49838703-7C6C-424C-A99A-89E95F6D1FDF}"/>
    <cellStyle name="Separador de milhares 4 5 5" xfId="26332" xr:uid="{2248B357-3F4E-43D7-9D7A-4555B52565A8}"/>
    <cellStyle name="Separador de milhares 4 5 5 2" xfId="37315" xr:uid="{D19ECD5B-88F4-4103-8947-4D8801FDFB29}"/>
    <cellStyle name="Separador de milhares 4 5 6" xfId="28280" xr:uid="{EB8DC129-464C-4C7D-B95A-FFE1C4BD25F0}"/>
    <cellStyle name="Separador de milhares 4 5 7" xfId="39263" xr:uid="{5094C7EA-ADF1-4188-B6EF-BEABEDEA9401}"/>
    <cellStyle name="Separador de milhares 4 5 8" xfId="41210" xr:uid="{5DFA1FC7-D4F7-4821-8454-7869429D283E}"/>
    <cellStyle name="Separador de milhares 4 5 9" xfId="43170" xr:uid="{42884812-4629-4FF9-B930-80D9C9B90DEC}"/>
    <cellStyle name="Separador de milhares 4 6" xfId="7673" xr:uid="{E09099A6-5FD0-425E-8721-A7A95D0CFB42}"/>
    <cellStyle name="Separador de milhares 4 6 2" xfId="10947" xr:uid="{6468C281-FE34-4A54-B951-E3F19B2B0A4B}"/>
    <cellStyle name="Separador de milhares 4 6 2 2" xfId="33012" xr:uid="{7FBFAE2B-0E14-4735-A5FB-B66D0E79FECC}"/>
    <cellStyle name="Separador de milhares 4 6 2 3" xfId="22029" xr:uid="{A1CBA241-BE20-4BE8-9F23-0DB916B03AFD}"/>
    <cellStyle name="Separador de milhares 4 6 3" xfId="30160" xr:uid="{2F6F13FD-BD0F-4CE4-8982-F5EA8829828D}"/>
    <cellStyle name="Separador de milhares 4 6 4" xfId="19177" xr:uid="{1B085052-1714-49C5-B51A-76E97D366977}"/>
    <cellStyle name="Separador de milhares 4 7" xfId="13316" xr:uid="{5D77DDBA-5E72-4B87-A352-E029DE1FFAD5}"/>
    <cellStyle name="Separador de milhares 4 7 2" xfId="35297" xr:uid="{0BEDE304-BB02-47BE-90DC-4A7A311170A6}"/>
    <cellStyle name="Separador de milhares 4 7 3" xfId="24314" xr:uid="{3A14F2C3-7475-43F9-B052-1DC276FA2666}"/>
    <cellStyle name="Separador de milhares 4 8" xfId="4610" xr:uid="{06103A7B-1328-4019-839F-D730C26355DB}"/>
    <cellStyle name="Separador de milhares 4 8 2" xfId="37247" xr:uid="{8B015FB2-117B-41B2-A97E-44F6FE5AC52F}"/>
    <cellStyle name="Separador de milhares 4 8 3" xfId="26264" xr:uid="{1974AA0A-B759-4ACD-BE2F-E4F075912BEF}"/>
    <cellStyle name="Separador de milhares 4 9" xfId="28212" xr:uid="{D389B34A-F31F-43EB-8182-B47A312C3F2C}"/>
    <cellStyle name="Separador de milhares 5" xfId="3113" xr:uid="{00000000-0005-0000-0000-000048110000}"/>
    <cellStyle name="Separador de milhares 5 10" xfId="28213" xr:uid="{33C69308-68B3-420F-9DED-6558001126EA}"/>
    <cellStyle name="Separador de milhares 5 11" xfId="39196" xr:uid="{AA9E0B7F-42A5-469C-9030-2BCF70A76394}"/>
    <cellStyle name="Separador de milhares 5 12" xfId="41143" xr:uid="{5A453105-34FB-4A8C-AC71-69254728E2EB}"/>
    <cellStyle name="Separador de milhares 5 13" xfId="43103" xr:uid="{1BE77148-9190-46AE-834D-DEE5B0D73663}"/>
    <cellStyle name="Separador de milhares 5 14" xfId="17229" xr:uid="{9032A3BD-A67B-4C82-BBED-2379F46D5129}"/>
    <cellStyle name="Separador de milhares 5 2" xfId="3527" xr:uid="{00000000-0005-0000-0000-000049110000}"/>
    <cellStyle name="Separador de milhares 5 2 2" xfId="6434" xr:uid="{DCA70063-A7E1-4633-B4C5-E3E4440E8918}"/>
    <cellStyle name="Separador de milhares 5 2 2 10" xfId="18221" xr:uid="{19AB8666-DB2D-4048-9A7E-F68E04F70159}"/>
    <cellStyle name="Separador de milhares 5 2 2 2" xfId="8666" xr:uid="{8E781810-C0EE-4E6E-8A2C-1755936BDC60}"/>
    <cellStyle name="Separador de milhares 5 2 2 2 2" xfId="12560" xr:uid="{B341C530-03C7-4874-9264-20450C335C2C}"/>
    <cellStyle name="Separador de milhares 5 2 2 2 2 2" xfId="34621" xr:uid="{AF800868-DB18-4328-87D7-11EF95BB5056}"/>
    <cellStyle name="Separador de milhares 5 2 2 2 2 3" xfId="23638" xr:uid="{014FB532-BE9B-49B2-9144-7D50F9B42DE7}"/>
    <cellStyle name="Separador de milhares 5 2 2 2 3" xfId="31153" xr:uid="{7DCA1CAD-17A6-4201-A434-061B7DA38857}"/>
    <cellStyle name="Separador de milhares 5 2 2 2 4" xfId="20170" xr:uid="{CFA93142-8201-41C0-B190-1F194B626BBE}"/>
    <cellStyle name="Separador de milhares 5 2 2 3" xfId="11423" xr:uid="{7944ABC7-F5B3-4EEE-A342-532F09517FFF}"/>
    <cellStyle name="Separador de milhares 5 2 2 3 2" xfId="33486" xr:uid="{1554ADF2-73C5-48AA-9596-8A30BD460CD2}"/>
    <cellStyle name="Separador de milhares 5 2 2 3 3" xfId="22503" xr:uid="{083FC9A7-6D76-44C9-A911-5444C6A6E1A7}"/>
    <cellStyle name="Separador de milhares 5 2 2 4" xfId="14504" xr:uid="{DDC943AD-7D8E-4BEF-9FBF-2D50123D13A0}"/>
    <cellStyle name="Separador de milhares 5 2 2 4 2" xfId="36290" xr:uid="{56134CF6-9B83-4C33-8E84-326E2F597C3B}"/>
    <cellStyle name="Separador de milhares 5 2 2 4 3" xfId="25307" xr:uid="{E4C2CA29-4E90-4384-BB0C-3ED617854261}"/>
    <cellStyle name="Separador de milhares 5 2 2 5" xfId="27257" xr:uid="{E57A64EC-7D7C-40B1-B65C-56124E4D0355}"/>
    <cellStyle name="Separador de milhares 5 2 2 5 2" xfId="38240" xr:uid="{99AC7973-EBAB-4C9F-85A6-6E03DC3DF985}"/>
    <cellStyle name="Separador de milhares 5 2 2 6" xfId="29205" xr:uid="{F981B5D5-309F-4D8C-92F1-FC4382764934}"/>
    <cellStyle name="Separador de milhares 5 2 2 7" xfId="40188" xr:uid="{3A3CD2CF-F232-41B9-9766-C7B9F3CBF3A8}"/>
    <cellStyle name="Separador de milhares 5 2 2 8" xfId="42135" xr:uid="{D33FF9AE-1D8E-4982-A646-47347F9248F9}"/>
    <cellStyle name="Separador de milhares 5 2 2 9" xfId="44095" xr:uid="{132EEC33-1455-4D5A-8921-405F67CE7593}"/>
    <cellStyle name="Separador de milhares 5 2 3" xfId="6433" xr:uid="{1D8858DC-0BA3-4F3C-8538-A9D62F03E1F6}"/>
    <cellStyle name="Separador de milhares 5 2 3 10" xfId="18220" xr:uid="{45D705A3-32AA-40D7-B471-9F1F874215ED}"/>
    <cellStyle name="Separador de milhares 5 2 3 2" xfId="8665" xr:uid="{DE78D534-3CE4-4A12-A8DE-88E6C206A44E}"/>
    <cellStyle name="Separador de milhares 5 2 3 2 2" xfId="31152" xr:uid="{66B05E84-303B-409D-ADE5-D45641A5CB8E}"/>
    <cellStyle name="Separador de milhares 5 2 3 2 3" xfId="20169" xr:uid="{20F66C9C-59FC-4898-9445-4B4091308939}"/>
    <cellStyle name="Separador de milhares 5 2 3 3" xfId="12264" xr:uid="{3F8440F4-93E8-419C-A52D-0D9B78618E18}"/>
    <cellStyle name="Separador de milhares 5 2 3 3 2" xfId="34325" xr:uid="{95D513FE-6FC8-4F28-A31D-ECCDE961DD80}"/>
    <cellStyle name="Separador de milhares 5 2 3 3 3" xfId="23342" xr:uid="{C4B34683-A1AC-4F11-AA67-923BA0FCB5D8}"/>
    <cellStyle name="Separador de milhares 5 2 3 4" xfId="14503" xr:uid="{875FA9CF-319F-48C9-8FF6-ECCA31D0B80B}"/>
    <cellStyle name="Separador de milhares 5 2 3 4 2" xfId="36289" xr:uid="{27C4368F-5FEC-4367-ACA3-70B2E7B9B597}"/>
    <cellStyle name="Separador de milhares 5 2 3 4 3" xfId="25306" xr:uid="{143E6057-0DCC-40DE-BDDC-ACFFD7D976A4}"/>
    <cellStyle name="Separador de milhares 5 2 3 5" xfId="27256" xr:uid="{B9B92717-2EDF-48C2-8013-42C4F031D9B5}"/>
    <cellStyle name="Separador de milhares 5 2 3 5 2" xfId="38239" xr:uid="{C6262868-422D-4EB0-936D-941E6007C5E5}"/>
    <cellStyle name="Separador de milhares 5 2 3 6" xfId="29204" xr:uid="{44BF1E87-EB4B-4216-9867-47AB52FCE13E}"/>
    <cellStyle name="Separador de milhares 5 2 3 7" xfId="40187" xr:uid="{CAEB314E-F03F-45FE-A3E4-030042E01D2B}"/>
    <cellStyle name="Separador de milhares 5 2 3 8" xfId="42134" xr:uid="{4A6CDD73-5A83-44D0-A5A2-83CE03D49B57}"/>
    <cellStyle name="Separador de milhares 5 2 3 9" xfId="44094" xr:uid="{8603B98E-D28B-429A-9FE5-B6F06F3900D8}"/>
    <cellStyle name="Separador de milhares 5 2 4" xfId="11127" xr:uid="{8FC1C12B-22CD-4E48-8165-92870A960C39}"/>
    <cellStyle name="Separador de milhares 5 2 4 2" xfId="33190" xr:uid="{E47CC77E-EB68-4A8E-86DC-EDD15FD87FDC}"/>
    <cellStyle name="Separador de milhares 5 2 4 3" xfId="22207" xr:uid="{CA483411-4718-4392-A68E-769A4391DE16}"/>
    <cellStyle name="Separador de milhares 5 3" xfId="3346" xr:uid="{00000000-0005-0000-0000-00004A110000}"/>
    <cellStyle name="Separador de milhares 5 3 10" xfId="17256" xr:uid="{CC6729E0-AD77-4240-9D75-45B9D2E5DEE0}"/>
    <cellStyle name="Separador de milhares 5 3 2" xfId="6435" xr:uid="{D4281043-55B5-4BD8-AAFC-E041A6DDAC30}"/>
    <cellStyle name="Separador de milhares 5 3 2 10" xfId="18222" xr:uid="{0250E1D5-755E-4263-AF14-B6C46A448DF1}"/>
    <cellStyle name="Separador de milhares 5 3 2 2" xfId="8667" xr:uid="{2741C51C-C30C-443A-BCA6-B841D53084AE}"/>
    <cellStyle name="Separador de milhares 5 3 2 2 2" xfId="31154" xr:uid="{20BFE40E-1FFA-4722-9EF0-2C99E3BF57B4}"/>
    <cellStyle name="Separador de milhares 5 3 2 2 3" xfId="20171" xr:uid="{19C8015D-65D4-430C-A3A9-3C401691DB74}"/>
    <cellStyle name="Separador de milhares 5 3 2 3" xfId="12382" xr:uid="{91508EE8-5179-44A5-B148-93796FBC8F69}"/>
    <cellStyle name="Separador de milhares 5 3 2 3 2" xfId="34443" xr:uid="{E4CBA699-5930-4191-A1F4-B818EB011809}"/>
    <cellStyle name="Separador de milhares 5 3 2 3 3" xfId="23460" xr:uid="{E1A66EF1-2F8D-479C-B652-191669C43172}"/>
    <cellStyle name="Separador de milhares 5 3 2 4" xfId="14505" xr:uid="{28413A00-6423-4EFB-9468-50F38C920EF2}"/>
    <cellStyle name="Separador de milhares 5 3 2 4 2" xfId="36291" xr:uid="{E5BC8802-DCB9-4C78-B8A3-D9BDFE08944D}"/>
    <cellStyle name="Separador de milhares 5 3 2 4 3" xfId="25308" xr:uid="{99AC6A72-7156-431A-A28E-278EAA27A784}"/>
    <cellStyle name="Separador de milhares 5 3 2 5" xfId="27258" xr:uid="{2869C64B-8F40-4FC5-A828-3B30B6DE6B03}"/>
    <cellStyle name="Separador de milhares 5 3 2 5 2" xfId="38241" xr:uid="{3291D703-EA42-4817-AD88-DF8148EE95AF}"/>
    <cellStyle name="Separador de milhares 5 3 2 6" xfId="29206" xr:uid="{6F84686D-AB03-479B-80C2-623E7E3DB66F}"/>
    <cellStyle name="Separador de milhares 5 3 2 7" xfId="40189" xr:uid="{E8D32440-9BED-4B31-AD40-F081F6AF7575}"/>
    <cellStyle name="Separador de milhares 5 3 2 8" xfId="42136" xr:uid="{7EE0EBD2-9A27-4CDF-9EB4-6FF7C10DAA34}"/>
    <cellStyle name="Separador de milhares 5 3 2 9" xfId="44096" xr:uid="{61863B15-72E5-4193-A228-443411F794E3}"/>
    <cellStyle name="Separador de milhares 5 3 3" xfId="7701" xr:uid="{7D39D512-EEEA-4D86-82EA-D60B34BA6D84}"/>
    <cellStyle name="Separador de milhares 5 3 3 2" xfId="11245" xr:uid="{38472760-AB81-4EA2-A628-D88058A04D01}"/>
    <cellStyle name="Separador de milhares 5 3 3 2 2" xfId="33308" xr:uid="{173008FA-3565-4CAD-A69B-4BEFDD66F103}"/>
    <cellStyle name="Separador de milhares 5 3 3 2 3" xfId="22325" xr:uid="{50A6334B-4808-4D49-A211-8CDF7FD88C6F}"/>
    <cellStyle name="Separador de milhares 5 3 3 3" xfId="30188" xr:uid="{7BA263E4-A064-4DB1-A015-60DC74748298}"/>
    <cellStyle name="Separador de milhares 5 3 3 4" xfId="19205" xr:uid="{D99D5A88-FD8D-48EC-9CEF-EAB9770FCF13}"/>
    <cellStyle name="Separador de milhares 5 3 4" xfId="13392" xr:uid="{BE758955-0924-4D17-A7BD-C0AB10CA8293}"/>
    <cellStyle name="Separador de milhares 5 3 4 2" xfId="35325" xr:uid="{ABDDD9AB-89D1-4794-8798-63D1C0FB6D0D}"/>
    <cellStyle name="Separador de milhares 5 3 4 3" xfId="24342" xr:uid="{1EF5F63E-BA2C-4B6B-8921-9B8969ACE401}"/>
    <cellStyle name="Separador de milhares 5 3 5" xfId="4678" xr:uid="{4EE06E57-D5AF-4F66-928E-1073B2A677D9}"/>
    <cellStyle name="Separador de milhares 5 3 5 2" xfId="37275" xr:uid="{8A50883E-6803-4317-8D2B-2184111B7388}"/>
    <cellStyle name="Separador de milhares 5 3 5 3" xfId="26292" xr:uid="{CE4C209C-A4F6-4472-8AEE-B76868D29C5C}"/>
    <cellStyle name="Separador de milhares 5 3 6" xfId="28240" xr:uid="{7B883B1B-27DD-4F9A-8877-1BDA6424A5E3}"/>
    <cellStyle name="Separador de milhares 5 3 7" xfId="39223" xr:uid="{D47DA133-364E-4C66-8811-F8E7C8F4232D}"/>
    <cellStyle name="Separador de milhares 5 3 8" xfId="41170" xr:uid="{8ACA1781-F6A3-4153-9949-EBAD83578322}"/>
    <cellStyle name="Separador de milhares 5 3 9" xfId="43130" xr:uid="{A7388579-8620-4E43-8D45-BE00C75D88B0}"/>
    <cellStyle name="Separador de milhares 5 4" xfId="6436" xr:uid="{ADC74A10-3F48-46B4-8ECC-18F99ED0D2D3}"/>
    <cellStyle name="Separador de milhares 5 4 10" xfId="18223" xr:uid="{6F15E248-0DA0-4DE2-B89A-567BC97E9EFA}"/>
    <cellStyle name="Separador de milhares 5 4 2" xfId="8668" xr:uid="{0F4B97FE-A12C-4F9F-B9D0-0BDECFEBF3A5}"/>
    <cellStyle name="Separador de milhares 5 4 2 2" xfId="13039" xr:uid="{B747B293-3598-4374-B503-4C5643B99A35}"/>
    <cellStyle name="Separador de milhares 5 4 2 2 2" xfId="35087" xr:uid="{3FA712A1-85E0-446B-A87A-E0B5B1673BCB}"/>
    <cellStyle name="Separador de milhares 5 4 2 2 3" xfId="24104" xr:uid="{38D926D8-BE8D-4ACF-A6B5-BB534BED3EC1}"/>
    <cellStyle name="Separador de milhares 5 4 2 3" xfId="31155" xr:uid="{B705599F-DA86-4346-850C-C59B5EBE22F8}"/>
    <cellStyle name="Separador de milhares 5 4 2 4" xfId="20172" xr:uid="{3EAA94AC-2535-4CD2-97D0-A0079AB19CCB}"/>
    <cellStyle name="Separador de milhares 5 4 3" xfId="11889" xr:uid="{69F3A04E-FA01-4607-8369-B4A54CB34CB8}"/>
    <cellStyle name="Separador de milhares 5 4 3 2" xfId="33952" xr:uid="{AEFB2A66-9791-4F3E-89D7-30D9BE3EDBBD}"/>
    <cellStyle name="Separador de milhares 5 4 3 3" xfId="22969" xr:uid="{C9E2B3BB-201F-45AD-BCF1-F3AABF430041}"/>
    <cellStyle name="Separador de milhares 5 4 4" xfId="14506" xr:uid="{EECB0361-D9E6-4213-922C-FF487BF9C331}"/>
    <cellStyle name="Separador de milhares 5 4 4 2" xfId="36292" xr:uid="{F92CB661-B810-4813-BA9F-40077500E6A9}"/>
    <cellStyle name="Separador de milhares 5 4 4 3" xfId="25309" xr:uid="{C5370F6C-7FEE-43F5-BEBC-515678090150}"/>
    <cellStyle name="Separador de milhares 5 4 5" xfId="27259" xr:uid="{C6E19140-FF48-4149-907E-096AB274B2A5}"/>
    <cellStyle name="Separador de milhares 5 4 5 2" xfId="38242" xr:uid="{E63C97B2-12C4-4708-9AA0-58BE9E1F75F3}"/>
    <cellStyle name="Separador de milhares 5 4 6" xfId="29207" xr:uid="{0FFD54F5-EAC4-4D12-AF5E-CBC7EE49FCBF}"/>
    <cellStyle name="Separador de milhares 5 4 7" xfId="40190" xr:uid="{F35FCFD5-0EE5-4C5D-B9EF-6CFD253259F6}"/>
    <cellStyle name="Separador de milhares 5 4 8" xfId="42137" xr:uid="{64675E58-F198-41C3-B5CE-23345826E750}"/>
    <cellStyle name="Separador de milhares 5 4 9" xfId="44097" xr:uid="{F18F156C-6557-4A55-A2FC-1D2CDE269912}"/>
    <cellStyle name="Separador de milhares 5 5" xfId="4775" xr:uid="{7AC42254-9A85-4B80-81FC-F52D565CF21A}"/>
    <cellStyle name="Separador de milhares 5 5 10" xfId="17297" xr:uid="{50F35B5F-2546-4F9E-8E81-91B81CD0BEA3}"/>
    <cellStyle name="Separador de milhares 5 5 2" xfId="7742" xr:uid="{682BA8E0-07A8-4D80-941C-13174D412592}"/>
    <cellStyle name="Separador de milhares 5 5 2 2" xfId="13149" xr:uid="{FBE482B1-2888-48A9-A4FD-0B241566F15F}"/>
    <cellStyle name="Separador de milhares 5 5 2 2 2" xfId="35158" xr:uid="{5EED22A0-33D2-4F22-95B7-086768DD6158}"/>
    <cellStyle name="Separador de milhares 5 5 2 2 3" xfId="24175" xr:uid="{24965255-0CE6-43E8-9B5D-5D96DC44C9F9}"/>
    <cellStyle name="Separador de milhares 5 5 2 3" xfId="30229" xr:uid="{E9056896-7FAE-424D-9538-E0785A25A69A}"/>
    <cellStyle name="Separador de milhares 5 5 2 4" xfId="19246" xr:uid="{78B8C8FD-498D-47FA-A152-CE8BAD1C03A8}"/>
    <cellStyle name="Separador de milhares 5 5 3" xfId="11962" xr:uid="{8D204C00-99F5-4C63-8881-15DE443934BE}"/>
    <cellStyle name="Separador de milhares 5 5 3 2" xfId="34023" xr:uid="{81BD6EBD-C7EF-45DC-9FCE-521E5E9EC47B}"/>
    <cellStyle name="Separador de milhares 5 5 3 3" xfId="23040" xr:uid="{D8DE26C5-BF70-4F23-A00C-AD37ACC4BF5E}"/>
    <cellStyle name="Separador de milhares 5 5 4" xfId="13458" xr:uid="{0C6A19ED-C104-4108-BB15-B531CF101054}"/>
    <cellStyle name="Separador de milhares 5 5 4 2" xfId="35366" xr:uid="{F3B835D4-A3BE-42CD-BA5B-CAD1B3847900}"/>
    <cellStyle name="Separador de milhares 5 5 4 3" xfId="24383" xr:uid="{232D3398-1B21-4180-8CE3-1DB55908AD3B}"/>
    <cellStyle name="Separador de milhares 5 5 5" xfId="26333" xr:uid="{80BD1F44-8574-4B49-BD13-4E7827AE1056}"/>
    <cellStyle name="Separador de milhares 5 5 5 2" xfId="37316" xr:uid="{0A82B9B1-6F14-458A-958D-B478F61CD4C0}"/>
    <cellStyle name="Separador de milhares 5 5 6" xfId="28281" xr:uid="{CB2FB1FB-6421-4F72-8FA4-48FEBF0957B8}"/>
    <cellStyle name="Separador de milhares 5 5 7" xfId="39264" xr:uid="{BBE2E162-2739-45BA-8483-E975C6ACC7C6}"/>
    <cellStyle name="Separador de milhares 5 5 8" xfId="41211" xr:uid="{0A7F869D-837C-40DA-B368-95BE8BD06F62}"/>
    <cellStyle name="Separador de milhares 5 5 9" xfId="43171" xr:uid="{C58ABFBF-CA4E-42F4-BE61-DCEBF86B14FF}"/>
    <cellStyle name="Separador de milhares 5 6" xfId="7674" xr:uid="{68910CE7-B01C-4982-AF49-75C717510A77}"/>
    <cellStyle name="Separador de milhares 5 6 2" xfId="12087" xr:uid="{9266740F-5E09-44AC-A51C-49016DE77DD1}"/>
    <cellStyle name="Separador de milhares 5 6 2 2" xfId="34148" xr:uid="{0EECA280-9552-49F7-B8F9-45E74A23D3D0}"/>
    <cellStyle name="Separador de milhares 5 6 2 3" xfId="23165" xr:uid="{E43BE16A-838F-4806-B102-B85854AFEE84}"/>
    <cellStyle name="Separador de milhares 5 6 3" xfId="30161" xr:uid="{AF561461-4B2C-4E94-84CD-74C1CBDE5320}"/>
    <cellStyle name="Separador de milhares 5 6 4" xfId="19178" xr:uid="{7CE98360-E3D8-4B8D-979E-08E5A59B7A20}"/>
    <cellStyle name="Separador de milhares 5 7" xfId="10948" xr:uid="{7562C1D0-5596-4B31-AADF-C84F1FBEC7F8}"/>
    <cellStyle name="Separador de milhares 5 7 2" xfId="33013" xr:uid="{A2AD3695-EDBA-4CF3-95F0-AFEC992C16AB}"/>
    <cellStyle name="Separador de milhares 5 7 3" xfId="22030" xr:uid="{4A8B6504-34E4-483C-A24E-51C41BDDDA16}"/>
    <cellStyle name="Separador de milhares 5 8" xfId="13317" xr:uid="{C5172593-AC4F-4D29-84C8-0F0FCE93A7E1}"/>
    <cellStyle name="Separador de milhares 5 8 2" xfId="35298" xr:uid="{041C1DE1-460C-4915-8510-003724DCDBEB}"/>
    <cellStyle name="Separador de milhares 5 8 3" xfId="24315" xr:uid="{B38E8CBA-FBB2-48F4-B945-E130C117F652}"/>
    <cellStyle name="Separador de milhares 5 9" xfId="4611" xr:uid="{A75F9C4B-4C62-4F4E-A536-AD31C5366938}"/>
    <cellStyle name="Separador de milhares 5 9 2" xfId="37248" xr:uid="{D4AB6140-D122-4A42-878E-79A9243A276C}"/>
    <cellStyle name="Separador de milhares 5 9 3" xfId="26265" xr:uid="{8249F6A5-67F9-40CF-AB99-E934BBFBBED4}"/>
    <cellStyle name="Separador de milhares 6" xfId="3362" xr:uid="{00000000-0005-0000-0000-00004B110000}"/>
    <cellStyle name="Separador de milhares 6 10" xfId="28214" xr:uid="{2A70139C-6086-4703-842F-C67FD114F5CB}"/>
    <cellStyle name="Separador de milhares 6 11" xfId="39197" xr:uid="{8E9AD3A4-9995-48DB-8988-F65FD1EF2C11}"/>
    <cellStyle name="Separador de milhares 6 12" xfId="41144" xr:uid="{0A526562-05BF-4E29-A3E7-42F194D9251D}"/>
    <cellStyle name="Separador de milhares 6 13" xfId="43104" xr:uid="{E1E88825-D079-4020-97FA-5339BAB12117}"/>
    <cellStyle name="Separador de milhares 6 14" xfId="17230" xr:uid="{E19F405D-D685-4656-9359-B412ECB7C446}"/>
    <cellStyle name="Separador de milhares 6 2" xfId="3531" xr:uid="{00000000-0005-0000-0000-00004C110000}"/>
    <cellStyle name="Separador de milhares 6 2 2" xfId="6439" xr:uid="{FF768B4F-AA7B-4DE2-9174-B907F1D7EBFC}"/>
    <cellStyle name="Separador de milhares 6 2 2 10" xfId="18226" xr:uid="{D4B18DE3-23FB-419E-8CE4-35D52244A46D}"/>
    <cellStyle name="Separador de milhares 6 2 2 2" xfId="8671" xr:uid="{6EBBFEB8-8082-4FB9-9FCF-2AF3B3698A2D}"/>
    <cellStyle name="Separador de milhares 6 2 2 2 2" xfId="12561" xr:uid="{A99E7F22-7063-4063-B2C4-23D290275D4B}"/>
    <cellStyle name="Separador de milhares 6 2 2 2 2 2" xfId="34622" xr:uid="{11155D98-FC22-44E4-8E18-07D15289069B}"/>
    <cellStyle name="Separador de milhares 6 2 2 2 2 3" xfId="23639" xr:uid="{CE353F2B-541D-4D0D-96FA-C9F1B302DB97}"/>
    <cellStyle name="Separador de milhares 6 2 2 2 3" xfId="31158" xr:uid="{0E318593-7BD8-4BB8-A6BA-8615B284C1A4}"/>
    <cellStyle name="Separador de milhares 6 2 2 2 4" xfId="20175" xr:uid="{DA275CC6-F5F8-4886-B250-C24848A859CE}"/>
    <cellStyle name="Separador de milhares 6 2 2 3" xfId="11424" xr:uid="{8D6CB0AF-E067-46B1-A87A-A6FED19D0006}"/>
    <cellStyle name="Separador de milhares 6 2 2 3 2" xfId="33487" xr:uid="{60364900-C642-409D-9E7A-21C76DD6E919}"/>
    <cellStyle name="Separador de milhares 6 2 2 3 3" xfId="22504" xr:uid="{2378DFEF-A824-4D85-9D64-49B73C55AFE3}"/>
    <cellStyle name="Separador de milhares 6 2 2 4" xfId="14509" xr:uid="{FE9DCE74-F163-472B-B5A3-030D9A8DA456}"/>
    <cellStyle name="Separador de milhares 6 2 2 4 2" xfId="36295" xr:uid="{B3D42CDC-0491-436D-BD7E-1C82C4D05A2D}"/>
    <cellStyle name="Separador de milhares 6 2 2 4 3" xfId="25312" xr:uid="{A44A0281-D9DB-4F11-AC1F-01EE248BC08B}"/>
    <cellStyle name="Separador de milhares 6 2 2 5" xfId="27262" xr:uid="{92CE96F3-8A8C-4B7A-A6D3-1F1EA86BF58A}"/>
    <cellStyle name="Separador de milhares 6 2 2 5 2" xfId="38245" xr:uid="{A4E4BFF4-1691-462A-9285-48BD36BFFFF6}"/>
    <cellStyle name="Separador de milhares 6 2 2 6" xfId="29210" xr:uid="{EEBE07BD-CC4F-41D1-873B-216AD89B76BE}"/>
    <cellStyle name="Separador de milhares 6 2 2 7" xfId="40193" xr:uid="{A2C03B8B-78D7-4670-AA59-B2A400B918E8}"/>
    <cellStyle name="Separador de milhares 6 2 2 8" xfId="42140" xr:uid="{1AECB72B-2CE0-455E-8B12-3518541F1F52}"/>
    <cellStyle name="Separador de milhares 6 2 2 9" xfId="44100" xr:uid="{241B0A8B-6DC4-489E-AD63-A53C6EE7ED1F}"/>
    <cellStyle name="Separador de milhares 6 2 3" xfId="6438" xr:uid="{41DA2A44-48FB-45BC-93F8-D2FB254FF076}"/>
    <cellStyle name="Separador de milhares 6 2 3 10" xfId="18225" xr:uid="{28B4FED3-E108-4AB7-B766-FA54C6E15935}"/>
    <cellStyle name="Separador de milhares 6 2 3 2" xfId="8670" xr:uid="{D780BEFA-8041-4E5E-977C-EB3FD04C81E1}"/>
    <cellStyle name="Separador de milhares 6 2 3 2 2" xfId="31157" xr:uid="{76B2D522-F3CD-4251-BAA9-5269BFE6E8C5}"/>
    <cellStyle name="Separador de milhares 6 2 3 2 3" xfId="20174" xr:uid="{4F647CB2-14D8-4CE8-8E46-852093431997}"/>
    <cellStyle name="Separador de milhares 6 2 3 3" xfId="12265" xr:uid="{F54F450C-720B-4EE9-8CAB-398C090714FD}"/>
    <cellStyle name="Separador de milhares 6 2 3 3 2" xfId="34326" xr:uid="{B2AC8809-0AC5-45EF-BBD2-CE5843638778}"/>
    <cellStyle name="Separador de milhares 6 2 3 3 3" xfId="23343" xr:uid="{CBE06B3F-D559-43FB-9EA0-088C7C8C3BC1}"/>
    <cellStyle name="Separador de milhares 6 2 3 4" xfId="14508" xr:uid="{01901DD9-AC64-4CAC-A2F8-95EB20A14128}"/>
    <cellStyle name="Separador de milhares 6 2 3 4 2" xfId="36294" xr:uid="{E79BAD4A-A0AA-440E-AD29-6D163BFEA5E6}"/>
    <cellStyle name="Separador de milhares 6 2 3 4 3" xfId="25311" xr:uid="{673D4743-F258-48EF-9E3D-57012DCB0AD9}"/>
    <cellStyle name="Separador de milhares 6 2 3 5" xfId="27261" xr:uid="{FC4C20B1-75D8-4A54-9C3C-578EF81A7DAE}"/>
    <cellStyle name="Separador de milhares 6 2 3 5 2" xfId="38244" xr:uid="{D3DD5AC4-6B1A-48E3-A674-747B0F863B23}"/>
    <cellStyle name="Separador de milhares 6 2 3 6" xfId="29209" xr:uid="{51F845EE-CF68-4370-ADDD-BA77FD22DE9B}"/>
    <cellStyle name="Separador de milhares 6 2 3 7" xfId="40192" xr:uid="{E277A71F-1D8C-4C61-A176-B55C06409B81}"/>
    <cellStyle name="Separador de milhares 6 2 3 8" xfId="42139" xr:uid="{7BAFE682-E9C1-4177-B241-EEA628FD4999}"/>
    <cellStyle name="Separador de milhares 6 2 3 9" xfId="44099" xr:uid="{9B50632F-0821-4784-8BE9-DE8519C67F06}"/>
    <cellStyle name="Separador de milhares 6 2 4" xfId="11128" xr:uid="{EF4EDC1C-CB51-4A15-99F0-CBFF15F0509B}"/>
    <cellStyle name="Separador de milhares 6 2 4 2" xfId="33191" xr:uid="{A3360265-94EF-4097-B774-B73AF0B09643}"/>
    <cellStyle name="Separador de milhares 6 2 4 3" xfId="22208" xr:uid="{338A8983-62CE-41AD-9D09-9B51BF2C608E}"/>
    <cellStyle name="Separador de milhares 6 3" xfId="4681" xr:uid="{51CBAC14-32B8-44DA-9733-F39C95778C31}"/>
    <cellStyle name="Separador de milhares 6 3 10" xfId="17257" xr:uid="{CD93B085-6714-4C78-B40A-0F8FCC1F31F9}"/>
    <cellStyle name="Separador de milhares 6 3 2" xfId="6440" xr:uid="{40850AB1-1704-40E3-BB0E-1F6C766B9F19}"/>
    <cellStyle name="Separador de milhares 6 3 2 10" xfId="18227" xr:uid="{58D92081-29F3-411A-913F-1362AF4DE85C}"/>
    <cellStyle name="Separador de milhares 6 3 2 2" xfId="8672" xr:uid="{08A0ADC7-306B-45D7-ACC5-09B2BAF909EA}"/>
    <cellStyle name="Separador de milhares 6 3 2 2 2" xfId="31159" xr:uid="{B9132B6E-AEAA-48CA-B9BA-33924BAD1243}"/>
    <cellStyle name="Separador de milhares 6 3 2 2 3" xfId="20176" xr:uid="{A93CFE23-7D58-45D8-8B18-077ACA63028F}"/>
    <cellStyle name="Separador de milhares 6 3 2 3" xfId="12383" xr:uid="{40F2A246-587E-48D5-906E-704C96CF9440}"/>
    <cellStyle name="Separador de milhares 6 3 2 3 2" xfId="34444" xr:uid="{F211A159-BD42-4D99-8973-7443B6E35A60}"/>
    <cellStyle name="Separador de milhares 6 3 2 3 3" xfId="23461" xr:uid="{D6F3F5CE-D32E-423D-A017-885A253C4709}"/>
    <cellStyle name="Separador de milhares 6 3 2 4" xfId="14510" xr:uid="{F82A175C-9060-4A21-86FE-B79D945CC254}"/>
    <cellStyle name="Separador de milhares 6 3 2 4 2" xfId="36296" xr:uid="{A6C06C78-91BE-4E18-98E3-82512B5EA1CB}"/>
    <cellStyle name="Separador de milhares 6 3 2 4 3" xfId="25313" xr:uid="{8904B8C2-40D8-427D-BF7A-1E9E83B254BB}"/>
    <cellStyle name="Separador de milhares 6 3 2 5" xfId="27263" xr:uid="{CE010A31-9059-482F-8309-2E3628744655}"/>
    <cellStyle name="Separador de milhares 6 3 2 5 2" xfId="38246" xr:uid="{ADE5CD5F-EFC6-4AAD-BD39-C57CBBFD3108}"/>
    <cellStyle name="Separador de milhares 6 3 2 6" xfId="29211" xr:uid="{7319506D-0312-4FE9-914F-A6B996F87E1D}"/>
    <cellStyle name="Separador de milhares 6 3 2 7" xfId="40194" xr:uid="{5F5A2CD8-76D6-4E56-BF0A-0072B47BADF5}"/>
    <cellStyle name="Separador de milhares 6 3 2 8" xfId="42141" xr:uid="{65F46529-CCD5-470D-B98A-B027D696408A}"/>
    <cellStyle name="Separador de milhares 6 3 2 9" xfId="44101" xr:uid="{07F19EFA-2DCE-4239-B532-28EB4AC8E05D}"/>
    <cellStyle name="Separador de milhares 6 3 3" xfId="7702" xr:uid="{934FD471-C28A-4F13-B536-19AF2CC29660}"/>
    <cellStyle name="Separador de milhares 6 3 3 2" xfId="11246" xr:uid="{6287262C-F0AC-453F-9DB5-ECCFF300DAF8}"/>
    <cellStyle name="Separador de milhares 6 3 3 2 2" xfId="33309" xr:uid="{54865559-463A-4F18-A183-5E143FE70495}"/>
    <cellStyle name="Separador de milhares 6 3 3 2 3" xfId="22326" xr:uid="{F3FF1EED-3D06-417D-80F6-252E8B56FC4B}"/>
    <cellStyle name="Separador de milhares 6 3 3 3" xfId="30189" xr:uid="{9DD3E662-0045-4BB8-9AF1-5A863CB88168}"/>
    <cellStyle name="Separador de milhares 6 3 3 4" xfId="19206" xr:uid="{F778F04F-6288-4E2C-96EB-9A3607A3A876}"/>
    <cellStyle name="Separador de milhares 6 3 4" xfId="13395" xr:uid="{224CB1A9-E0F8-4F9F-A61D-C728B62B6B18}"/>
    <cellStyle name="Separador de milhares 6 3 4 2" xfId="35326" xr:uid="{43C3E15D-BC5D-4233-91DA-C80D8EF53B9C}"/>
    <cellStyle name="Separador de milhares 6 3 4 3" xfId="24343" xr:uid="{C73A71D2-16CC-4B4C-9FA5-51FE01860FA2}"/>
    <cellStyle name="Separador de milhares 6 3 5" xfId="26293" xr:uid="{9BC4876A-D58F-4EE1-B71E-BC8B91497C45}"/>
    <cellStyle name="Separador de milhares 6 3 5 2" xfId="37276" xr:uid="{C3E7EDF7-623E-4C24-BC80-1BFDC9351EDF}"/>
    <cellStyle name="Separador de milhares 6 3 6" xfId="28241" xr:uid="{0423DB1C-B4EF-407E-AC29-EBCCD080A2E0}"/>
    <cellStyle name="Separador de milhares 6 3 7" xfId="39224" xr:uid="{A83A5A2B-6882-45CE-8BD1-009D6AA60410}"/>
    <cellStyle name="Separador de milhares 6 3 8" xfId="41171" xr:uid="{6F9CC693-7B01-4F1F-B0E2-8AA1818D0DC8}"/>
    <cellStyle name="Separador de milhares 6 3 9" xfId="43131" xr:uid="{B3468BD3-3981-4A28-9D7B-FCF78E8361D2}"/>
    <cellStyle name="Separador de milhares 6 4" xfId="6441" xr:uid="{EED2B4A4-9B70-489C-8071-0416D8028B9E}"/>
    <cellStyle name="Separador de milhares 6 4 10" xfId="18228" xr:uid="{B7938E32-7E34-4EC3-AA81-AF8ECF5BAE83}"/>
    <cellStyle name="Separador de milhares 6 4 2" xfId="8673" xr:uid="{AFDEF574-314E-4801-B224-E62417F67C52}"/>
    <cellStyle name="Separador de milhares 6 4 2 2" xfId="13040" xr:uid="{1AF81BCD-1447-429B-B789-E960F4351250}"/>
    <cellStyle name="Separador de milhares 6 4 2 2 2" xfId="35088" xr:uid="{7A4269CC-D196-4A78-80F8-8ECB2719A6B7}"/>
    <cellStyle name="Separador de milhares 6 4 2 2 3" xfId="24105" xr:uid="{F0C45C1B-6E84-41C2-AB9C-2F2D65C2A802}"/>
    <cellStyle name="Separador de milhares 6 4 2 3" xfId="31160" xr:uid="{393C73A0-E9A6-42A6-BC38-8B26974E0140}"/>
    <cellStyle name="Separador de milhares 6 4 2 4" xfId="20177" xr:uid="{8776B6A1-B620-4E08-A6D6-FD834336893F}"/>
    <cellStyle name="Separador de milhares 6 4 3" xfId="11890" xr:uid="{8F8E9F30-233D-44CB-9916-A82D550B5609}"/>
    <cellStyle name="Separador de milhares 6 4 3 2" xfId="33953" xr:uid="{995DF7C9-E3C4-443C-A63C-423648C3A273}"/>
    <cellStyle name="Separador de milhares 6 4 3 3" xfId="22970" xr:uid="{2177F5C8-8B60-49F9-B84B-F874A012C04E}"/>
    <cellStyle name="Separador de milhares 6 4 4" xfId="14511" xr:uid="{52481D05-4120-4131-9EA4-D207BDA4AE2C}"/>
    <cellStyle name="Separador de milhares 6 4 4 2" xfId="36297" xr:uid="{4C58A4E6-A871-41AD-9009-FE41D6B80ABD}"/>
    <cellStyle name="Separador de milhares 6 4 4 3" xfId="25314" xr:uid="{B3A82A68-B597-4872-A8C7-41EAEE012853}"/>
    <cellStyle name="Separador de milhares 6 4 5" xfId="27264" xr:uid="{DB323517-1D08-4A6D-8D82-725EA4E22C47}"/>
    <cellStyle name="Separador de milhares 6 4 5 2" xfId="38247" xr:uid="{160FBB60-BDB7-431E-B2AA-4695E5361A0E}"/>
    <cellStyle name="Separador de milhares 6 4 6" xfId="29212" xr:uid="{4406992D-65B8-4553-A388-BB123E2DF2D1}"/>
    <cellStyle name="Separador de milhares 6 4 7" xfId="40195" xr:uid="{161AEF4B-FFF7-4707-86C4-BCFA5F41E2F6}"/>
    <cellStyle name="Separador de milhares 6 4 8" xfId="42142" xr:uid="{925AC5CB-9EAC-41BA-9B6F-CBAFB905357A}"/>
    <cellStyle name="Separador de milhares 6 4 9" xfId="44102" xr:uid="{1D231765-26D0-454B-860B-76BCEB93EAF9}"/>
    <cellStyle name="Separador de milhares 6 5" xfId="6437" xr:uid="{AC13019F-B4AF-4A14-B370-030912B7F30A}"/>
    <cellStyle name="Separador de milhares 6 5 10" xfId="18224" xr:uid="{1BC1E30F-D0EF-40D2-82DF-89F25493D9B6}"/>
    <cellStyle name="Separador de milhares 6 5 2" xfId="8669" xr:uid="{77CB677A-0013-4E8A-B4FA-D4844F92EB1C}"/>
    <cellStyle name="Separador de milhares 6 5 2 2" xfId="13150" xr:uid="{97E79F44-8C2D-442E-8683-E285B3DE8CAE}"/>
    <cellStyle name="Separador de milhares 6 5 2 2 2" xfId="35159" xr:uid="{72C03C86-1788-4E31-9C21-5955E34FB155}"/>
    <cellStyle name="Separador de milhares 6 5 2 2 3" xfId="24176" xr:uid="{300C99F7-48A1-4F62-834E-CBD8D1B04500}"/>
    <cellStyle name="Separador de milhares 6 5 2 3" xfId="31156" xr:uid="{CD794297-A185-46E8-9AEB-470F5BF630DD}"/>
    <cellStyle name="Separador de milhares 6 5 2 4" xfId="20173" xr:uid="{E0E518F2-3182-4A20-A872-A971B4738ECE}"/>
    <cellStyle name="Separador de milhares 6 5 3" xfId="11963" xr:uid="{43F0601F-3E3D-4F57-B20E-3E240E7EBF01}"/>
    <cellStyle name="Separador de milhares 6 5 3 2" xfId="34024" xr:uid="{904EFFA8-F92F-40FE-A0E5-52CE6D896A88}"/>
    <cellStyle name="Separador de milhares 6 5 3 3" xfId="23041" xr:uid="{80756279-200C-4E2D-92E3-FA7F685C133B}"/>
    <cellStyle name="Separador de milhares 6 5 4" xfId="14507" xr:uid="{99A3260E-5B61-43CD-B1E9-01966EAD852D}"/>
    <cellStyle name="Separador de milhares 6 5 4 2" xfId="36293" xr:uid="{0A0A18CD-7049-42EF-AD33-5FFF2F2846B4}"/>
    <cellStyle name="Separador de milhares 6 5 4 3" xfId="25310" xr:uid="{47F88801-BD6C-4CE1-9163-EF2C5B0B8165}"/>
    <cellStyle name="Separador de milhares 6 5 5" xfId="27260" xr:uid="{92B1A4CC-CBA2-4728-856B-5B8691590CBD}"/>
    <cellStyle name="Separador de milhares 6 5 5 2" xfId="38243" xr:uid="{8DB5D328-19ED-4296-88D8-07095A1875F2}"/>
    <cellStyle name="Separador de milhares 6 5 6" xfId="29208" xr:uid="{E4F38E3D-848E-46CD-8B99-ED80AF24C7C3}"/>
    <cellStyle name="Separador de milhares 6 5 7" xfId="40191" xr:uid="{88EEFE77-8EE8-470D-A19B-AA9906CA796E}"/>
    <cellStyle name="Separador de milhares 6 5 8" xfId="42138" xr:uid="{64C9CB99-655C-480D-830E-17BBE7B41EB3}"/>
    <cellStyle name="Separador de milhares 6 5 9" xfId="44098" xr:uid="{EEB1CBBB-B2FE-408A-ACBB-FC4554C28723}"/>
    <cellStyle name="Separador de milhares 6 6" xfId="4778" xr:uid="{D0632C1C-0546-4980-8D94-CCB1519824F3}"/>
    <cellStyle name="Separador de milhares 6 6 10" xfId="17298" xr:uid="{43559D0D-EF95-43C4-B362-DC58679A70DB}"/>
    <cellStyle name="Separador de milhares 6 6 2" xfId="7743" xr:uid="{DEEB8FF1-DD73-443A-B84E-C49EF7C92871}"/>
    <cellStyle name="Separador de milhares 6 6 2 2" xfId="30230" xr:uid="{967BE656-7E02-4847-AB34-2DF27777AF34}"/>
    <cellStyle name="Separador de milhares 6 6 2 3" xfId="19247" xr:uid="{125D8AA5-4AAD-41C3-BB9A-108B673EA3F6}"/>
    <cellStyle name="Separador de milhares 6 6 3" xfId="12088" xr:uid="{B8594289-9EE3-454B-8D60-F945D155252E}"/>
    <cellStyle name="Separador de milhares 6 6 3 2" xfId="34149" xr:uid="{B9E7D258-5390-4512-AB92-4EF90B21C899}"/>
    <cellStyle name="Separador de milhares 6 6 3 3" xfId="23166" xr:uid="{633ED91A-A7AF-4230-99EC-129C63044894}"/>
    <cellStyle name="Separador de milhares 6 6 4" xfId="13462" xr:uid="{9B54D73A-D207-4B8C-941E-0C8996281301}"/>
    <cellStyle name="Separador de milhares 6 6 4 2" xfId="35367" xr:uid="{AD792B02-CECB-4ABA-86ED-A968491908C8}"/>
    <cellStyle name="Separador de milhares 6 6 4 3" xfId="24384" xr:uid="{AE7082AF-8CCB-48C8-8848-36DE489D519B}"/>
    <cellStyle name="Separador de milhares 6 6 5" xfId="26334" xr:uid="{B6FB21A4-A954-4B57-B34D-81E2ECB2B2B2}"/>
    <cellStyle name="Separador de milhares 6 6 5 2" xfId="37317" xr:uid="{52B444CF-2F44-403C-AEFD-176564D1BE7F}"/>
    <cellStyle name="Separador de milhares 6 6 6" xfId="28282" xr:uid="{B75CB701-D39C-4AA3-B7F1-683D13C711EC}"/>
    <cellStyle name="Separador de milhares 6 6 7" xfId="39265" xr:uid="{2E11DB73-905C-416E-85E8-94BA234A11A2}"/>
    <cellStyle name="Separador de milhares 6 6 8" xfId="41212" xr:uid="{AC7BCAB8-D337-4FDA-8264-F12D9AD42CF7}"/>
    <cellStyle name="Separador de milhares 6 6 9" xfId="43172" xr:uid="{FF4760C1-1846-4D37-9FCA-55244EAA546B}"/>
    <cellStyle name="Separador de milhares 6 7" xfId="7675" xr:uid="{B76DBE1F-2516-419B-BB29-CF6340B6C7F0}"/>
    <cellStyle name="Separador de milhares 6 7 2" xfId="10949" xr:uid="{799C7138-1981-4C70-9438-22D8B1432038}"/>
    <cellStyle name="Separador de milhares 6 7 2 2" xfId="33014" xr:uid="{5FB9DFCA-6E48-49C6-9610-732591DBEDA4}"/>
    <cellStyle name="Separador de milhares 6 7 2 3" xfId="22031" xr:uid="{739B8670-8B40-4525-B237-32CE00242F8E}"/>
    <cellStyle name="Separador de milhares 6 7 3" xfId="30162" xr:uid="{991843AB-C6A0-40F4-AB45-AC6F20CAD9D0}"/>
    <cellStyle name="Separador de milhares 6 7 4" xfId="19179" xr:uid="{4AE3E096-B42A-4EF2-BBAE-764C3A937192}"/>
    <cellStyle name="Separador de milhares 6 8" xfId="13320" xr:uid="{E7F0D2FA-8D39-4391-94B4-CBF646C3C6DE}"/>
    <cellStyle name="Separador de milhares 6 8 2" xfId="35299" xr:uid="{D189B35D-8DAE-476F-8514-275FFE198672}"/>
    <cellStyle name="Separador de milhares 6 8 3" xfId="24316" xr:uid="{15E7FED2-9C79-4C53-A036-4178648304B8}"/>
    <cellStyle name="Separador de milhares 6 9" xfId="4613" xr:uid="{A7B3FE2A-CAF4-46EC-A6F2-291C41266250}"/>
    <cellStyle name="Separador de milhares 6 9 2" xfId="37249" xr:uid="{B8857D80-A66D-4AE6-A0B9-5039BE00607F}"/>
    <cellStyle name="Separador de milhares 6 9 3" xfId="26266" xr:uid="{2B4CA901-994F-4537-AA15-C471172AFFDA}"/>
    <cellStyle name="Separador de milhares 7" xfId="3363" xr:uid="{00000000-0005-0000-0000-00004D110000}"/>
    <cellStyle name="Separador de milhares 7 10" xfId="41145" xr:uid="{96FE5AD5-E712-4CCE-B66F-9ED08D1AEEAF}"/>
    <cellStyle name="Separador de milhares 7 11" xfId="43105" xr:uid="{A5438BB4-67DA-4EB9-B1DB-656168DCA217}"/>
    <cellStyle name="Separador de milhares 7 12" xfId="17231" xr:uid="{9BF381A3-7CD7-472E-92E2-1EAC897CB5B9}"/>
    <cellStyle name="Separador de milhares 7 2" xfId="3532" xr:uid="{00000000-0005-0000-0000-00004E110000}"/>
    <cellStyle name="Separador de milhares 7 2 2" xfId="7654" xr:uid="{C4897CA9-BCE5-4A0B-9005-6BBA414EF01B}"/>
    <cellStyle name="Separador de milhares 7 2 2 10" xfId="19172" xr:uid="{D53E3E24-8147-46E5-8B1B-18AF96DEACA9}"/>
    <cellStyle name="Separador de milhares 7 2 2 2" xfId="9617" xr:uid="{87791EA8-05A9-42A1-A41A-033A65B88993}"/>
    <cellStyle name="Separador de milhares 7 2 2 2 2" xfId="32104" xr:uid="{FFB383FE-2A6D-49BC-93D1-A2851C750D13}"/>
    <cellStyle name="Separador de milhares 7 2 2 2 3" xfId="21121" xr:uid="{0776DEF6-934E-4B6F-8DF1-F447DAC0E64C}"/>
    <cellStyle name="Separador de milhares 7 2 2 3" xfId="13041" xr:uid="{581F892F-89BA-47D8-9D76-32A5DD18E1D1}"/>
    <cellStyle name="Separador de milhares 7 2 2 3 2" xfId="35089" xr:uid="{6B2014CD-8F16-45D1-A6D2-6192FEF152BA}"/>
    <cellStyle name="Separador de milhares 7 2 2 3 3" xfId="24106" xr:uid="{1DE14D65-1EEB-4899-A086-34A6B0B8CADF}"/>
    <cellStyle name="Separador de milhares 7 2 2 4" xfId="15458" xr:uid="{069B279D-755F-437F-9E0E-6B61238A0D01}"/>
    <cellStyle name="Separador de milhares 7 2 2 4 2" xfId="37240" xr:uid="{7EDC2369-7B81-4CE6-BBFE-2D9A1C2F50E0}"/>
    <cellStyle name="Separador de milhares 7 2 2 4 3" xfId="26257" xr:uid="{CC4EDE2E-D38F-4DAD-BC40-91D7B2C2FA85}"/>
    <cellStyle name="Separador de milhares 7 2 2 5" xfId="28207" xr:uid="{5D212680-5B14-472B-BEA7-D2DA28DA8D51}"/>
    <cellStyle name="Separador de milhares 7 2 2 5 2" xfId="39190" xr:uid="{F3935551-3159-4705-B0AC-1E7462F3840C}"/>
    <cellStyle name="Separador de milhares 7 2 2 6" xfId="30155" xr:uid="{63D4662E-C69A-4689-83B6-1A6DBFDE82E7}"/>
    <cellStyle name="Separador de milhares 7 2 2 7" xfId="41138" xr:uid="{B7BD0B51-21B7-4925-892F-53385DCFAFBC}"/>
    <cellStyle name="Separador de milhares 7 2 2 8" xfId="43085" xr:uid="{6F17EEE4-0BC7-43F2-BAAA-EEE988F680F1}"/>
    <cellStyle name="Separador de milhares 7 2 2 9" xfId="45045" xr:uid="{9AEF4ABA-13BD-4F15-8DDC-41CA8CEF6BF9}"/>
    <cellStyle name="Separador de milhares 7 3" xfId="4682" xr:uid="{37F678C1-B02A-4C68-99E1-674623CD008B}"/>
    <cellStyle name="Separador de milhares 7 3 10" xfId="43132" xr:uid="{3DD81777-BDEC-4EF0-8541-1376D3E6906F}"/>
    <cellStyle name="Separador de milhares 7 3 11" xfId="17258" xr:uid="{35CA703F-3FA9-4F11-A278-4F6B76012708}"/>
    <cellStyle name="Separador de milhares 7 3 2" xfId="6442" xr:uid="{67AA04A5-F12E-4284-8580-E5CF4A71F72D}"/>
    <cellStyle name="Separador de milhares 7 3 2 2" xfId="8674" xr:uid="{EE8CC550-608B-4A7C-8C89-DDC1D09E42A0}"/>
    <cellStyle name="Separador de milhares 7 3 2 2 2" xfId="31161" xr:uid="{BA564EC0-3EA5-48CF-96D7-1192D6E5F6B2}"/>
    <cellStyle name="Separador de milhares 7 3 2 2 3" xfId="20178" xr:uid="{E3D2C6EC-70EA-45DD-8BB8-76795403353A}"/>
    <cellStyle name="Separador de milhares 7 3 2 3" xfId="14512" xr:uid="{F8AAEF34-9FD0-458D-8C18-E3004168FA64}"/>
    <cellStyle name="Separador de milhares 7 3 2 3 2" xfId="36298" xr:uid="{12B1383C-85DE-436E-8497-D929DD03D274}"/>
    <cellStyle name="Separador de milhares 7 3 2 3 3" xfId="25315" xr:uid="{67141EC4-2147-428A-AD04-A6F6EC9D2998}"/>
    <cellStyle name="Separador de milhares 7 3 2 4" xfId="27265" xr:uid="{93F0E49B-22F7-4188-AAC4-3210580B05E2}"/>
    <cellStyle name="Separador de milhares 7 3 2 4 2" xfId="38248" xr:uid="{11F836CB-267B-4574-8549-0DC3FE64BC21}"/>
    <cellStyle name="Separador de milhares 7 3 2 5" xfId="29213" xr:uid="{B15FC7C3-CC1D-492B-994A-A6F802D4B3C0}"/>
    <cellStyle name="Separador de milhares 7 3 2 6" xfId="40196" xr:uid="{C729D85E-A5EA-4D80-B00A-237ED804AEE8}"/>
    <cellStyle name="Separador de milhares 7 3 2 7" xfId="42143" xr:uid="{E1FAE58A-BC90-46F8-B33E-83E5A73CAB9C}"/>
    <cellStyle name="Separador de milhares 7 3 2 8" xfId="44103" xr:uid="{32AD4F99-3DFB-4811-9340-C4BAE24CEC22}"/>
    <cellStyle name="Separador de milhares 7 3 2 9" xfId="18229" xr:uid="{0F53FD8B-77C9-4EE1-AFF2-DAB7E52E90E2}"/>
    <cellStyle name="Separador de milhares 7 3 3" xfId="7703" xr:uid="{A02F66DC-FE80-448C-AC2F-C8E3C99B80E2}"/>
    <cellStyle name="Separador de milhares 7 3 3 2" xfId="30190" xr:uid="{75450EA2-3FD6-443E-9E2D-F93D1948DFC4}"/>
    <cellStyle name="Separador de milhares 7 3 3 3" xfId="19207" xr:uid="{0044BDF3-B559-4615-8BED-12F9924D6BFC}"/>
    <cellStyle name="Separador de milhares 7 3 4" xfId="11891" xr:uid="{06446297-A70D-4131-AAA0-7B407778CAC3}"/>
    <cellStyle name="Separador de milhares 7 3 4 2" xfId="33954" xr:uid="{DBB4C844-AE57-4679-AB93-B95C0BCC80BB}"/>
    <cellStyle name="Separador de milhares 7 3 4 3" xfId="22971" xr:uid="{D5CF9FEF-DC7A-4068-9A2B-0FB7E421B4B5}"/>
    <cellStyle name="Separador de milhares 7 3 5" xfId="13396" xr:uid="{D23510AA-DB04-4331-9F6D-4228E5AE7543}"/>
    <cellStyle name="Separador de milhares 7 3 5 2" xfId="35327" xr:uid="{1F89A6A7-CD77-4D78-B9EB-46BF49BE1266}"/>
    <cellStyle name="Separador de milhares 7 3 5 3" xfId="24344" xr:uid="{C9024251-CFD7-4C56-AB8F-20CB1C8A33A7}"/>
    <cellStyle name="Separador de milhares 7 3 6" xfId="26294" xr:uid="{FB8D67E0-15D3-4F3D-B58E-19946C00B3A6}"/>
    <cellStyle name="Separador de milhares 7 3 6 2" xfId="37277" xr:uid="{33AA6B41-4F6F-4BA9-9800-6337906E9249}"/>
    <cellStyle name="Separador de milhares 7 3 7" xfId="28242" xr:uid="{10D9C210-999A-4F4F-9949-E8AA2A159404}"/>
    <cellStyle name="Separador de milhares 7 3 8" xfId="39225" xr:uid="{094D9EF0-01DC-4301-B55C-3A3B98BFC858}"/>
    <cellStyle name="Separador de milhares 7 3 9" xfId="41172" xr:uid="{108257A8-5B05-4A45-8EFB-0F762A3CED2C}"/>
    <cellStyle name="Separador de milhares 7 4" xfId="4779" xr:uid="{FF6B636F-EA92-48BF-93DB-5BAD7C366DB5}"/>
    <cellStyle name="Separador de milhares 7 4 2" xfId="7744" xr:uid="{0794B7B8-11F7-40C4-8D50-3E6564963E93}"/>
    <cellStyle name="Separador de milhares 7 4 2 2" xfId="30231" xr:uid="{1DECAE6E-FFE0-4645-8E3B-4775678F4BF6}"/>
    <cellStyle name="Separador de milhares 7 4 2 3" xfId="19248" xr:uid="{CAFCF19C-A0C8-47C3-ADF2-110E2FCE2020}"/>
    <cellStyle name="Separador de milhares 7 4 3" xfId="13463" xr:uid="{8EDFEF22-7AEE-40D5-BAC9-EE95447AC7C1}"/>
    <cellStyle name="Separador de milhares 7 4 3 2" xfId="35368" xr:uid="{12E2E51B-EC5C-48E6-91FE-B0286848B8DD}"/>
    <cellStyle name="Separador de milhares 7 4 3 3" xfId="24385" xr:uid="{8E934355-A74A-406B-B2EE-A93AF7D68CD7}"/>
    <cellStyle name="Separador de milhares 7 4 4" xfId="26335" xr:uid="{0D5E9CB4-4E3B-4BDF-8B89-CC8212FCD639}"/>
    <cellStyle name="Separador de milhares 7 4 4 2" xfId="37318" xr:uid="{3476A9F6-2FB5-4478-99F6-88ECF42DFE7D}"/>
    <cellStyle name="Separador de milhares 7 4 5" xfId="28283" xr:uid="{D5A10583-78A8-46B7-B987-551941D4C99C}"/>
    <cellStyle name="Separador de milhares 7 4 6" xfId="39266" xr:uid="{71783D68-0838-4E05-A692-C25CBBB14F2F}"/>
    <cellStyle name="Separador de milhares 7 4 7" xfId="41213" xr:uid="{9216DF0A-A91F-4C39-AFFE-251DC3043575}"/>
    <cellStyle name="Separador de milhares 7 4 8" xfId="43173" xr:uid="{E5FF58CE-4D6D-4D3C-820A-AD6584C81BB3}"/>
    <cellStyle name="Separador de milhares 7 4 9" xfId="17299" xr:uid="{CE28C8F0-678A-4D4D-9D0E-3B9597541E74}"/>
    <cellStyle name="Separador de milhares 7 5" xfId="7676" xr:uid="{B44E6D77-9167-4A9A-BCC6-8E7C7FB553E3}"/>
    <cellStyle name="Separador de milhares 7 5 2" xfId="30163" xr:uid="{0A18C0BD-5ABB-4D75-8290-09249FB60E10}"/>
    <cellStyle name="Separador de milhares 7 5 3" xfId="19180" xr:uid="{AB4AD866-EED2-4283-865B-C725DEA5CAC4}"/>
    <cellStyle name="Separador de milhares 7 6" xfId="13321" xr:uid="{4EF56B38-C4F4-4A32-9E16-F84AE0820773}"/>
    <cellStyle name="Separador de milhares 7 6 2" xfId="35300" xr:uid="{922438DD-FB2E-49AD-8C4E-8F32BC89F6D7}"/>
    <cellStyle name="Separador de milhares 7 6 3" xfId="24317" xr:uid="{8AED70ED-B878-47A7-85BF-E418C79C651B}"/>
    <cellStyle name="Separador de milhares 7 7" xfId="4614" xr:uid="{6F7CE75B-FE4C-4321-B550-0C1048AF3983}"/>
    <cellStyle name="Separador de milhares 7 7 2" xfId="37250" xr:uid="{61FEC78A-2664-4873-BD70-8286C30C5C84}"/>
    <cellStyle name="Separador de milhares 7 7 3" xfId="26267" xr:uid="{0BD2E334-A325-4752-B4A6-BE55249CE602}"/>
    <cellStyle name="Separador de milhares 7 8" xfId="28215" xr:uid="{E9D80056-6A47-478A-BCC0-4527D2C246BC}"/>
    <cellStyle name="Separador de milhares 7 9" xfId="39198" xr:uid="{3FF90296-55C5-4FA5-940F-3033FBE6744B}"/>
    <cellStyle name="ShadedCells_Database" xfId="3114" xr:uid="{00000000-0005-0000-0000-000052110000}"/>
    <cellStyle name="Share" xfId="3115" xr:uid="{00000000-0005-0000-0000-000053110000}"/>
    <cellStyle name="Share 2" xfId="3116" xr:uid="{00000000-0005-0000-0000-000054110000}"/>
    <cellStyle name="Share 2 2" xfId="3117" xr:uid="{00000000-0005-0000-0000-000055110000}"/>
    <cellStyle name="Sheet Title" xfId="3118" xr:uid="{00000000-0005-0000-0000-000056110000}"/>
    <cellStyle name="Source" xfId="3119" xr:uid="{00000000-0005-0000-0000-000057110000}"/>
    <cellStyle name="Source 2" xfId="3120" xr:uid="{00000000-0005-0000-0000-000058110000}"/>
    <cellStyle name="Source 2 2" xfId="3121" xr:uid="{00000000-0005-0000-0000-000059110000}"/>
    <cellStyle name="Standard" xfId="3122" xr:uid="{00000000-0005-0000-0000-00005A110000}"/>
    <cellStyle name="Standard 2" xfId="3123" xr:uid="{00000000-0005-0000-0000-00005B110000}"/>
    <cellStyle name="Std Number" xfId="3124" xr:uid="{00000000-0005-0000-0000-00005C110000}"/>
    <cellStyle name="Style 1" xfId="3125" xr:uid="{00000000-0005-0000-0000-00005D110000}"/>
    <cellStyle name="Style 1 2" xfId="3126" xr:uid="{00000000-0005-0000-0000-00005E110000}"/>
    <cellStyle name="Style 1 2 2" xfId="3127" xr:uid="{00000000-0005-0000-0000-00005F110000}"/>
    <cellStyle name="Style 1 3" xfId="3128" xr:uid="{00000000-0005-0000-0000-000060110000}"/>
    <cellStyle name="Style 1 3 2" xfId="3129" xr:uid="{00000000-0005-0000-0000-000061110000}"/>
    <cellStyle name="Style D green" xfId="3130" xr:uid="{00000000-0005-0000-0000-000062110000}"/>
    <cellStyle name="Style E" xfId="3131" xr:uid="{00000000-0005-0000-0000-000063110000}"/>
    <cellStyle name="Style H" xfId="3132" xr:uid="{00000000-0005-0000-0000-000064110000}"/>
    <cellStyle name="Sub total" xfId="3133" xr:uid="{00000000-0005-0000-0000-000065110000}"/>
    <cellStyle name="Sub total 2" xfId="3134" xr:uid="{00000000-0005-0000-0000-000066110000}"/>
    <cellStyle name="Sub total 2 2" xfId="3135" xr:uid="{00000000-0005-0000-0000-000067110000}"/>
    <cellStyle name="Subhead" xfId="3136" xr:uid="{00000000-0005-0000-0000-000068110000}"/>
    <cellStyle name="Subhead 2" xfId="3137" xr:uid="{00000000-0005-0000-0000-000069110000}"/>
    <cellStyle name="Subhead 2 2" xfId="3138" xr:uid="{00000000-0005-0000-0000-00006A110000}"/>
    <cellStyle name="Subtitle" xfId="3139" xr:uid="{00000000-0005-0000-0000-00006B110000}"/>
    <cellStyle name="Subtitle 2" xfId="3140" xr:uid="{00000000-0005-0000-0000-00006C110000}"/>
    <cellStyle name="Subtitle 2 2" xfId="3141" xr:uid="{00000000-0005-0000-0000-00006D110000}"/>
    <cellStyle name="Subtotal_left" xfId="3142" xr:uid="{00000000-0005-0000-0000-00006E110000}"/>
    <cellStyle name="SymbolBlue" xfId="3143" xr:uid="{00000000-0005-0000-0000-00006F110000}"/>
    <cellStyle name="SymbolBlue 2" xfId="3144" xr:uid="{00000000-0005-0000-0000-000070110000}"/>
    <cellStyle name="SymbolBlue 2 2" xfId="3145" xr:uid="{00000000-0005-0000-0000-000071110000}"/>
    <cellStyle name="Table end" xfId="3146" xr:uid="{00000000-0005-0000-0000-000072110000}"/>
    <cellStyle name="Table end 2" xfId="3147" xr:uid="{00000000-0005-0000-0000-000073110000}"/>
    <cellStyle name="Table end 2 2" xfId="3148" xr:uid="{00000000-0005-0000-0000-000074110000}"/>
    <cellStyle name="Table head" xfId="3149" xr:uid="{00000000-0005-0000-0000-000075110000}"/>
    <cellStyle name="Table head 2" xfId="3150" xr:uid="{00000000-0005-0000-0000-000076110000}"/>
    <cellStyle name="Table head 2 2" xfId="3151" xr:uid="{00000000-0005-0000-0000-000077110000}"/>
    <cellStyle name="Table Head Aligned" xfId="3152" xr:uid="{00000000-0005-0000-0000-000078110000}"/>
    <cellStyle name="Table Head Blue" xfId="3153" xr:uid="{00000000-0005-0000-0000-000079110000}"/>
    <cellStyle name="Table Head Green" xfId="3154" xr:uid="{00000000-0005-0000-0000-00007A110000}"/>
    <cellStyle name="Table Head_Capacity" xfId="3155" xr:uid="{00000000-0005-0000-0000-00007B110000}"/>
    <cellStyle name="Table Header" xfId="3156" xr:uid="{00000000-0005-0000-0000-00007C110000}"/>
    <cellStyle name="table text bold" xfId="3157" xr:uid="{00000000-0005-0000-0000-00007D110000}"/>
    <cellStyle name="table text bold 2" xfId="3158" xr:uid="{00000000-0005-0000-0000-00007E110000}"/>
    <cellStyle name="table text bold 2 2" xfId="3159" xr:uid="{00000000-0005-0000-0000-00007F110000}"/>
    <cellStyle name="table text bold green" xfId="3160" xr:uid="{00000000-0005-0000-0000-000080110000}"/>
    <cellStyle name="table text bold green 2" xfId="3161" xr:uid="{00000000-0005-0000-0000-000081110000}"/>
    <cellStyle name="table text bold_Banpu_Charts" xfId="3162" xr:uid="{00000000-0005-0000-0000-000082110000}"/>
    <cellStyle name="table text light" xfId="3163" xr:uid="{00000000-0005-0000-0000-000083110000}"/>
    <cellStyle name="table text light 2" xfId="3164" xr:uid="{00000000-0005-0000-0000-000084110000}"/>
    <cellStyle name="table text light 2 2" xfId="3165" xr:uid="{00000000-0005-0000-0000-000085110000}"/>
    <cellStyle name="Table Title" xfId="3166" xr:uid="{00000000-0005-0000-0000-000086110000}"/>
    <cellStyle name="Table Units" xfId="3167" xr:uid="{00000000-0005-0000-0000-000087110000}"/>
    <cellStyle name="Table-#" xfId="3168" xr:uid="{00000000-0005-0000-0000-000088110000}"/>
    <cellStyle name="Table-# 2" xfId="3169" xr:uid="{00000000-0005-0000-0000-000089110000}"/>
    <cellStyle name="Table_Title" xfId="3170" xr:uid="{00000000-0005-0000-0000-00008A110000}"/>
    <cellStyle name="Table-Body" xfId="3171" xr:uid="{00000000-0005-0000-0000-00008B110000}"/>
    <cellStyle name="Table-Body 2" xfId="3172" xr:uid="{00000000-0005-0000-0000-00008C110000}"/>
    <cellStyle name="Table-Headings" xfId="3173" xr:uid="{00000000-0005-0000-0000-00008D110000}"/>
    <cellStyle name="Table-Headings 2" xfId="3174" xr:uid="{00000000-0005-0000-0000-00008E110000}"/>
    <cellStyle name="Table-Headings 2 2" xfId="3175" xr:uid="{00000000-0005-0000-0000-00008F110000}"/>
    <cellStyle name="Table-Titles" xfId="3176" xr:uid="{00000000-0005-0000-0000-000090110000}"/>
    <cellStyle name="Table-Titles 2" xfId="3177" xr:uid="{00000000-0005-0000-0000-000091110000}"/>
    <cellStyle name="Table-Titles 2 2" xfId="3178" xr:uid="{00000000-0005-0000-0000-000092110000}"/>
    <cellStyle name="Taulukko" xfId="3179" xr:uid="{00000000-0005-0000-0000-000093110000}"/>
    <cellStyle name="Texto de Aviso" xfId="3233" builtinId="11" customBuiltin="1"/>
    <cellStyle name="Texto de Aviso 2" xfId="3609" xr:uid="{00000000-0005-0000-0000-000095110000}"/>
    <cellStyle name="Texto de Aviso 2 2" xfId="6444" xr:uid="{6F66B188-8F7A-4D3C-A87B-6E11E2276CDF}"/>
    <cellStyle name="Texto de Aviso 2 3" xfId="6445" xr:uid="{9D09CCFB-1912-4597-A6D8-B97F206AC887}"/>
    <cellStyle name="Texto de Aviso 2 4" xfId="6443" xr:uid="{0CBA1235-0310-47C8-80AE-DD8ADE4986DC}"/>
    <cellStyle name="Texto de Aviso 3" xfId="3360" xr:uid="{00000000-0005-0000-0000-000096110000}"/>
    <cellStyle name="Texto de Aviso 3 2" xfId="6446" xr:uid="{813948D0-EC3C-44D2-9630-9856D2143442}"/>
    <cellStyle name="Texto de Aviso 4" xfId="6447" xr:uid="{49FAB8BD-760F-4129-A197-8BCBA012BD99}"/>
    <cellStyle name="Texto de Aviso 5" xfId="6716" xr:uid="{E532D6DB-8B16-4EC3-843A-60326B9AB6EA}"/>
    <cellStyle name="Texto Explicativo" xfId="3180" builtinId="53" customBuiltin="1"/>
    <cellStyle name="Texto Explicativo 2" xfId="6448" xr:uid="{135F9CC2-6CDE-43CC-ABC1-0C91B60ACEBA}"/>
    <cellStyle name="Texto Explicativo 3" xfId="6449" xr:uid="{4280C441-7EA2-46B8-BA27-A9881A889672}"/>
    <cellStyle name="Texto Explicativo 4" xfId="6450" xr:uid="{7162F5CC-DB12-43B2-9ADC-9C7D5B4556E0}"/>
    <cellStyle name="threedecplace" xfId="3181" xr:uid="{00000000-0005-0000-0000-000098110000}"/>
    <cellStyle name="Times" xfId="3182" xr:uid="{00000000-0005-0000-0000-000099110000}"/>
    <cellStyle name="Title" xfId="7655" xr:uid="{95818C8D-3E0B-4B45-A266-B0E304BFC3BC}"/>
    <cellStyle name="Title 2" xfId="3183" xr:uid="{00000000-0005-0000-0000-00009A110000}"/>
    <cellStyle name="Title 3" xfId="6645" xr:uid="{6C17EDC9-7A63-41E8-AEDC-19DE6545DB39}"/>
    <cellStyle name="Title1" xfId="3184" xr:uid="{00000000-0005-0000-0000-00009B110000}"/>
    <cellStyle name="Title2" xfId="3185" xr:uid="{00000000-0005-0000-0000-00009C110000}"/>
    <cellStyle name="Titles" xfId="3186" xr:uid="{00000000-0005-0000-0000-00009D110000}"/>
    <cellStyle name="Titles 2" xfId="3187" xr:uid="{00000000-0005-0000-0000-00009E110000}"/>
    <cellStyle name="Titles 2 2" xfId="3188" xr:uid="{00000000-0005-0000-0000-00009F110000}"/>
    <cellStyle name="Titles 3" xfId="3189" xr:uid="{00000000-0005-0000-0000-0000A0110000}"/>
    <cellStyle name="Titles 3 2" xfId="3190" xr:uid="{00000000-0005-0000-0000-0000A1110000}"/>
    <cellStyle name="titre_col" xfId="3191" xr:uid="{00000000-0005-0000-0000-0000A2110000}"/>
    <cellStyle name="Título" xfId="3192" builtinId="15" customBuiltin="1"/>
    <cellStyle name="Título 1 2" xfId="3610" xr:uid="{00000000-0005-0000-0000-0000A4110000}"/>
    <cellStyle name="Título 1 2 2" xfId="6452" xr:uid="{17485FDA-5CE7-47C0-8D55-B6E288E95388}"/>
    <cellStyle name="Título 1 2 3" xfId="6453" xr:uid="{5B06D729-BE59-4072-AF14-4760B6F3F1CD}"/>
    <cellStyle name="Título 1 2 4" xfId="6451" xr:uid="{1C956CA7-B069-4A23-A672-18D99F58E4C7}"/>
    <cellStyle name="Título 1 3" xfId="3511" xr:uid="{00000000-0005-0000-0000-0000A5110000}"/>
    <cellStyle name="Título 1 3 2" xfId="6454" xr:uid="{9A39AB85-9CF9-4F9B-9C17-E0E687B28D39}"/>
    <cellStyle name="Título 1 4" xfId="6455" xr:uid="{A12F7EA5-94A3-46E9-8234-6073995B1580}"/>
    <cellStyle name="Título 1 5" xfId="6718" xr:uid="{5764CFAA-450D-4BB9-BFDE-AF2A357EB4EC}"/>
    <cellStyle name="Título 2 2" xfId="3611" xr:uid="{00000000-0005-0000-0000-0000A6110000}"/>
    <cellStyle name="Título 2 2 2" xfId="6457" xr:uid="{83EB819F-844B-4FED-8FD4-448DA33D735E}"/>
    <cellStyle name="Título 2 2 3" xfId="6458" xr:uid="{7FD1B74E-4A87-4433-9173-B1338299EF5A}"/>
    <cellStyle name="Título 2 2 4" xfId="6456" xr:uid="{D74A8A75-FB18-4543-9D16-9707212EA96A}"/>
    <cellStyle name="Título 2 3" xfId="3512" xr:uid="{00000000-0005-0000-0000-0000A7110000}"/>
    <cellStyle name="Título 2 3 2" xfId="6459" xr:uid="{29E3C6D7-B948-4B52-BFC6-0CB33AA4DFBF}"/>
    <cellStyle name="Título 2 4" xfId="6460" xr:uid="{3C0C434B-5114-47B0-AD3E-A03057BA42AC}"/>
    <cellStyle name="Título 2 5" xfId="6719" xr:uid="{AE946735-D90E-4867-BE5F-F78F34F75C7D}"/>
    <cellStyle name="Título 3 2" xfId="3612" xr:uid="{00000000-0005-0000-0000-0000A8110000}"/>
    <cellStyle name="Título 3 2 2" xfId="6462" xr:uid="{652CC1BC-7760-4C89-9821-6D67F16B7F51}"/>
    <cellStyle name="Título 3 2 3" xfId="6463" xr:uid="{1FE0CE83-10D4-48A2-9B1F-8AB2FFEA4173}"/>
    <cellStyle name="Título 3 2 4" xfId="6461" xr:uid="{31F3E50A-C4F4-47CC-B59E-6BC816E919CF}"/>
    <cellStyle name="Título 3 3" xfId="3513" xr:uid="{00000000-0005-0000-0000-0000A9110000}"/>
    <cellStyle name="Título 3 3 2" xfId="6464" xr:uid="{875BB198-38A7-410F-8584-7EE2CBCBC991}"/>
    <cellStyle name="Título 3 4" xfId="6465" xr:uid="{443B4347-63E1-4284-897A-3A3D15A7C622}"/>
    <cellStyle name="Título 3 5" xfId="6720" xr:uid="{400527D0-2FDB-467D-8EC6-5889EBABCC4C}"/>
    <cellStyle name="Título 4 2" xfId="3613" xr:uid="{00000000-0005-0000-0000-0000AA110000}"/>
    <cellStyle name="Título 4 2 2" xfId="6466" xr:uid="{85A2077C-9CF7-484A-94DD-CCFEC2676C68}"/>
    <cellStyle name="Título 4 2 3" xfId="6467" xr:uid="{7BD88051-8D86-4E92-9B84-FB2BD6B16474}"/>
    <cellStyle name="Título 4 3" xfId="3514" xr:uid="{00000000-0005-0000-0000-0000AB110000}"/>
    <cellStyle name="Título 4 3 2" xfId="6468" xr:uid="{2D634C6D-F12C-48C6-B874-233730D4F42D}"/>
    <cellStyle name="Título 4 4" xfId="6721" xr:uid="{C58DD26F-0B1F-436F-AFE0-538DFC67ADEE}"/>
    <cellStyle name="Título 5" xfId="6469" xr:uid="{36125046-CC64-43CA-BFF7-DB358BD47C85}"/>
    <cellStyle name="Título 6" xfId="6470" xr:uid="{34F3792E-63BE-4673-8D5D-CF712FFC6DAD}"/>
    <cellStyle name="Título 7" xfId="6471" xr:uid="{85AF4C31-01DE-4547-95D3-12313B6AB68E}"/>
    <cellStyle name="Título 8" xfId="6717" xr:uid="{CC994A7E-BEFD-47A8-8EF4-9D4EF9DBCB2B}"/>
    <cellStyle name="TNR-9F-BLACK" xfId="3197" xr:uid="{00000000-0005-0000-0000-0000AC110000}"/>
    <cellStyle name="TNR-9F-BLACK 2" xfId="3198" xr:uid="{00000000-0005-0000-0000-0000AD110000}"/>
    <cellStyle name="Total" xfId="3199" builtinId="25" customBuiltin="1"/>
    <cellStyle name="Total 2" xfId="3200" xr:uid="{00000000-0005-0000-0000-0000AF110000}"/>
    <cellStyle name="Total 2 2" xfId="3614" xr:uid="{00000000-0005-0000-0000-0000B0110000}"/>
    <cellStyle name="Total 2 2 2" xfId="6472" xr:uid="{EBAC94D7-ED44-4DDA-970D-9FA7A2C947D8}"/>
    <cellStyle name="Total 2 3" xfId="3640" xr:uid="{00000000-0005-0000-0000-0000B1110000}"/>
    <cellStyle name="Total 2 3 2" xfId="10148" xr:uid="{5C93CA43-F9BF-441A-A3F7-B675ECCD311F}"/>
    <cellStyle name="Total 2 3 2 2" xfId="16355" xr:uid="{E3726D44-C653-49EB-B2AA-4441A79EEE94}"/>
    <cellStyle name="Total 2 3 2 3" xfId="16570" xr:uid="{BA91E7B7-CD68-46B8-B5C5-07B15FCBC82B}"/>
    <cellStyle name="Total 2 3 3" xfId="6473" xr:uid="{FD93D2CC-2005-4076-8A06-000DFF4FEF8E}"/>
    <cellStyle name="Total 2 3 4" xfId="16581" xr:uid="{443F44EE-9C81-4001-8D49-8B519CFFD1A5}"/>
    <cellStyle name="Total 2 4" xfId="4162" xr:uid="{00000000-0005-0000-0000-0000B2110000}"/>
    <cellStyle name="Total 2 4 2" xfId="9731" xr:uid="{75610A57-6E33-414A-A1A4-405D93A7D08A}"/>
    <cellStyle name="Total 2 4 3" xfId="16088" xr:uid="{F71882FE-5AA5-4E9F-815B-1B0B1180912B}"/>
    <cellStyle name="Total 2 4 4" xfId="16682" xr:uid="{4FBEBBE2-1BDD-405C-8CCD-5F59FD061D5C}"/>
    <cellStyle name="Total 2 5" xfId="4520" xr:uid="{00000000-0005-0000-0000-0000B3110000}"/>
    <cellStyle name="Total 2 6" xfId="16723" xr:uid="{D30CE964-6CAA-4454-86E7-A9D62D82FFCE}"/>
    <cellStyle name="Total 3" xfId="3201" xr:uid="{00000000-0005-0000-0000-0000B4110000}"/>
    <cellStyle name="Total 3 2" xfId="3515" xr:uid="{00000000-0005-0000-0000-0000B5110000}"/>
    <cellStyle name="Total 3 2 2" xfId="14513" xr:uid="{A3357B7F-DD45-404C-9867-A2C48B085D91}"/>
    <cellStyle name="Total 3 2 2 2" xfId="17123" xr:uid="{3907C447-F43E-47E8-83DA-FF17E904A418}"/>
    <cellStyle name="Total 3 2 2 3" xfId="16937" xr:uid="{F1AFE39D-D40A-48AF-BBD8-A3BAB8A7F5BA}"/>
    <cellStyle name="Total 3 2 3" xfId="6474" xr:uid="{F77B50AF-A02A-4BB1-A362-31E57057906B}"/>
    <cellStyle name="Total 3 2 4" xfId="15852" xr:uid="{D7615EB4-32E8-4AA4-A0C0-ADB05F4D2C73}"/>
    <cellStyle name="Total 3 3" xfId="3884" xr:uid="{00000000-0005-0000-0000-0000B6110000}"/>
    <cellStyle name="Total 3 3 2" xfId="10143" xr:uid="{2D152355-B0A6-499A-B118-47CCA82CF8CB}"/>
    <cellStyle name="Total 3 3 3" xfId="16350" xr:uid="{A06E8E71-4136-4EF8-83A1-8C23DD5AA057}"/>
    <cellStyle name="Total 3 3 4" xfId="16781" xr:uid="{58A94F95-CE24-4EEC-AB41-79D0131C3951}"/>
    <cellStyle name="Total 3 4" xfId="4084" xr:uid="{00000000-0005-0000-0000-0000B7110000}"/>
    <cellStyle name="Total 3 4 2" xfId="13353" xr:uid="{C5D24C12-B44F-4736-91C1-4504796137D5}"/>
    <cellStyle name="Total 3 4 3" xfId="16836" xr:uid="{B1B0152E-D524-4343-91D2-019221DDD1AE}"/>
    <cellStyle name="Total 3 4 4" xfId="16531" xr:uid="{97C2A936-C9AE-4C7C-9B52-243C022C9C4B}"/>
    <cellStyle name="Total 3 5" xfId="4492" xr:uid="{00000000-0005-0000-0000-0000B8110000}"/>
    <cellStyle name="Total 3 6" xfId="15639" xr:uid="{218A777D-78F5-4A5D-8336-29E34516A4FD}"/>
    <cellStyle name="Total 4" xfId="3868" xr:uid="{00000000-0005-0000-0000-0000B9110000}"/>
    <cellStyle name="Total 4 2" xfId="6722" xr:uid="{45D512E4-DAAE-4259-8248-7F2A7652EF71}"/>
    <cellStyle name="Total 4 2 2" xfId="14554" xr:uid="{697715FE-2A89-434C-BE0F-B48EA5C0BAF3}"/>
    <cellStyle name="Total 4 2 2 2" xfId="17129" xr:uid="{A995B1F1-DB45-4FFA-BA30-92BF3CA158C5}"/>
    <cellStyle name="Total 4 2 2 3" xfId="16567" xr:uid="{8A7E764D-8E06-463E-A464-C65DE6042C01}"/>
    <cellStyle name="Total 4 2 3" xfId="16562" xr:uid="{AC48BF8F-CACE-457E-9990-9FA7EC75582B}"/>
    <cellStyle name="Total 4 3" xfId="9812" xr:uid="{8C25737A-71F1-4B23-863D-AADD864FDB41}"/>
    <cellStyle name="Total 4 3 2" xfId="16168" xr:uid="{496C66D6-D206-4DA0-90D3-96BAB89D1C2C}"/>
    <cellStyle name="Total 4 3 3" xfId="16712" xr:uid="{2423C702-20ED-4D8D-8FED-DFAA2875C765}"/>
    <cellStyle name="Total 4 4" xfId="13459" xr:uid="{10905349-6CE4-43C3-9463-D46FCC18889E}"/>
    <cellStyle name="Total 4 4 2" xfId="16890" xr:uid="{79D3ED31-F79A-4F55-A564-3BEF45F24940}"/>
    <cellStyle name="Total 4 4 3" xfId="16423" xr:uid="{76E77454-B746-42F7-9E1E-6B465784690F}"/>
    <cellStyle name="Total 4 5" xfId="4776" xr:uid="{BB8C5D5A-8E99-428E-A34E-8FA932CD4A15}"/>
    <cellStyle name="Total 4 6" xfId="15625" xr:uid="{05EC1E3B-5B0F-4F2A-8147-FD7BC6F9A03E}"/>
    <cellStyle name="Total 5" xfId="4476" xr:uid="{00000000-0005-0000-0000-0000BA110000}"/>
    <cellStyle name="Total 5 2" xfId="9686" xr:uid="{0056FF74-98C1-4C34-AFAA-A25EAE1E51E4}"/>
    <cellStyle name="Total 5 3" xfId="16044" xr:uid="{89A3F828-51BD-4255-AF7D-C73A1580F2A8}"/>
    <cellStyle name="Total 5 4" xfId="17140" xr:uid="{36D5BF00-8252-470D-81CD-76FC4AF4468C}"/>
    <cellStyle name="Total 6" xfId="15656" xr:uid="{90565F4D-0A9F-4F7A-A7A2-FE6AEF3055D6}"/>
    <cellStyle name="Tusental (0)_1998-Q3" xfId="3202" xr:uid="{00000000-0005-0000-0000-0000BB110000}"/>
    <cellStyle name="Tusental_1998-Q3" xfId="3203" xr:uid="{00000000-0005-0000-0000-0000BC110000}"/>
    <cellStyle name="twodecplace" xfId="3204" xr:uid="{00000000-0005-0000-0000-0000BD110000}"/>
    <cellStyle name="u" xfId="3205" xr:uid="{00000000-0005-0000-0000-0000BE110000}"/>
    <cellStyle name="u 2" xfId="3206" xr:uid="{00000000-0005-0000-0000-0000BF110000}"/>
    <cellStyle name="u_Banpu_Charts" xfId="3207" xr:uid="{00000000-0005-0000-0000-0000C0110000}"/>
    <cellStyle name="u_Banpu_Charts 2" xfId="3208" xr:uid="{00000000-0005-0000-0000-0000C1110000}"/>
    <cellStyle name="u_ShenhuaPower(report tables)" xfId="3209" xr:uid="{00000000-0005-0000-0000-0000C2110000}"/>
    <cellStyle name="u_ShenhuaPower(report tables) 2" xfId="3210" xr:uid="{00000000-0005-0000-0000-0000C3110000}"/>
    <cellStyle name="u_ShenhuaPower(report tables)_ferrous &amp; non-ferrous" xfId="3211" xr:uid="{00000000-0005-0000-0000-0000C4110000}"/>
    <cellStyle name="u_ShenhuaPower(report tables)_ferrous &amp; non-ferrous 2" xfId="3212" xr:uid="{00000000-0005-0000-0000-0000C5110000}"/>
    <cellStyle name="ubordinated Debt" xfId="3213" xr:uid="{00000000-0005-0000-0000-0000C6110000}"/>
    <cellStyle name="ubordinated Debt 2" xfId="3214" xr:uid="{00000000-0005-0000-0000-0000C7110000}"/>
    <cellStyle name="ubordinated Debt 2 2" xfId="3215" xr:uid="{00000000-0005-0000-0000-0000C8110000}"/>
    <cellStyle name="Unproc" xfId="3216" xr:uid="{00000000-0005-0000-0000-0000C9110000}"/>
    <cellStyle name="Unproc 2" xfId="3217" xr:uid="{00000000-0005-0000-0000-0000CA110000}"/>
    <cellStyle name="Unproc 2 2" xfId="3218" xr:uid="{00000000-0005-0000-0000-0000CB110000}"/>
    <cellStyle name="Unprotect" xfId="3219" xr:uid="{00000000-0005-0000-0000-0000CC110000}"/>
    <cellStyle name="Unprotect 2" xfId="3220" xr:uid="{00000000-0005-0000-0000-0000CD110000}"/>
    <cellStyle name="Unprotect 2 2" xfId="3221" xr:uid="{00000000-0005-0000-0000-0000CE110000}"/>
    <cellStyle name="Unsure" xfId="3222" xr:uid="{00000000-0005-0000-0000-0000CF110000}"/>
    <cellStyle name="Unsure 2" xfId="3223" xr:uid="{00000000-0005-0000-0000-0000D0110000}"/>
    <cellStyle name="Unsure 2 2" xfId="3224" xr:uid="{00000000-0005-0000-0000-0000D1110000}"/>
    <cellStyle name="Upload Only" xfId="3225" xr:uid="{00000000-0005-0000-0000-0000D2110000}"/>
    <cellStyle name="Upload Only 2" xfId="3226" xr:uid="{00000000-0005-0000-0000-0000D3110000}"/>
    <cellStyle name="Upload Only 2 2" xfId="3227" xr:uid="{00000000-0005-0000-0000-0000D4110000}"/>
    <cellStyle name="Validation" xfId="3228" xr:uid="{00000000-0005-0000-0000-0000D5110000}"/>
    <cellStyle name="Valuta (0)" xfId="3229" xr:uid="{00000000-0005-0000-0000-0000D6110000}"/>
    <cellStyle name="Valuta (0) 2" xfId="3230" xr:uid="{00000000-0005-0000-0000-0000D7110000}"/>
    <cellStyle name="Valuta (0) 2 2" xfId="3231" xr:uid="{00000000-0005-0000-0000-0000D8110000}"/>
    <cellStyle name="Valuta_1998-Q3" xfId="3232" xr:uid="{00000000-0005-0000-0000-0000D9110000}"/>
    <cellStyle name="Vírgula" xfId="3109" builtinId="3"/>
    <cellStyle name="Vírgula 10" xfId="4593" xr:uid="{00000000-0005-0000-0000-0000DB110000}"/>
    <cellStyle name="Vírgula 10 10" xfId="42167" xr:uid="{F849EA75-8E9C-43F7-A82B-0FE5A8751856}"/>
    <cellStyle name="Vírgula 10 11" xfId="44127" xr:uid="{2D79DE78-B791-4DA3-A445-AAE0FC2DE0C5}"/>
    <cellStyle name="Vírgula 10 12" xfId="18253" xr:uid="{4431C79D-138A-4006-AAA1-8B41CE354CA9}"/>
    <cellStyle name="Vírgula 10 2" xfId="6649" xr:uid="{3D19201B-6D00-4A3C-A9D8-F67D47C73C83}"/>
    <cellStyle name="Vírgula 10 2 10" xfId="18257" xr:uid="{C009EADF-EA2E-40FC-9FAB-63927BBE1F14}"/>
    <cellStyle name="Vírgula 10 2 2" xfId="8703" xr:uid="{3D4AC424-CB03-49C8-8456-4F5A7A0BC4A6}"/>
    <cellStyle name="Vírgula 10 2 2 2" xfId="31190" xr:uid="{76BE0212-5410-437C-9BD3-1428CFFBBFE2}"/>
    <cellStyle name="Vírgula 10 2 2 3" xfId="20207" xr:uid="{D3E32662-1EE9-48FB-AC93-1DE4D9B914C3}"/>
    <cellStyle name="Vírgula 10 2 3" xfId="13088" xr:uid="{BC17B65D-E9CC-4ED2-90FA-E063F2F24F7B}"/>
    <cellStyle name="Vírgula 10 2 3 2" xfId="35098" xr:uid="{83EB52F9-B516-4FED-936F-106AB4E41DAD}"/>
    <cellStyle name="Vírgula 10 2 3 3" xfId="24115" xr:uid="{39129AED-7A84-419A-844C-4DD1FF87F2D0}"/>
    <cellStyle name="Vírgula 10 2 4" xfId="14541" xr:uid="{832C57F7-CD7C-46D5-A97F-F0E3C4C1413E}"/>
    <cellStyle name="Vírgula 10 2 4 2" xfId="36326" xr:uid="{85178132-47D8-435F-B6D5-AFA4D8D50FCD}"/>
    <cellStyle name="Vírgula 10 2 4 3" xfId="25343" xr:uid="{312CFE53-4231-4580-9A81-BC12B23D1BE9}"/>
    <cellStyle name="Vírgula 10 2 5" xfId="27293" xr:uid="{23021206-48E3-49F2-AAE2-14B5B3106167}"/>
    <cellStyle name="Vírgula 10 2 5 2" xfId="38276" xr:uid="{CFE96F28-3207-4FBD-8040-7DC70C329C6F}"/>
    <cellStyle name="Vírgula 10 2 6" xfId="29241" xr:uid="{57AB358B-41A1-4A7A-A052-604B0B880F16}"/>
    <cellStyle name="Vírgula 10 2 7" xfId="40224" xr:uid="{5286017F-DD69-45C8-96E0-2853CDDBB509}"/>
    <cellStyle name="Vírgula 10 2 8" xfId="42171" xr:uid="{EA7FBFDD-0823-4983-BAC4-09EEB43743AC}"/>
    <cellStyle name="Vírgula 10 2 9" xfId="44131" xr:uid="{DE68F973-E302-4A33-A75F-E91188A4F914}"/>
    <cellStyle name="Vírgula 10 3" xfId="6652" xr:uid="{76005B58-E7FF-44DB-8510-036F4645A208}"/>
    <cellStyle name="Vírgula 10 3 10" xfId="18260" xr:uid="{B0B5D9E8-E955-4074-811E-9118E76117A2}"/>
    <cellStyle name="Vírgula 10 3 2" xfId="8706" xr:uid="{AB51DE83-A8BB-4164-A80F-F59342A37817}"/>
    <cellStyle name="Vírgula 10 3 2 2" xfId="31193" xr:uid="{F41C657E-701C-4621-AF30-31B7F5450D12}"/>
    <cellStyle name="Vírgula 10 3 2 3" xfId="20210" xr:uid="{2A0A53BD-ECC3-49AB-BE50-77A89B919E0D}"/>
    <cellStyle name="Vírgula 10 3 3" xfId="11902" xr:uid="{C18018F8-1CF4-47C6-9387-E66C1B9BF2B3}"/>
    <cellStyle name="Vírgula 10 3 3 2" xfId="33963" xr:uid="{3BBC1041-0DD3-4A25-ADC9-F67DA14880ED}"/>
    <cellStyle name="Vírgula 10 3 3 3" xfId="22980" xr:uid="{6C0CAB54-F7BF-45BD-87A8-C5F4C70D2674}"/>
    <cellStyle name="Vírgula 10 3 4" xfId="14544" xr:uid="{DC641797-1309-4954-BAB2-66A0F9BD3DA2}"/>
    <cellStyle name="Vírgula 10 3 4 2" xfId="36329" xr:uid="{B1BC1D81-F776-4137-BE9B-969A34AC2B12}"/>
    <cellStyle name="Vírgula 10 3 4 3" xfId="25346" xr:uid="{BA049524-680D-4B71-85FA-96CC7CE1E44E}"/>
    <cellStyle name="Vírgula 10 3 5" xfId="27296" xr:uid="{782CE466-CB7C-4B58-BFBC-75E79A59DB20}"/>
    <cellStyle name="Vírgula 10 3 5 2" xfId="38279" xr:uid="{E8AAD194-773C-44B3-A37C-1470980D52F1}"/>
    <cellStyle name="Vírgula 10 3 6" xfId="29244" xr:uid="{BC37A31D-28CB-4A92-9556-6CB68FE2BAEA}"/>
    <cellStyle name="Vírgula 10 3 7" xfId="40227" xr:uid="{9C01B1E1-EAA5-4F26-9DE1-C7B7630B8E7C}"/>
    <cellStyle name="Vírgula 10 3 8" xfId="42174" xr:uid="{AAEAB90A-3A50-4810-88FA-541CC6BABE9D}"/>
    <cellStyle name="Vírgula 10 3 9" xfId="44134" xr:uid="{916CC4E8-117D-404A-A482-F1F12CD3AC2B}"/>
    <cellStyle name="Vírgula 10 4" xfId="6678" xr:uid="{6C53D37C-2DFE-4A86-877B-8AF75833E2FF}"/>
    <cellStyle name="Vírgula 10 5" xfId="8699" xr:uid="{2DDF260D-03BA-4FD9-98BB-A031205C2E38}"/>
    <cellStyle name="Vírgula 10 5 2" xfId="31186" xr:uid="{71F300F4-9AAA-4B2A-B74B-A4AA4E4B6F1F}"/>
    <cellStyle name="Vírgula 10 5 3" xfId="20203" xr:uid="{FC6124DF-0D1C-420F-A1A6-A31F8625FB33}"/>
    <cellStyle name="Vírgula 10 6" xfId="14537" xr:uid="{F23BA3D2-4218-4F58-9F72-AA0252127240}"/>
    <cellStyle name="Vírgula 10 6 2" xfId="36322" xr:uid="{A828BD2E-F487-432F-A272-B7CF245370A5}"/>
    <cellStyle name="Vírgula 10 6 3" xfId="25339" xr:uid="{3E6C61EC-9AD9-481E-B2AD-128D9B75A201}"/>
    <cellStyle name="Vírgula 10 7" xfId="6619" xr:uid="{34193990-9526-4B80-ACD9-DA893C6F3BF9}"/>
    <cellStyle name="Vírgula 10 7 2" xfId="38272" xr:uid="{FF0A2546-EA6E-40DE-B4D3-CA525D843E29}"/>
    <cellStyle name="Vírgula 10 7 3" xfId="27289" xr:uid="{983B3B40-9685-42A7-BC17-6B34A393C81A}"/>
    <cellStyle name="Vírgula 10 8" xfId="29237" xr:uid="{BC5AF08D-4155-4CEE-8F19-06C417B3C409}"/>
    <cellStyle name="Vírgula 10 9" xfId="40220" xr:uid="{255DBF56-FC25-448A-BCE8-37F374D56A8F}"/>
    <cellStyle name="Vírgula 11" xfId="6679" xr:uid="{EB2A01E7-4808-4F22-B2A8-17ED0C9896DB}"/>
    <cellStyle name="Vírgula 11 2" xfId="8712" xr:uid="{A052A8FF-BD3F-4B0D-86A0-585649171D7C}"/>
    <cellStyle name="Vírgula 11 2 2" xfId="10942" xr:uid="{DFCF4508-E0DD-4804-88A4-6B71E5E5E830}"/>
    <cellStyle name="Vírgula 11 2 2 2" xfId="33010" xr:uid="{326B56CB-B3DA-43E6-ADA8-83A5F11D028E}"/>
    <cellStyle name="Vírgula 11 2 2 3" xfId="22027" xr:uid="{1A299271-C57D-4714-8F42-B9F9497B31E6}"/>
    <cellStyle name="Vírgula 11 2 3" xfId="31199" xr:uid="{D842D4CA-66CC-4016-84D9-2C82F5891B53}"/>
    <cellStyle name="Vírgula 11 2 4" xfId="20216" xr:uid="{3FBFE2A8-07C5-4557-B7AB-F7D3E5107E60}"/>
    <cellStyle name="Vírgula 11 3" xfId="14550" xr:uid="{58EFCA34-FE7B-460E-9F5C-06F2B8B3C141}"/>
    <cellStyle name="Vírgula 11 3 2" xfId="36335" xr:uid="{C6A9FF1F-C631-4D1B-B4FC-F6D5EBB5BAA5}"/>
    <cellStyle name="Vírgula 11 3 3" xfId="25352" xr:uid="{DC9CD155-FB86-4080-BE18-E11014DDD036}"/>
    <cellStyle name="Vírgula 11 4" xfId="27302" xr:uid="{9525616D-3995-43DD-9283-81CAF364650C}"/>
    <cellStyle name="Vírgula 11 4 2" xfId="38285" xr:uid="{3CA569CE-D662-4031-8769-5BA3078761EB}"/>
    <cellStyle name="Vírgula 11 5" xfId="29250" xr:uid="{2E7A311F-52DC-40C2-8F09-22920266B163}"/>
    <cellStyle name="Vírgula 11 6" xfId="40233" xr:uid="{745576AA-6F90-4AA0-AB67-18E2D4B6B271}"/>
    <cellStyle name="Vírgula 11 7" xfId="42180" xr:uid="{4E8FA596-CA25-45AF-8364-07A99C65FE65}"/>
    <cellStyle name="Vírgula 11 8" xfId="44140" xr:uid="{6A6D059B-B865-4F69-A287-E63974D982A0}"/>
    <cellStyle name="Vírgula 11 9" xfId="18267" xr:uid="{37C44DF4-D40E-498C-9912-F1254DAC228C}"/>
    <cellStyle name="Vírgula 12" xfId="4660" xr:uid="{D092CE02-B799-49A1-AA2A-A5876FC2028E}"/>
    <cellStyle name="Vírgula 12 2" xfId="4711" xr:uid="{50FFE31D-53D7-4A41-9A67-7AE358C81BE1}"/>
    <cellStyle name="Vírgula 12 2 10" xfId="17283" xr:uid="{59BCCAF1-ADC9-4A72-81A4-F35726B1D642}"/>
    <cellStyle name="Vírgula 12 2 2" xfId="7728" xr:uid="{9767ED8F-A3AD-4697-A85C-F1A3C8EC79A6}"/>
    <cellStyle name="Vírgula 12 2 2 2" xfId="30215" xr:uid="{C6D9E6F3-6D43-43EA-8896-53C2A06E7CCA}"/>
    <cellStyle name="Vírgula 12 2 2 3" xfId="19232" xr:uid="{6FADB50B-77BC-4503-BE94-07FBEFC40CA6}"/>
    <cellStyle name="Vírgula 12 2 3" xfId="12083" xr:uid="{EA0C5F41-09BE-45DA-B3BB-5F61729783CA}"/>
    <cellStyle name="Vírgula 12 2 3 2" xfId="34144" xr:uid="{9519F298-DDCF-4039-BD3A-90DBAD275198}"/>
    <cellStyle name="Vírgula 12 2 3 3" xfId="23161" xr:uid="{090BC926-D68E-42E0-ACA4-EAE0699C27EE}"/>
    <cellStyle name="Vírgula 12 2 4" xfId="13423" xr:uid="{5F143946-83F1-4EDD-9EB9-C58708D465FD}"/>
    <cellStyle name="Vírgula 12 2 4 2" xfId="35352" xr:uid="{E4946450-337C-484A-95AE-91F778F7C92E}"/>
    <cellStyle name="Vírgula 12 2 4 3" xfId="24369" xr:uid="{4F26CFAE-0E14-4293-BD41-324BA4642C62}"/>
    <cellStyle name="Vírgula 12 2 5" xfId="26319" xr:uid="{4938DEDC-5409-48F0-BD20-42F08E81E8F1}"/>
    <cellStyle name="Vírgula 12 2 5 2" xfId="37302" xr:uid="{A46E2D6C-91B2-4D81-9AAB-231767833963}"/>
    <cellStyle name="Vírgula 12 2 6" xfId="28267" xr:uid="{34FBD558-659E-4809-8825-EA48A6028945}"/>
    <cellStyle name="Vírgula 12 2 7" xfId="39250" xr:uid="{F28EA1D1-8C29-462E-A939-D06AD4ED5878}"/>
    <cellStyle name="Vírgula 12 2 8" xfId="41197" xr:uid="{CB27C7E9-F1D6-4071-B788-7BA00801F9C4}"/>
    <cellStyle name="Vírgula 12 2 9" xfId="43157" xr:uid="{3BAF0C29-D955-44DD-9A20-2CE998785BCD}"/>
    <cellStyle name="Vírgula 13" xfId="4651" xr:uid="{873DD75A-29C2-48EF-B805-F9BA9F47433A}"/>
    <cellStyle name="Vírgula 13 2" xfId="4703" xr:uid="{1DF3B00E-A6A9-4B88-A870-11D427283596}"/>
    <cellStyle name="Vírgula 13 2 2" xfId="7720" xr:uid="{9AB8BAEE-BE9D-4781-8E80-475E43327A0A}"/>
    <cellStyle name="Vírgula 13 2 2 2" xfId="30207" xr:uid="{57875131-1516-402F-A5B8-F0C5D6B5C72B}"/>
    <cellStyle name="Vírgula 13 2 2 3" xfId="19224" xr:uid="{A22DF6C5-3EBD-44B4-8FCE-251042A0C9D5}"/>
    <cellStyle name="Vírgula 13 2 3" xfId="13415" xr:uid="{9DF6C181-E118-4476-B652-E1BA25D147E1}"/>
    <cellStyle name="Vírgula 13 2 3 2" xfId="35344" xr:uid="{4F71E29C-05AE-419B-B3C1-7B18B4ACC908}"/>
    <cellStyle name="Vírgula 13 2 3 3" xfId="24361" xr:uid="{5B0528B4-C5F6-4DF5-9A79-FA2B24BC5553}"/>
    <cellStyle name="Vírgula 13 2 4" xfId="26311" xr:uid="{C9310384-5998-47D7-A951-E8A25C913A7E}"/>
    <cellStyle name="Vírgula 13 2 4 2" xfId="37294" xr:uid="{9B53A81E-272D-4D86-997F-C899BABADDB7}"/>
    <cellStyle name="Vírgula 13 2 5" xfId="28259" xr:uid="{FC10E29A-3273-4E45-A282-89006E84E67D}"/>
    <cellStyle name="Vírgula 13 2 6" xfId="39242" xr:uid="{4235E7DD-E35A-4C4D-80C0-1172A8346371}"/>
    <cellStyle name="Vírgula 13 2 7" xfId="41189" xr:uid="{616244A5-5579-41FA-8B0F-62FA6A8E5308}"/>
    <cellStyle name="Vírgula 13 2 8" xfId="43149" xr:uid="{9B35DF6E-E7B3-42C2-9A4B-9CECAE5C1ADA}"/>
    <cellStyle name="Vírgula 13 2 9" xfId="17275" xr:uid="{A8BBE1E3-49CF-45AB-B865-B635A2E9034A}"/>
    <cellStyle name="Vírgula 14" xfId="7657" xr:uid="{6211B59E-FA85-4E03-BECA-88361572D02F}"/>
    <cellStyle name="Vírgula 15" xfId="7659" xr:uid="{02033ACC-66EB-4769-901D-BE5FF14B7E1E}"/>
    <cellStyle name="Vírgula 16" xfId="4657" xr:uid="{292F20BE-6926-4313-ABC4-2BDC6B7FB64A}"/>
    <cellStyle name="Vírgula 17" xfId="7663" xr:uid="{42A9C71F-8E58-4D25-9344-D74F7DA98FA2}"/>
    <cellStyle name="Vírgula 18" xfId="4659" xr:uid="{4FA20D9C-A910-4A95-8EC0-8F5AF944C0F0}"/>
    <cellStyle name="Vírgula 18 2" xfId="4710" xr:uid="{75025BFB-597B-40DC-B7D0-04EDD2B78880}"/>
    <cellStyle name="Vírgula 18 2 2" xfId="7727" xr:uid="{BFE374D3-BD58-4714-BF47-4F18D4A189F3}"/>
    <cellStyle name="Vírgula 18 2 2 2" xfId="30214" xr:uid="{F7DDA9CA-FFF2-4249-B0CF-BF1670FA58C1}"/>
    <cellStyle name="Vírgula 18 2 2 3" xfId="19231" xr:uid="{F99A73E4-02F0-49FF-BD51-E25054B95D17}"/>
    <cellStyle name="Vírgula 18 2 3" xfId="13422" xr:uid="{90899DB8-7FB4-4EAA-A0E6-51CE7AD6673D}"/>
    <cellStyle name="Vírgula 18 2 3 2" xfId="35351" xr:uid="{72D6E110-5038-4334-A694-C8C26E6C24EA}"/>
    <cellStyle name="Vírgula 18 2 3 3" xfId="24368" xr:uid="{1D8ADE34-6D67-428B-8A1C-69C1BF493220}"/>
    <cellStyle name="Vírgula 18 2 4" xfId="26318" xr:uid="{4549EE42-4083-404D-9AE7-8B0A81B03F21}"/>
    <cellStyle name="Vírgula 18 2 4 2" xfId="37301" xr:uid="{ED0BDF3F-ACC7-47E2-A7CD-E9290DF93547}"/>
    <cellStyle name="Vírgula 18 2 5" xfId="28266" xr:uid="{459642E1-65B2-46EE-80E1-3FBC2109BC61}"/>
    <cellStyle name="Vírgula 18 2 6" xfId="39249" xr:uid="{99A6274D-D4C0-498D-A17B-B17F5F68B188}"/>
    <cellStyle name="Vírgula 18 2 7" xfId="41196" xr:uid="{267F0702-35B2-4467-8A5D-C6E3926A98B7}"/>
    <cellStyle name="Vírgula 18 2 8" xfId="43156" xr:uid="{318549E6-E7A3-42A4-891E-6F4E4CC31A7A}"/>
    <cellStyle name="Vírgula 18 2 9" xfId="17282" xr:uid="{80469415-046F-4E49-9FA2-42925454A5BF}"/>
    <cellStyle name="Vírgula 19" xfId="4661" xr:uid="{905D7E4F-53C0-4279-9DC1-B1F0E396B76B}"/>
    <cellStyle name="Vírgula 2" xfId="3516" xr:uid="{00000000-0005-0000-0000-0000DC110000}"/>
    <cellStyle name="Vírgula 2 10" xfId="15461" xr:uid="{560546A0-3DF4-4424-A06D-FC4AFC3D908F}"/>
    <cellStyle name="Vírgula 2 10 2" xfId="37243" xr:uid="{A4D35172-743A-43B5-8B22-05EDEC0D4486}"/>
    <cellStyle name="Vírgula 2 10 3" xfId="26260" xr:uid="{9B9137AB-4D8B-4E7F-9EFD-325EC5FBD69F}"/>
    <cellStyle name="Vírgula 2 11" xfId="28208" xr:uid="{F2EFDD80-CA3A-48DE-824E-CCD3362FC94A}"/>
    <cellStyle name="Vírgula 2 11 2" xfId="39191" xr:uid="{5A7DB6A8-163B-413C-93E1-0EEDE82D4BA1}"/>
    <cellStyle name="Vírgula 2 2" xfId="6476" xr:uid="{F07DDBC0-4C5B-4850-8739-EE9B9C2C3ACE}"/>
    <cellStyle name="Vírgula 2 2 10" xfId="40198" xr:uid="{3C6B555F-BEDE-4772-9D61-CD247691ECA6}"/>
    <cellStyle name="Vírgula 2 2 11" xfId="42145" xr:uid="{BA924A28-6553-4F8A-8CCC-2D18F16D7B21}"/>
    <cellStyle name="Vírgula 2 2 12" xfId="44105" xr:uid="{EC28329D-5B8B-4C95-BB28-E0DDECB8EE10}"/>
    <cellStyle name="Vírgula 2 2 13" xfId="18231" xr:uid="{EEF5A212-02EF-489F-A6CF-CE84FF8A8225}"/>
    <cellStyle name="Vírgula 2 2 2" xfId="6477" xr:uid="{BF82EE12-E94F-48D5-97E9-7B50F5FC43ED}"/>
    <cellStyle name="Vírgula 2 2 2 10" xfId="18232" xr:uid="{CB08BD9C-DE2A-4295-B368-E0571BE26C78}"/>
    <cellStyle name="Vírgula 2 2 2 2" xfId="8677" xr:uid="{AD6FD89B-06D5-4F0A-A2DE-C0168133847E}"/>
    <cellStyle name="Vírgula 2 2 2 2 2" xfId="12390" xr:uid="{209B168C-3F88-4390-A653-3E8A9F5AC100}"/>
    <cellStyle name="Vírgula 2 2 2 2 2 2" xfId="34451" xr:uid="{1D5BC9C9-D206-4A4D-8313-392F8058A0B9}"/>
    <cellStyle name="Vírgula 2 2 2 2 2 3" xfId="23468" xr:uid="{2DEF090B-E48F-4199-BBBD-1CF0E75C4C52}"/>
    <cellStyle name="Vírgula 2 2 2 2 3" xfId="31164" xr:uid="{3D22CD2C-09BC-4229-A446-E0E9B7852B48}"/>
    <cellStyle name="Vírgula 2 2 2 2 4" xfId="20181" xr:uid="{4FCEC5DA-BC1F-4174-B8D6-9120D9FA6A11}"/>
    <cellStyle name="Vírgula 2 2 2 3" xfId="11253" xr:uid="{FE873776-B3FD-4F29-A4A2-B29262BAA4DD}"/>
    <cellStyle name="Vírgula 2 2 2 3 2" xfId="33316" xr:uid="{01DD04FD-4750-4B01-BA9B-0B41630F9965}"/>
    <cellStyle name="Vírgula 2 2 2 3 3" xfId="22333" xr:uid="{58E5F9E0-C3C0-48BC-A127-1CE14D574F8D}"/>
    <cellStyle name="Vírgula 2 2 2 4" xfId="14516" xr:uid="{CE21263D-7955-44DC-899F-57119CD74831}"/>
    <cellStyle name="Vírgula 2 2 2 4 2" xfId="36301" xr:uid="{377420E5-E71B-45FB-8888-E9A83F76CD4E}"/>
    <cellStyle name="Vírgula 2 2 2 4 3" xfId="25318" xr:uid="{F14FB88E-AE98-42DF-BAB1-78C07BF1C486}"/>
    <cellStyle name="Vírgula 2 2 2 5" xfId="27268" xr:uid="{B51819E8-3875-45E1-AB87-9A4EF8B0808B}"/>
    <cellStyle name="Vírgula 2 2 2 5 2" xfId="38251" xr:uid="{0D715B05-7336-45D7-9736-C7E4A0FF4F8F}"/>
    <cellStyle name="Vírgula 2 2 2 6" xfId="29216" xr:uid="{8BE9317F-6912-4C0B-A3A5-95E060FDC4B4}"/>
    <cellStyle name="Vírgula 2 2 2 7" xfId="40199" xr:uid="{5CE740DE-2C78-4BC2-94D0-4128CDF09F2D}"/>
    <cellStyle name="Vírgula 2 2 2 8" xfId="42146" xr:uid="{EFEF9E86-DD83-4B2C-8DD9-A1B8E6D7EAF4}"/>
    <cellStyle name="Vírgula 2 2 2 9" xfId="44106" xr:uid="{F299F990-1B54-43B1-8C6C-0EA197C55473}"/>
    <cellStyle name="Vírgula 2 2 3" xfId="8676" xr:uid="{CBD11CCD-3227-48D2-9108-D22E1F9EEF45}"/>
    <cellStyle name="Vírgula 2 2 3 2" xfId="13157" xr:uid="{225E48FD-DB4C-4586-BF92-8C22A49C3A3C}"/>
    <cellStyle name="Vírgula 2 2 3 2 2" xfId="35166" xr:uid="{4D2C49C6-0047-4B5A-BE7B-A4B9DA2CAB91}"/>
    <cellStyle name="Vírgula 2 2 3 2 3" xfId="24183" xr:uid="{77D1F080-478A-41F5-B1E1-749C5ED95D2D}"/>
    <cellStyle name="Vírgula 2 2 3 3" xfId="11970" xr:uid="{0ABE1E33-A6C3-4301-9BBC-CD701054166F}"/>
    <cellStyle name="Vírgula 2 2 3 3 2" xfId="34031" xr:uid="{5D9B9034-B748-43C4-B31D-A1A917EAD666}"/>
    <cellStyle name="Vírgula 2 2 3 3 3" xfId="23048" xr:uid="{E6B1CB13-07CD-427C-B1F9-A076E5AF0BDB}"/>
    <cellStyle name="Vírgula 2 2 3 4" xfId="31163" xr:uid="{A8B77DE1-7579-476B-AC33-C065EFB13B89}"/>
    <cellStyle name="Vírgula 2 2 3 5" xfId="20180" xr:uid="{FCAA87AD-69E7-4713-9FC7-1B7E65C4512B}"/>
    <cellStyle name="Vírgula 2 2 4" xfId="12094" xr:uid="{3EFF587F-5094-4FC6-BD1A-A78403EA071E}"/>
    <cellStyle name="Vírgula 2 2 4 2" xfId="34155" xr:uid="{CF9904BA-0E68-42FD-B9EC-78477E7C4969}"/>
    <cellStyle name="Vírgula 2 2 4 3" xfId="23172" xr:uid="{B9FEF85D-F7A1-4104-B306-B7E0A4E10407}"/>
    <cellStyle name="Vírgula 2 2 5" xfId="10955" xr:uid="{3CD238A8-16EA-4079-97C5-53E30106D230}"/>
    <cellStyle name="Vírgula 2 2 5 2" xfId="33020" xr:uid="{87D94598-6D42-44A4-AAE0-A025A9E0EF99}"/>
    <cellStyle name="Vírgula 2 2 5 3" xfId="22037" xr:uid="{521344B2-C686-444D-AFAC-AE7B448EDA61}"/>
    <cellStyle name="Vírgula 2 2 6" xfId="13301" xr:uid="{C741F67C-1796-4CAC-ACF0-6AE6DA10860F}"/>
    <cellStyle name="Vírgula 2 2 6 2" xfId="35290" xr:uid="{4DEB67A8-324A-49FD-9C69-1579B57A35C6}"/>
    <cellStyle name="Vírgula 2 2 6 3" xfId="24307" xr:uid="{7EBD5C66-DCD3-4E0D-9057-ECD2FFB2FF10}"/>
    <cellStyle name="Vírgula 2 2 7" xfId="14515" xr:uid="{4A376B97-7AA1-487F-8DB5-3930080C17AA}"/>
    <cellStyle name="Vírgula 2 2 7 2" xfId="36300" xr:uid="{4FA1BD0A-936E-4003-B578-4997CBAD4AF6}"/>
    <cellStyle name="Vírgula 2 2 7 3" xfId="25317" xr:uid="{300BAFF8-D33E-4E0A-BC3E-CCA22323EA50}"/>
    <cellStyle name="Vírgula 2 2 8" xfId="27267" xr:uid="{7112199E-21A7-4111-A389-8F8303126D41}"/>
    <cellStyle name="Vírgula 2 2 8 2" xfId="38250" xr:uid="{7E38B487-3223-4751-8AEE-5CF986573027}"/>
    <cellStyle name="Vírgula 2 2 9" xfId="29215" xr:uid="{AB6B87E0-5272-467E-B9FC-BBFC517DAA47}"/>
    <cellStyle name="Vírgula 2 3" xfId="6478" xr:uid="{76373C62-AC32-40DB-B466-2D5402785CC1}"/>
    <cellStyle name="Vírgula 2 3 10" xfId="42147" xr:uid="{7AE70182-7153-4FC2-AA06-BAB9D91653FB}"/>
    <cellStyle name="Vírgula 2 3 11" xfId="44107" xr:uid="{3F3DBDC4-A96D-459D-8862-E53DE1FECB2B}"/>
    <cellStyle name="Vírgula 2 3 12" xfId="18233" xr:uid="{81BD5A4D-A5D7-4CDE-ABB4-353F897CCBF4}"/>
    <cellStyle name="Vírgula 2 3 2" xfId="6479" xr:uid="{658DB804-D66D-4B36-9ED9-E2061A51869A}"/>
    <cellStyle name="Vírgula 2 3 2 10" xfId="18234" xr:uid="{69FB8B5D-53EF-4913-B05E-31C84D7314E2}"/>
    <cellStyle name="Vírgula 2 3 2 2" xfId="8679" xr:uid="{4C7901CE-6F39-4BE3-8871-9204FE2FC5C1}"/>
    <cellStyle name="Vírgula 2 3 2 2 2" xfId="12563" xr:uid="{ADB72982-874E-45BD-915C-FAEC98814469}"/>
    <cellStyle name="Vírgula 2 3 2 2 2 2" xfId="34624" xr:uid="{40BA0D32-8A53-4C20-80D0-A397EA16FC6C}"/>
    <cellStyle name="Vírgula 2 3 2 2 2 3" xfId="23641" xr:uid="{991AFBE4-A11A-4818-BD42-46FFF68B313F}"/>
    <cellStyle name="Vírgula 2 3 2 2 3" xfId="31166" xr:uid="{551590ED-8310-4FAB-BF08-E4C8899C9A71}"/>
    <cellStyle name="Vírgula 2 3 2 2 4" xfId="20183" xr:uid="{859C7DFD-E16E-4C9D-89C5-C2ACC7CF9791}"/>
    <cellStyle name="Vírgula 2 3 2 3" xfId="11426" xr:uid="{470FA954-E4C9-4E5D-8808-63984B5B2E7E}"/>
    <cellStyle name="Vírgula 2 3 2 3 2" xfId="33489" xr:uid="{E88D8C2E-03B9-461D-8AD4-09B103C2E1B3}"/>
    <cellStyle name="Vírgula 2 3 2 3 3" xfId="22506" xr:uid="{D7FE20F7-710C-4BFE-B6DC-A50A9BE14187}"/>
    <cellStyle name="Vírgula 2 3 2 4" xfId="14518" xr:uid="{D01F63F9-0F82-42DB-BA66-A19C2FD19E64}"/>
    <cellStyle name="Vírgula 2 3 2 4 2" xfId="36303" xr:uid="{2AC771CB-A0FE-4987-9CBA-FC473AAAD138}"/>
    <cellStyle name="Vírgula 2 3 2 4 3" xfId="25320" xr:uid="{3807D2FC-FEC1-4A72-97EC-C2C974EF7813}"/>
    <cellStyle name="Vírgula 2 3 2 5" xfId="27270" xr:uid="{E802BB03-C81D-45A7-899E-6989120E3943}"/>
    <cellStyle name="Vírgula 2 3 2 5 2" xfId="38253" xr:uid="{5B1549B1-EC0B-4DA2-A01B-452873295369}"/>
    <cellStyle name="Vírgula 2 3 2 6" xfId="29218" xr:uid="{96813141-5EBD-4EB5-9105-DF1138C20DA3}"/>
    <cellStyle name="Vírgula 2 3 2 7" xfId="40201" xr:uid="{D78B6553-B407-43FE-9EAB-C607E62B0D00}"/>
    <cellStyle name="Vírgula 2 3 2 8" xfId="42148" xr:uid="{3AF35C75-9BF7-47AA-A1F5-D91865471B8B}"/>
    <cellStyle name="Vírgula 2 3 2 9" xfId="44108" xr:uid="{D5676B5D-DB47-4507-8757-61CBFCF8678A}"/>
    <cellStyle name="Vírgula 2 3 3" xfId="8678" xr:uid="{FFEEDDD1-D734-4FEC-AB4F-7DD6D4F4BE7E}"/>
    <cellStyle name="Vírgula 2 3 3 2" xfId="13152" xr:uid="{5232B58E-457A-46F5-B751-5CD6261E5A83}"/>
    <cellStyle name="Vírgula 2 3 3 2 2" xfId="35161" xr:uid="{257996D0-B9F0-406C-89F7-BDD61C8643BE}"/>
    <cellStyle name="Vírgula 2 3 3 2 3" xfId="24178" xr:uid="{4DAA4D21-B8E4-418E-8A49-7C5E97FAD212}"/>
    <cellStyle name="Vírgula 2 3 3 3" xfId="11965" xr:uid="{5A2704B0-AFE6-4696-B07F-B519403BF65C}"/>
    <cellStyle name="Vírgula 2 3 3 3 2" xfId="34026" xr:uid="{CBB9209F-0EDE-4B07-96BC-56B5A07D7DD3}"/>
    <cellStyle name="Vírgula 2 3 3 3 3" xfId="23043" xr:uid="{6A34D6C9-8470-4276-86E2-59580F409FE0}"/>
    <cellStyle name="Vírgula 2 3 3 4" xfId="31165" xr:uid="{2708B791-94A0-4B8B-A981-0A094FE4D4BC}"/>
    <cellStyle name="Vírgula 2 3 3 5" xfId="20182" xr:uid="{82E23A32-B2C1-4553-82C9-10382057EF7D}"/>
    <cellStyle name="Vírgula 2 3 4" xfId="12267" xr:uid="{BF05FA36-E1F9-44E2-9B37-4A45E8FEA24E}"/>
    <cellStyle name="Vírgula 2 3 4 2" xfId="34328" xr:uid="{C7733FF8-B3CB-42CC-9409-0894655FBF50}"/>
    <cellStyle name="Vírgula 2 3 4 3" xfId="23345" xr:uid="{5E240B77-358F-4D72-90D9-B004FB97F471}"/>
    <cellStyle name="Vírgula 2 3 5" xfId="11130" xr:uid="{099205AF-49F8-4DDC-B397-9C3D966E8126}"/>
    <cellStyle name="Vírgula 2 3 5 2" xfId="33193" xr:uid="{F96D7E40-FC4A-4BF1-A053-AB73848DDBEE}"/>
    <cellStyle name="Vírgula 2 3 5 3" xfId="22210" xr:uid="{07BBC300-A159-4E66-B240-CF1BBBA65103}"/>
    <cellStyle name="Vírgula 2 3 6" xfId="14517" xr:uid="{DB64F139-40D9-422D-BF19-F57DE2B5634B}"/>
    <cellStyle name="Vírgula 2 3 6 2" xfId="36302" xr:uid="{63ADE30B-0514-4202-8207-DD4916D119D2}"/>
    <cellStyle name="Vírgula 2 3 6 3" xfId="25319" xr:uid="{B0B0199B-9521-431E-8172-F865B9324A7D}"/>
    <cellStyle name="Vírgula 2 3 7" xfId="27269" xr:uid="{FCB2F2DF-D8E5-477C-BB50-17E546E2E618}"/>
    <cellStyle name="Vírgula 2 3 7 2" xfId="38252" xr:uid="{CB5A5BD7-689A-4245-8E65-805A541C924E}"/>
    <cellStyle name="Vírgula 2 3 8" xfId="29217" xr:uid="{0972CD4F-F00E-4B1B-A16B-CA0EF40D09EC}"/>
    <cellStyle name="Vírgula 2 3 9" xfId="40200" xr:uid="{3B8A63C6-F4EB-4656-9A34-6FFEEEEC266E}"/>
    <cellStyle name="Vírgula 2 4" xfId="6480" xr:uid="{93CCA10A-7015-4C6E-8EC5-AA60DE01ED1A}"/>
    <cellStyle name="Vírgula 2 4 10" xfId="18235" xr:uid="{0AA63ABF-ADB2-422A-8942-DED7A4AE5F94}"/>
    <cellStyle name="Vírgula 2 4 2" xfId="8680" xr:uid="{843BB012-216F-41AA-959C-7036C5BB3514}"/>
    <cellStyle name="Vírgula 2 4 2 2" xfId="12385" xr:uid="{F27F7FF6-636D-48AE-B903-45DB1DF21BA5}"/>
    <cellStyle name="Vírgula 2 4 2 2 2" xfId="34446" xr:uid="{9B341214-1577-4379-8DC1-1AF5D33D5B80}"/>
    <cellStyle name="Vírgula 2 4 2 2 3" xfId="23463" xr:uid="{CD079A4C-340C-4BD4-B618-78F60260A0D3}"/>
    <cellStyle name="Vírgula 2 4 2 3" xfId="31167" xr:uid="{CE985440-F433-4253-B089-9132921625C1}"/>
    <cellStyle name="Vírgula 2 4 2 4" xfId="20184" xr:uid="{A80C0953-46C8-4DD3-B0B4-00F632AA1106}"/>
    <cellStyle name="Vírgula 2 4 3" xfId="11248" xr:uid="{D2E61E7A-B526-42FF-8CC7-803C80F9C459}"/>
    <cellStyle name="Vírgula 2 4 3 2" xfId="33311" xr:uid="{506A5064-E74B-407A-9CC1-1201809DD7E9}"/>
    <cellStyle name="Vírgula 2 4 3 3" xfId="22328" xr:uid="{73FBBFC3-A14C-45C1-88BB-706FDE2AE9FE}"/>
    <cellStyle name="Vírgula 2 4 4" xfId="14519" xr:uid="{2CFA17C9-8C9D-4385-AE8A-1B9DE10301D1}"/>
    <cellStyle name="Vírgula 2 4 4 2" xfId="36304" xr:uid="{B44CF04B-60A1-427C-9967-C6B1FA6581AC}"/>
    <cellStyle name="Vírgula 2 4 4 3" xfId="25321" xr:uid="{9B8E953F-5AFF-4179-B150-5BD9FD99D45E}"/>
    <cellStyle name="Vírgula 2 4 5" xfId="27271" xr:uid="{351089FA-265D-4C48-BEC6-ED535F5C16BC}"/>
    <cellStyle name="Vírgula 2 4 5 2" xfId="38254" xr:uid="{61864739-779E-4023-8D45-93346B198A97}"/>
    <cellStyle name="Vírgula 2 4 6" xfId="29219" xr:uid="{93577C8F-6034-4507-954B-C7304C11C93F}"/>
    <cellStyle name="Vírgula 2 4 7" xfId="40202" xr:uid="{9E21FAF0-8567-42AD-A380-A34431757EF7}"/>
    <cellStyle name="Vírgula 2 4 8" xfId="42149" xr:uid="{D8CBE32B-EC68-49A2-AAB5-EEE2FC7B388A}"/>
    <cellStyle name="Vírgula 2 4 9" xfId="44109" xr:uid="{D0164A02-ABB3-4B4C-B0E6-19D3F819334E}"/>
    <cellStyle name="Vírgula 2 5" xfId="6481" xr:uid="{C961C166-F84D-428E-9DFC-84C30C93FA5E}"/>
    <cellStyle name="Vírgula 2 5 10" xfId="18236" xr:uid="{3D4BDEA1-E142-420C-BFF7-1DF52F1E9EF7}"/>
    <cellStyle name="Vírgula 2 5 2" xfId="8681" xr:uid="{066CB12F-47D2-48AA-A6F0-2DBA475C8E07}"/>
    <cellStyle name="Vírgula 2 5 2 2" xfId="13043" xr:uid="{40F3729E-7A9E-4249-AC5A-9A4F2F6EC04E}"/>
    <cellStyle name="Vírgula 2 5 2 2 2" xfId="35091" xr:uid="{A8E6092B-1BA6-49D1-9247-13CC11558A1E}"/>
    <cellStyle name="Vírgula 2 5 2 2 3" xfId="24108" xr:uid="{669E22EB-9299-4FB9-A922-E310B00F6A3F}"/>
    <cellStyle name="Vírgula 2 5 2 3" xfId="31168" xr:uid="{F1AD78CE-D9A2-45D1-936F-6187841FED21}"/>
    <cellStyle name="Vírgula 2 5 2 4" xfId="20185" xr:uid="{63CC7DF0-BC89-47E6-ADF9-FC4E82608B03}"/>
    <cellStyle name="Vírgula 2 5 3" xfId="11893" xr:uid="{5049F64F-DA6C-461E-81FC-723028158844}"/>
    <cellStyle name="Vírgula 2 5 3 2" xfId="33956" xr:uid="{3073D1B4-35E3-4994-9F5C-351C8059CF7B}"/>
    <cellStyle name="Vírgula 2 5 3 3" xfId="22973" xr:uid="{72E3C20C-8B3A-4367-8C13-2A5C196FAA70}"/>
    <cellStyle name="Vírgula 2 5 4" xfId="14520" xr:uid="{D7230832-41A9-4200-988F-F566B025293D}"/>
    <cellStyle name="Vírgula 2 5 4 2" xfId="36305" xr:uid="{86130675-69FB-4256-9689-9A0CA044190D}"/>
    <cellStyle name="Vírgula 2 5 4 3" xfId="25322" xr:uid="{30862868-D306-4E7C-ACBD-80AB63C02C36}"/>
    <cellStyle name="Vírgula 2 5 5" xfId="27272" xr:uid="{60A28FCB-4CED-468B-BF46-DC943FDE6B37}"/>
    <cellStyle name="Vírgula 2 5 5 2" xfId="38255" xr:uid="{166820ED-8F9B-4472-8774-728D0B6F2877}"/>
    <cellStyle name="Vírgula 2 5 6" xfId="29220" xr:uid="{5A0484B5-FF6F-44BB-B424-2FFF2D05C864}"/>
    <cellStyle name="Vírgula 2 5 7" xfId="40203" xr:uid="{D6CD8FAB-23F0-4E6E-9D99-7B9BF09990C0}"/>
    <cellStyle name="Vírgula 2 5 8" xfId="42150" xr:uid="{7BA79BB1-09B4-48F9-AF5F-2C5142B052A7}"/>
    <cellStyle name="Vírgula 2 5 9" xfId="44110" xr:uid="{91F4BF6A-9A1A-4D5E-BDE2-6F156048366D}"/>
    <cellStyle name="Vírgula 2 6" xfId="6475" xr:uid="{F7737D48-F482-4036-9AB7-49C2FAE1A0BF}"/>
    <cellStyle name="Vírgula 2 6 10" xfId="18230" xr:uid="{E5C43DCF-5126-4265-B3DE-D59724F14202}"/>
    <cellStyle name="Vírgula 2 6 2" xfId="8675" xr:uid="{54B36FE7-06C1-47FF-B65A-7DD13227289C}"/>
    <cellStyle name="Vírgula 2 6 2 2" xfId="13117" xr:uid="{1E98ADE8-C9D1-460E-8219-A9E8BE48FD77}"/>
    <cellStyle name="Vírgula 2 6 2 2 2" xfId="35127" xr:uid="{F68DA1D0-99FA-47D1-8D12-F59892D4CBC0}"/>
    <cellStyle name="Vírgula 2 6 2 2 3" xfId="24144" xr:uid="{EFAB8181-E1FF-4851-A50E-DB87191B8836}"/>
    <cellStyle name="Vírgula 2 6 2 3" xfId="31162" xr:uid="{BF35DFC7-BC85-4C4C-97CA-366FD2D6AF5B}"/>
    <cellStyle name="Vírgula 2 6 2 4" xfId="20179" xr:uid="{E42DF5D0-36A5-4523-993F-C837D0038D62}"/>
    <cellStyle name="Vírgula 2 6 3" xfId="11931" xr:uid="{D35BE58F-A82F-45EE-BF60-32BA2AAF11F9}"/>
    <cellStyle name="Vírgula 2 6 3 2" xfId="33992" xr:uid="{0506A904-6AFC-4464-8989-BFBA4794526E}"/>
    <cellStyle name="Vírgula 2 6 3 3" xfId="23009" xr:uid="{118A1146-E9DE-4CA1-8579-BE0F971646A3}"/>
    <cellStyle name="Vírgula 2 6 4" xfId="14514" xr:uid="{E850A33B-2277-4604-BA73-3AAB39867E05}"/>
    <cellStyle name="Vírgula 2 6 4 2" xfId="36299" xr:uid="{8B284EA5-BC71-418F-B6E9-A9416A2879EE}"/>
    <cellStyle name="Vírgula 2 6 4 3" xfId="25316" xr:uid="{9427E195-93C6-4319-8DEF-2C01391C90CD}"/>
    <cellStyle name="Vírgula 2 6 5" xfId="27266" xr:uid="{944517ED-F0CE-401C-B917-E3AFFC371D83}"/>
    <cellStyle name="Vírgula 2 6 5 2" xfId="38249" xr:uid="{C2E1FEFA-7F99-49F6-BA5E-EF3310C32176}"/>
    <cellStyle name="Vírgula 2 6 6" xfId="29214" xr:uid="{6C3C73A2-C9A3-43F7-BEF4-87F65776BAEA}"/>
    <cellStyle name="Vírgula 2 6 7" xfId="40197" xr:uid="{69BAF154-6E4B-4A0D-B862-DE85D4ED6D96}"/>
    <cellStyle name="Vírgula 2 6 8" xfId="42144" xr:uid="{887E9F60-9B10-4A5D-B29C-5A379A5C43AA}"/>
    <cellStyle name="Vírgula 2 6 9" xfId="44104" xr:uid="{2ECC4791-B4AE-48AC-8492-73532EA16577}"/>
    <cellStyle name="Vírgula 2 7" xfId="12089" xr:uid="{4FC47AF8-0AC1-46B9-90A3-9A4355218434}"/>
    <cellStyle name="Vírgula 2 7 2" xfId="34150" xr:uid="{F9AC66A4-7F70-4184-891C-AE4CFDFEDAB9}"/>
    <cellStyle name="Vírgula 2 7 3" xfId="23167" xr:uid="{B66E0A18-E067-414F-9B0B-D397B46B37AE}"/>
    <cellStyle name="Vírgula 2 8" xfId="10950" xr:uid="{A2FE9ED3-BA2D-48C2-9B75-438027C9C03C}"/>
    <cellStyle name="Vírgula 2 8 2" xfId="33015" xr:uid="{FC343839-16DD-42CE-9E23-3FDD53F1F626}"/>
    <cellStyle name="Vírgula 2 8 3" xfId="22032" xr:uid="{67E16713-D1F6-4F27-8C49-A63949DD42C7}"/>
    <cellStyle name="Vírgula 2 9" xfId="13295" xr:uid="{401E6517-B804-4393-966C-87F53111B2B6}"/>
    <cellStyle name="Vírgula 2 9 2" xfId="35285" xr:uid="{BE0CE7B3-8475-480D-A8C4-E09110F8AB39}"/>
    <cellStyle name="Vírgula 2 9 3" xfId="24302" xr:uid="{E20B81E9-524F-46A5-92A5-DB355CCFA62E}"/>
    <cellStyle name="Vírgula 20" xfId="7670" xr:uid="{8EB2E8B3-E7BD-4249-A1F4-B84348F251EE}"/>
    <cellStyle name="Vírgula 20 2" xfId="13299" xr:uid="{8904A102-77E1-4A13-B0AB-0F026D49FC20}"/>
    <cellStyle name="Vírgula 20 2 2" xfId="35289" xr:uid="{3E1B0036-895B-46A8-A81C-A36C013EC991}"/>
    <cellStyle name="Vírgula 20 2 3" xfId="24306" xr:uid="{8FE882A8-FE07-45D1-B9CD-DF270C11EAEB}"/>
    <cellStyle name="Vírgula 20 3" xfId="30157" xr:uid="{E6AD8268-5F85-48C9-8146-44D90713942D}"/>
    <cellStyle name="Vírgula 20 4" xfId="43087" xr:uid="{37D6B183-7586-45AD-92DD-91F3B4BC8E49}"/>
    <cellStyle name="Vírgula 20 5" xfId="45047" xr:uid="{39BE35A6-1DF0-4213-AB31-8CAE0E3BC36B}"/>
    <cellStyle name="Vírgula 20 6" xfId="19174" xr:uid="{3A71DB03-695E-473E-9BFA-19E13A52976B}"/>
    <cellStyle name="Vírgula 21" xfId="13313" xr:uid="{1422B963-A492-4CB4-911C-9971EDCDFFE1}"/>
    <cellStyle name="Vírgula 21 2" xfId="35294" xr:uid="{D4314CB0-DC93-425D-B28A-077127AB8524}"/>
    <cellStyle name="Vírgula 21 3" xfId="24311" xr:uid="{7E3C1485-5C39-4D01-9899-790E590B9B62}"/>
    <cellStyle name="Vírgula 22" xfId="4607" xr:uid="{C5CF20CF-4DD9-47E0-95CA-8D9CFCB4C8D0}"/>
    <cellStyle name="Vírgula 22 2" xfId="37244" xr:uid="{3C7CBAB7-FCFD-42E1-BEB6-00FF03865E22}"/>
    <cellStyle name="Vírgula 22 3" xfId="26261" xr:uid="{AF156A62-A3AE-42EE-9FCC-053EE9067F1E}"/>
    <cellStyle name="Vírgula 23" xfId="28209" xr:uid="{917D9106-89CA-4F0D-BB2A-A36DACB26D92}"/>
    <cellStyle name="Vírgula 24" xfId="39192" xr:uid="{12E2FE2D-3E48-4FFA-B104-B26C51EF64A6}"/>
    <cellStyle name="Vírgula 25" xfId="41139" xr:uid="{DF6D9B50-4A80-45BB-BFF4-FA87A58D421F}"/>
    <cellStyle name="Vírgula 26" xfId="43099" xr:uid="{ADECFA10-446C-4E30-9341-9FEB03ACFF41}"/>
    <cellStyle name="Vírgula 27" xfId="17225" xr:uid="{1C950ED0-E5A0-4028-9C06-43D84ADB092A}"/>
    <cellStyle name="Vírgula 28" xfId="45057" xr:uid="{52AF40F1-818C-44BC-A91C-BECF855FB4BB}"/>
    <cellStyle name="Vírgula 3" xfId="3519" xr:uid="{00000000-0005-0000-0000-0000DD110000}"/>
    <cellStyle name="Vírgula 3 2" xfId="6483" xr:uid="{F40A0E59-97C8-4AFE-B6EB-41C31467FB51}"/>
    <cellStyle name="Vírgula 3 2 10" xfId="44112" xr:uid="{255160D4-A501-401C-A8F8-36BB02C9C836}"/>
    <cellStyle name="Vírgula 3 2 11" xfId="18238" xr:uid="{7BAF1435-F00A-472B-8F09-D186D3D11255}"/>
    <cellStyle name="Vírgula 3 2 2" xfId="8683" xr:uid="{4F63F81B-F3BE-4DD5-ACED-7982E7B3E62D}"/>
    <cellStyle name="Vírgula 3 2 2 2" xfId="12388" xr:uid="{6609ED4F-5E19-459B-9185-BACC0640C44F}"/>
    <cellStyle name="Vírgula 3 2 2 2 2" xfId="34449" xr:uid="{2B086FB3-DB6A-44A0-B3F2-0C2BDDAA2F28}"/>
    <cellStyle name="Vírgula 3 2 2 2 3" xfId="23466" xr:uid="{8F359294-EB36-4EAD-ACAF-1BF0ECF2B85B}"/>
    <cellStyle name="Vírgula 3 2 2 3" xfId="31170" xr:uid="{F180CFF2-FD4A-46B0-9CD0-009B8B5C369A}"/>
    <cellStyle name="Vírgula 3 2 2 4" xfId="20187" xr:uid="{08036593-75DA-43E3-BF8A-1EAD3DC49568}"/>
    <cellStyle name="Vírgula 3 2 3" xfId="11251" xr:uid="{3D447BA5-832B-4EBC-9660-904F22F0F87B}"/>
    <cellStyle name="Vírgula 3 2 3 2" xfId="33314" xr:uid="{05C88648-9182-459E-B170-0C9E17EB2235}"/>
    <cellStyle name="Vírgula 3 2 3 3" xfId="22331" xr:uid="{5607EBA6-9521-46B4-80B3-7B4B66D03782}"/>
    <cellStyle name="Vírgula 3 2 4" xfId="13302" xr:uid="{19298EBA-6D21-4A1E-B6C3-5376FD878981}"/>
    <cellStyle name="Vírgula 3 2 4 2" xfId="35291" xr:uid="{FC16658B-0F9B-4C86-89DB-E323F95BA006}"/>
    <cellStyle name="Vírgula 3 2 4 3" xfId="24308" xr:uid="{41B801AB-AD20-4AE5-901E-09EE66FCBB3E}"/>
    <cellStyle name="Vírgula 3 2 5" xfId="14522" xr:uid="{8505D6AE-EDE8-4E54-8F7F-F21E337CAE6C}"/>
    <cellStyle name="Vírgula 3 2 5 2" xfId="36307" xr:uid="{6BDB5C96-FF99-4B8B-8A7B-5E1B65DEA6AC}"/>
    <cellStyle name="Vírgula 3 2 5 3" xfId="25324" xr:uid="{BF053107-74B3-4134-AF6E-C1ED89E7383B}"/>
    <cellStyle name="Vírgula 3 2 6" xfId="27274" xr:uid="{2F9FFBB8-1577-4F6E-9196-1C7A4C444B78}"/>
    <cellStyle name="Vírgula 3 2 6 2" xfId="38257" xr:uid="{A1D2277A-FDF7-41B9-8243-3A6A5B05C98A}"/>
    <cellStyle name="Vírgula 3 2 7" xfId="29222" xr:uid="{FBD4760F-E0D3-4DB2-98FA-6890B228F59D}"/>
    <cellStyle name="Vírgula 3 2 8" xfId="40205" xr:uid="{BF2880C9-52B6-4768-89BE-A3015A54A351}"/>
    <cellStyle name="Vírgula 3 2 9" xfId="42152" xr:uid="{129DBE75-F042-4E3A-8A44-E5CA53B5A42B}"/>
    <cellStyle name="Vírgula 3 3" xfId="6484" xr:uid="{9E290A9D-305E-434C-8256-6D9FB8504EC8}"/>
    <cellStyle name="Vírgula 3 3 10" xfId="18239" xr:uid="{9D835EB2-6BBF-4F76-BEFD-2F4FA88783D2}"/>
    <cellStyle name="Vírgula 3 3 2" xfId="8684" xr:uid="{22F308DD-B08D-406F-853F-A1136209B105}"/>
    <cellStyle name="Vírgula 3 3 2 2" xfId="13082" xr:uid="{A6F69A65-7F8D-4F8C-B4B0-97AC054A6735}"/>
    <cellStyle name="Vírgula 3 3 2 2 2" xfId="35094" xr:uid="{FC9CA9F4-B070-4BE0-9AFD-ED14BC0D961C}"/>
    <cellStyle name="Vírgula 3 3 2 2 3" xfId="24111" xr:uid="{D5FDF909-619C-4B61-9197-9B4BBA381F49}"/>
    <cellStyle name="Vírgula 3 3 2 3" xfId="31171" xr:uid="{C696E241-3A97-49EB-8506-8F0EFFFA639E}"/>
    <cellStyle name="Vírgula 3 3 2 4" xfId="20188" xr:uid="{515907C7-5C78-4620-BA03-6057775CD86A}"/>
    <cellStyle name="Vírgula 3 3 3" xfId="11897" xr:uid="{C766A460-8107-44D1-AA0C-5528950D83D8}"/>
    <cellStyle name="Vírgula 3 3 3 2" xfId="33959" xr:uid="{1BE0260A-E989-40A8-89E1-462462288CEF}"/>
    <cellStyle name="Vírgula 3 3 3 3" xfId="22976" xr:uid="{9248EA8D-F68D-4539-B71F-D1ADD06A19E0}"/>
    <cellStyle name="Vírgula 3 3 4" xfId="14523" xr:uid="{670F001E-61D9-42BF-B62F-25D7583A9D35}"/>
    <cellStyle name="Vírgula 3 3 4 2" xfId="36308" xr:uid="{8AA8A179-EAE3-4D13-A954-ABA74932785E}"/>
    <cellStyle name="Vírgula 3 3 4 3" xfId="25325" xr:uid="{1458B78A-935A-4878-9168-C343B543BDED}"/>
    <cellStyle name="Vírgula 3 3 5" xfId="27275" xr:uid="{A1E2F467-C1F6-487E-9990-B4BE957C5055}"/>
    <cellStyle name="Vírgula 3 3 5 2" xfId="38258" xr:uid="{23043C7E-3854-499E-BC5B-65B28904C6D0}"/>
    <cellStyle name="Vírgula 3 3 6" xfId="29223" xr:uid="{250844E2-D831-42B8-B046-6B7859151255}"/>
    <cellStyle name="Vírgula 3 3 7" xfId="40206" xr:uid="{0EA2A0F9-9F7F-47B8-9D90-FC3B998A26E4}"/>
    <cellStyle name="Vírgula 3 3 8" xfId="42153" xr:uid="{2CFFC2A9-1B47-43C7-A73F-AA742C401316}"/>
    <cellStyle name="Vírgula 3 3 9" xfId="44113" xr:uid="{F60F3DC3-2B48-4263-9131-57F5D479F08E}"/>
    <cellStyle name="Vírgula 3 4" xfId="6482" xr:uid="{84E50E23-5AB6-4DDF-9518-1FE450F030AE}"/>
    <cellStyle name="Vírgula 3 4 10" xfId="18237" xr:uid="{EE878144-4023-46FF-A31B-5902932DB095}"/>
    <cellStyle name="Vírgula 3 4 2" xfId="8682" xr:uid="{9BE47D89-1B91-445D-A78C-1AA67682E57E}"/>
    <cellStyle name="Vírgula 3 4 2 2" xfId="13155" xr:uid="{0656851D-560C-4922-87FA-9674A7F3B0A6}"/>
    <cellStyle name="Vírgula 3 4 2 2 2" xfId="35164" xr:uid="{12D53461-1AB8-4C39-9D6B-E1323B37134C}"/>
    <cellStyle name="Vírgula 3 4 2 2 3" xfId="24181" xr:uid="{749FE3D0-2D25-42CD-9B2A-CC6F27013D62}"/>
    <cellStyle name="Vírgula 3 4 2 3" xfId="31169" xr:uid="{AC7DC89C-3244-4DAF-B7E5-828A495D0BDC}"/>
    <cellStyle name="Vírgula 3 4 2 4" xfId="20186" xr:uid="{624ACA9B-D388-4268-B936-4E98DF2FF1DF}"/>
    <cellStyle name="Vírgula 3 4 3" xfId="11968" xr:uid="{919E1A1C-07AF-4098-8E89-797BB60B5076}"/>
    <cellStyle name="Vírgula 3 4 3 2" xfId="34029" xr:uid="{8513E582-D760-4D48-B63A-E7D3F934D9B1}"/>
    <cellStyle name="Vírgula 3 4 3 3" xfId="23046" xr:uid="{9513D24D-671F-44F0-B3AE-ACBE791BDB58}"/>
    <cellStyle name="Vírgula 3 4 4" xfId="14521" xr:uid="{54E3D3FA-8B09-43EB-9FB1-F1A433684EBA}"/>
    <cellStyle name="Vírgula 3 4 4 2" xfId="36306" xr:uid="{70627139-B0A0-4788-8B7F-C3944FCBC7D7}"/>
    <cellStyle name="Vírgula 3 4 4 3" xfId="25323" xr:uid="{54D50B91-BD3C-41AE-B876-8B313F9C5345}"/>
    <cellStyle name="Vírgula 3 4 5" xfId="27273" xr:uid="{43936A0A-E6E7-4439-991C-56FE06254A56}"/>
    <cellStyle name="Vírgula 3 4 5 2" xfId="38256" xr:uid="{D954C6E3-10B8-4680-A107-0D353AAE8441}"/>
    <cellStyle name="Vírgula 3 4 6" xfId="29221" xr:uid="{ADB89B1D-BED9-4DC9-A932-1934C56EC0BF}"/>
    <cellStyle name="Vírgula 3 4 7" xfId="40204" xr:uid="{9CCD52D8-F977-4FB0-90BB-3EDAD99C3366}"/>
    <cellStyle name="Vírgula 3 4 8" xfId="42151" xr:uid="{37AFCB5B-236B-4977-AB64-8C04E5DDA0FF}"/>
    <cellStyle name="Vírgula 3 4 9" xfId="44111" xr:uid="{72D9F97D-DF15-40B4-9DF7-F327FE0F95AD}"/>
    <cellStyle name="Vírgula 3 5" xfId="12092" xr:uid="{77D78439-5F4B-4E8B-8168-897975095694}"/>
    <cellStyle name="Vírgula 3 5 2" xfId="34153" xr:uid="{822D3E3D-A765-4366-B9BF-E82AC6AAACE0}"/>
    <cellStyle name="Vírgula 3 5 3" xfId="23170" xr:uid="{DFB29673-C3F9-45B6-BA9E-FFEE955708D9}"/>
    <cellStyle name="Vírgula 3 6" xfId="10953" xr:uid="{BD50F8B3-F4F8-4CF2-91BB-A058900A278D}"/>
    <cellStyle name="Vírgula 3 6 2" xfId="33018" xr:uid="{F4C723C9-7D26-4009-89B4-873DB738BA7D}"/>
    <cellStyle name="Vírgula 3 6 3" xfId="22035" xr:uid="{F8649AEF-4831-44ED-9408-64A51D91D926}"/>
    <cellStyle name="Vírgula 3 7" xfId="13296" xr:uid="{BB6E10CC-E025-4747-8105-629C6A238606}"/>
    <cellStyle name="Vírgula 3 7 2" xfId="35286" xr:uid="{C8AD5673-5682-4742-8807-FCDFF416A701}"/>
    <cellStyle name="Vírgula 3 7 3" xfId="24303" xr:uid="{669B6E3C-14E1-4BEA-883A-8DE97182592B}"/>
    <cellStyle name="Vírgula 4" xfId="3521" xr:uid="{00000000-0005-0000-0000-0000DE110000}"/>
    <cellStyle name="Vírgula 4 2" xfId="4652" xr:uid="{D5578A7C-3D01-4334-95D3-97711F122D45}"/>
    <cellStyle name="Vírgula 4 2 2" xfId="4704" xr:uid="{854E8E49-AAF6-4A3D-AAC3-7985B497CD97}"/>
    <cellStyle name="Vírgula 4 2 2 10" xfId="43150" xr:uid="{34E85BD7-E828-497F-A2CF-15E2C4EA28F7}"/>
    <cellStyle name="Vírgula 4 2 2 11" xfId="17276" xr:uid="{4AADD49A-6E1E-4C92-A4A1-F9BEE8C49E25}"/>
    <cellStyle name="Vírgula 4 2 2 2" xfId="6487" xr:uid="{E3EB062F-EBAE-45E7-AC35-F408B0EF1A0C}"/>
    <cellStyle name="Vírgula 4 2 2 2 10" xfId="18242" xr:uid="{7EB014C3-8703-4732-B65F-FCC0A7084ACF}"/>
    <cellStyle name="Vírgula 4 2 2 2 2" xfId="8687" xr:uid="{133758EE-07F6-4616-B038-E952DB4977CC}"/>
    <cellStyle name="Vírgula 4 2 2 2 2 2" xfId="31174" xr:uid="{EDF2EE6F-80DE-4D89-A2FF-827F83BC1058}"/>
    <cellStyle name="Vírgula 4 2 2 2 2 3" xfId="20191" xr:uid="{C132DE55-4C9D-43CB-A779-ED72A62234F6}"/>
    <cellStyle name="Vírgula 4 2 2 2 3" xfId="13045" xr:uid="{2464A21E-4D7F-463C-B92C-45CC1A84408A}"/>
    <cellStyle name="Vírgula 4 2 2 2 3 2" xfId="35093" xr:uid="{77CEC30F-10AD-4234-B707-4E24A6E92CF4}"/>
    <cellStyle name="Vírgula 4 2 2 2 3 3" xfId="24110" xr:uid="{D797EF14-B82B-4C39-A7D2-FE9967F44C54}"/>
    <cellStyle name="Vírgula 4 2 2 2 4" xfId="14526" xr:uid="{6F43F55D-A27B-4A60-9344-C6586A8E5C10}"/>
    <cellStyle name="Vírgula 4 2 2 2 4 2" xfId="36311" xr:uid="{E901294B-74ED-4E99-940F-E58AB1124D1C}"/>
    <cellStyle name="Vírgula 4 2 2 2 4 3" xfId="25328" xr:uid="{8D96B4CD-69DD-47F5-9804-5643984B30FA}"/>
    <cellStyle name="Vírgula 4 2 2 2 5" xfId="27278" xr:uid="{B089ED63-B6B2-4E33-A74A-E5390F45DE57}"/>
    <cellStyle name="Vírgula 4 2 2 2 5 2" xfId="38261" xr:uid="{913F87B6-0919-483B-B1A3-6AA3A016D271}"/>
    <cellStyle name="Vírgula 4 2 2 2 6" xfId="29226" xr:uid="{79790102-E8A2-4E63-9F07-B05D89CAE869}"/>
    <cellStyle name="Vírgula 4 2 2 2 7" xfId="40209" xr:uid="{5624286E-A834-4A43-9346-F72E84D8A03B}"/>
    <cellStyle name="Vírgula 4 2 2 2 8" xfId="42156" xr:uid="{4CA4A567-7A4A-4ED5-B745-DA2CF3AF87B2}"/>
    <cellStyle name="Vírgula 4 2 2 2 9" xfId="44116" xr:uid="{8AF63B2E-4E5D-42AF-B4E0-0F2A79F50912}"/>
    <cellStyle name="Vírgula 4 2 2 3" xfId="7721" xr:uid="{518FD89F-8E75-4747-B033-BBCD459D630C}"/>
    <cellStyle name="Vírgula 4 2 2 3 2" xfId="11895" xr:uid="{27563B84-0F20-46D1-A180-34E26BEB98DE}"/>
    <cellStyle name="Vírgula 4 2 2 3 2 2" xfId="33958" xr:uid="{7829115F-0E09-4EF9-9244-94DE191310F3}"/>
    <cellStyle name="Vírgula 4 2 2 3 2 3" xfId="22975" xr:uid="{7388E668-35AA-4FE1-AFA0-E6B69FC74E16}"/>
    <cellStyle name="Vírgula 4 2 2 3 3" xfId="30208" xr:uid="{45C5F674-D6A7-410E-AEDC-F0203AD49974}"/>
    <cellStyle name="Vírgula 4 2 2 3 4" xfId="19225" xr:uid="{E7918453-062B-4004-87B8-75D7265A263B}"/>
    <cellStyle name="Vírgula 4 2 2 4" xfId="13304" xr:uid="{94D1A1B6-82E1-458E-A7F4-86EC77A78909}"/>
    <cellStyle name="Vírgula 4 2 2 4 2" xfId="35293" xr:uid="{2F2E6962-2DAE-4D73-B25A-E5351711361A}"/>
    <cellStyle name="Vírgula 4 2 2 4 3" xfId="24310" xr:uid="{3460C2B3-290D-43D7-8E99-21D9BFAA95B8}"/>
    <cellStyle name="Vírgula 4 2 2 5" xfId="13416" xr:uid="{8F64683D-1CB4-4B36-BA33-ECD643496D57}"/>
    <cellStyle name="Vírgula 4 2 2 5 2" xfId="35345" xr:uid="{4A78CC1E-F683-4404-827A-4316E88A735E}"/>
    <cellStyle name="Vírgula 4 2 2 5 3" xfId="24362" xr:uid="{280A13CD-5887-4D70-9B0B-D346F89131A2}"/>
    <cellStyle name="Vírgula 4 2 2 6" xfId="26312" xr:uid="{23A346F8-5257-496A-B0B1-BCD762024EEF}"/>
    <cellStyle name="Vírgula 4 2 2 6 2" xfId="37295" xr:uid="{8CCEC5CB-A8B7-4D4F-A2C6-EBB4460578A5}"/>
    <cellStyle name="Vírgula 4 2 2 7" xfId="28260" xr:uid="{AAEADA2C-0470-4713-AF4B-079DBA7B2D4A}"/>
    <cellStyle name="Vírgula 4 2 2 8" xfId="39243" xr:uid="{0FFA76D2-1B84-4B5F-BEF9-F9456AC639F0}"/>
    <cellStyle name="Vírgula 4 2 2 9" xfId="41190" xr:uid="{794CC16B-6B01-42B7-A345-E56F84E1B659}"/>
    <cellStyle name="Vírgula 4 2 3" xfId="6486" xr:uid="{4578B86F-88AC-4158-B7E8-ABF59F935B41}"/>
    <cellStyle name="Vírgula 4 2 3 2" xfId="8686" xr:uid="{54556FCC-0DA8-4951-8576-0D4D0644BE44}"/>
    <cellStyle name="Vírgula 4 2 3 2 2" xfId="12389" xr:uid="{921AA43C-BFCB-42A1-8A63-BC0006A994D7}"/>
    <cellStyle name="Vírgula 4 2 3 2 2 2" xfId="34450" xr:uid="{47AD4561-FEC1-4A7B-B175-9652223BFFA8}"/>
    <cellStyle name="Vírgula 4 2 3 2 2 3" xfId="23467" xr:uid="{1547684C-D5BE-45EA-9D1E-A1F443A82DD5}"/>
    <cellStyle name="Vírgula 4 2 3 2 3" xfId="31173" xr:uid="{F166891C-BC06-4109-978C-51AD0D215407}"/>
    <cellStyle name="Vírgula 4 2 3 2 4" xfId="20190" xr:uid="{6F66E93B-2318-4460-AF86-DAEDEE027207}"/>
    <cellStyle name="Vírgula 4 2 3 3" xfId="14525" xr:uid="{E40D5B41-D426-4EEF-AB82-F62078CF4637}"/>
    <cellStyle name="Vírgula 4 2 3 3 2" xfId="36310" xr:uid="{45E73F2D-5F7E-44F5-96E8-8F3E278CAB28}"/>
    <cellStyle name="Vírgula 4 2 3 3 3" xfId="25327" xr:uid="{B4C199B6-09C5-4AFF-BFEA-815FB8D8D626}"/>
    <cellStyle name="Vírgula 4 2 3 4" xfId="27277" xr:uid="{9919C251-21E7-4E73-B1AE-94BCBA2A75CE}"/>
    <cellStyle name="Vírgula 4 2 3 4 2" xfId="38260" xr:uid="{BE91E6DC-BA97-49A6-BEB5-EB345AB4D06C}"/>
    <cellStyle name="Vírgula 4 2 3 5" xfId="29225" xr:uid="{458E92A4-212A-4551-B6B0-CC315FB89D7F}"/>
    <cellStyle name="Vírgula 4 2 3 6" xfId="40208" xr:uid="{AAD3BCD4-CCDF-4C07-83C8-64CE9CE5FA22}"/>
    <cellStyle name="Vírgula 4 2 3 7" xfId="42155" xr:uid="{0D0EC7AB-BA68-4907-87E3-88D8B92E9514}"/>
    <cellStyle name="Vírgula 4 2 3 8" xfId="44115" xr:uid="{82C73367-5203-466D-9380-A23323FECCEF}"/>
    <cellStyle name="Vírgula 4 2 3 9" xfId="18241" xr:uid="{F72CD7EA-526E-423A-8B6C-0E8D0ED2D828}"/>
    <cellStyle name="Vírgula 4 2 4" xfId="11252" xr:uid="{23B192C1-44BB-4FC2-A9B7-8C987C6C7C91}"/>
    <cellStyle name="Vírgula 4 2 4 2" xfId="33315" xr:uid="{0654AAF1-6BFF-4429-BB1F-41838AE726E8}"/>
    <cellStyle name="Vírgula 4 2 4 3" xfId="22332" xr:uid="{02463335-5835-4BF4-B80B-B3AECBD1EF8A}"/>
    <cellStyle name="Vírgula 4 2 5" xfId="13298" xr:uid="{4B6304BC-77A0-4847-8409-667F2A25098F}"/>
    <cellStyle name="Vírgula 4 2 5 2" xfId="35288" xr:uid="{364D6E45-E942-4B4D-A5E8-18CDCF34C897}"/>
    <cellStyle name="Vírgula 4 2 5 3" xfId="24305" xr:uid="{F692F1A8-05C5-4F6A-95BF-2B17DEBD4CBD}"/>
    <cellStyle name="Vírgula 4 3" xfId="6488" xr:uid="{7D2263F7-EFA3-4013-8ED1-884FEADBD465}"/>
    <cellStyle name="Vírgula 4 3 10" xfId="44117" xr:uid="{5171348D-C3DB-46D8-A2F0-39ED2D8C0A50}"/>
    <cellStyle name="Vírgula 4 3 11" xfId="18243" xr:uid="{03524E82-C25A-4F89-A75E-CEE7A3FDE937}"/>
    <cellStyle name="Vírgula 4 3 2" xfId="8688" xr:uid="{3F224086-D443-4948-9B3D-F32062DDEB38}"/>
    <cellStyle name="Vírgula 4 3 2 2" xfId="13044" xr:uid="{E5113E3F-D1FA-4FD5-A426-ACE90BD7D8BF}"/>
    <cellStyle name="Vírgula 4 3 2 2 2" xfId="35092" xr:uid="{6F217FA0-6FB5-484B-888B-82809083ABE5}"/>
    <cellStyle name="Vírgula 4 3 2 2 3" xfId="24109" xr:uid="{C9308AFC-76E8-42AC-9365-45D2216764FB}"/>
    <cellStyle name="Vírgula 4 3 2 3" xfId="31175" xr:uid="{0165E752-29A3-4A72-961B-13AB4483DB92}"/>
    <cellStyle name="Vírgula 4 3 2 4" xfId="20192" xr:uid="{3075D463-F4C4-4059-A418-8F81E76132A5}"/>
    <cellStyle name="Vírgula 4 3 3" xfId="11894" xr:uid="{BDA696E8-DE02-4175-8604-7F0EA7BB9F23}"/>
    <cellStyle name="Vírgula 4 3 3 2" xfId="33957" xr:uid="{B1E2D2AF-EF5A-4D72-91CC-8ED5E6B74142}"/>
    <cellStyle name="Vírgula 4 3 3 3" xfId="22974" xr:uid="{C671B6D4-FE8E-4759-ADAB-875E32067E41}"/>
    <cellStyle name="Vírgula 4 3 4" xfId="13303" xr:uid="{D25B6135-0202-47D5-8375-3697ADC5C9F3}"/>
    <cellStyle name="Vírgula 4 3 4 2" xfId="35292" xr:uid="{A79C99FC-FC78-4867-9B62-99E7CB0D0955}"/>
    <cellStyle name="Vírgula 4 3 4 3" xfId="24309" xr:uid="{1E48EC89-C4CE-402E-9A8B-7A1F4BCDFF9F}"/>
    <cellStyle name="Vírgula 4 3 5" xfId="14527" xr:uid="{E6D10BCC-A204-4318-8F8E-0D83E69B9EB3}"/>
    <cellStyle name="Vírgula 4 3 5 2" xfId="36312" xr:uid="{E9E71BB3-EAF2-415F-8DFB-F2B6A13ACB48}"/>
    <cellStyle name="Vírgula 4 3 5 3" xfId="25329" xr:uid="{FE73256A-AB3F-479F-B975-673CDB7D1E3D}"/>
    <cellStyle name="Vírgula 4 3 6" xfId="27279" xr:uid="{6BDF539F-8CB1-44B7-8C50-85AAB3FF23F8}"/>
    <cellStyle name="Vírgula 4 3 6 2" xfId="38262" xr:uid="{7651D668-AFFC-4957-A97E-DA4050D715E5}"/>
    <cellStyle name="Vírgula 4 3 7" xfId="29227" xr:uid="{F066C0E5-6BD5-4733-9BE4-B4F2B4ADAC7C}"/>
    <cellStyle name="Vírgula 4 3 8" xfId="40210" xr:uid="{D628D56F-6163-464C-B8E7-8814D592155B}"/>
    <cellStyle name="Vírgula 4 3 9" xfId="42157" xr:uid="{022EA859-EBC0-4230-83D5-0A67EAB26028}"/>
    <cellStyle name="Vírgula 4 4" xfId="6485" xr:uid="{ABBF99D4-AF8B-4A7F-B8C1-4A85AD68A8ED}"/>
    <cellStyle name="Vírgula 4 4 10" xfId="18240" xr:uid="{6CCC7F94-0012-4F0B-B8AB-036FD05E0C43}"/>
    <cellStyle name="Vírgula 4 4 2" xfId="8685" xr:uid="{225E71C7-F8D2-46AF-9239-5E069E2111DD}"/>
    <cellStyle name="Vírgula 4 4 2 2" xfId="13156" xr:uid="{5AEF2867-237F-4534-85E3-E0F8DD5AB238}"/>
    <cellStyle name="Vírgula 4 4 2 2 2" xfId="35165" xr:uid="{82646392-6835-4BC9-90C7-D6162CADAD17}"/>
    <cellStyle name="Vírgula 4 4 2 2 3" xfId="24182" xr:uid="{B012B149-D2FE-43E5-BE59-AA8E90D0C791}"/>
    <cellStyle name="Vírgula 4 4 2 3" xfId="31172" xr:uid="{DF01C87C-8403-4B9F-AE15-807AE2713316}"/>
    <cellStyle name="Vírgula 4 4 2 4" xfId="20189" xr:uid="{05C293E3-E445-455B-9536-C69EC8ABFC14}"/>
    <cellStyle name="Vírgula 4 4 3" xfId="11969" xr:uid="{F708C510-2DA3-4151-BF2E-33CE8FCEA585}"/>
    <cellStyle name="Vírgula 4 4 3 2" xfId="34030" xr:uid="{645C5603-F6DC-4705-B6A2-0814DFE349A2}"/>
    <cellStyle name="Vírgula 4 4 3 3" xfId="23047" xr:uid="{1B363A01-01E8-47A2-BDCE-F00530DF9720}"/>
    <cellStyle name="Vírgula 4 4 4" xfId="14524" xr:uid="{FE5DF270-8EE6-43B7-82F4-22F2AF354E24}"/>
    <cellStyle name="Vírgula 4 4 4 2" xfId="36309" xr:uid="{A2863F5B-E8DC-40D9-AFFC-6C2ABCBFAC12}"/>
    <cellStyle name="Vírgula 4 4 4 3" xfId="25326" xr:uid="{00AE0267-A52C-4011-B776-12D0B6E3A6FD}"/>
    <cellStyle name="Vírgula 4 4 5" xfId="27276" xr:uid="{0C6DEFBD-E03D-47DA-9102-6719A6E98D99}"/>
    <cellStyle name="Vírgula 4 4 5 2" xfId="38259" xr:uid="{3D179AAE-3957-4C23-9414-1E8379F049CF}"/>
    <cellStyle name="Vírgula 4 4 6" xfId="29224" xr:uid="{6038F545-A08B-4DDF-A4B7-2A1D916532B2}"/>
    <cellStyle name="Vírgula 4 4 7" xfId="40207" xr:uid="{BD3B68AE-8500-4983-AC0E-9CC2EA8C9B58}"/>
    <cellStyle name="Vírgula 4 4 8" xfId="42154" xr:uid="{D3AFA62B-D100-43A2-AD35-00F0161CDEC6}"/>
    <cellStyle name="Vírgula 4 4 9" xfId="44114" xr:uid="{A7BA407F-7D2B-487E-BA1B-8287A1342C13}"/>
    <cellStyle name="Vírgula 4 5" xfId="12093" xr:uid="{3A0DC6CE-E847-40C1-A393-090D16387611}"/>
    <cellStyle name="Vírgula 4 5 2" xfId="34154" xr:uid="{945D017F-F6B8-4669-872B-1E0526EA0921}"/>
    <cellStyle name="Vírgula 4 5 3" xfId="23171" xr:uid="{13CFBB6F-A96F-4353-BA77-BB21FD667A30}"/>
    <cellStyle name="Vírgula 4 6" xfId="10954" xr:uid="{A2C60EE4-345F-4C7B-A391-E05027A42F1D}"/>
    <cellStyle name="Vírgula 4 6 2" xfId="33019" xr:uid="{ED487D52-DD85-4E30-99C4-3DD6D35301F8}"/>
    <cellStyle name="Vírgula 4 6 3" xfId="22036" xr:uid="{C63074A7-F740-416A-B154-93EED94F24D5}"/>
    <cellStyle name="Vírgula 4 7" xfId="13297" xr:uid="{7AD16C7F-35CF-4642-8A0E-D7686DB4D165}"/>
    <cellStyle name="Vírgula 4 7 2" xfId="35287" xr:uid="{6EEC9EC6-DBFF-4843-A142-8FF5F0EF6D12}"/>
    <cellStyle name="Vírgula 4 7 3" xfId="24304" xr:uid="{D7B7215A-D78B-4476-9973-14BA00645F8D}"/>
    <cellStyle name="Vírgula 5" xfId="3615" xr:uid="{00000000-0005-0000-0000-0000DF110000}"/>
    <cellStyle name="Vírgula 5 2" xfId="6490" xr:uid="{318206EC-6B63-4EA4-A186-0AB1153A0169}"/>
    <cellStyle name="Vírgula 5 2 10" xfId="18245" xr:uid="{14AA6E1F-810B-4374-94A1-98158C2AC546}"/>
    <cellStyle name="Vírgula 5 2 2" xfId="8690" xr:uid="{0D1F3299-16C7-4B76-B355-4867FAF1B84B}"/>
    <cellStyle name="Vírgula 5 2 2 2" xfId="12562" xr:uid="{7DDD2817-F2B3-4484-B7AD-9294F7C1EF69}"/>
    <cellStyle name="Vírgula 5 2 2 2 2" xfId="34623" xr:uid="{CC48F9C4-0BE4-49D5-8075-4ABC10FB375E}"/>
    <cellStyle name="Vírgula 5 2 2 2 3" xfId="23640" xr:uid="{2592CA49-4278-455E-BF39-0F4F7E343E09}"/>
    <cellStyle name="Vírgula 5 2 2 3" xfId="31177" xr:uid="{57E9AF9F-C80D-470A-97B8-F17658E7A9DF}"/>
    <cellStyle name="Vírgula 5 2 2 4" xfId="20194" xr:uid="{58BF3505-259E-4154-988C-200D88FD6247}"/>
    <cellStyle name="Vírgula 5 2 3" xfId="11425" xr:uid="{DE6D9E7D-C316-4757-A8D3-F0AD4BDCD5EC}"/>
    <cellStyle name="Vírgula 5 2 3 2" xfId="33488" xr:uid="{4A41F8CA-436D-4E34-9A13-E84D77FF3663}"/>
    <cellStyle name="Vírgula 5 2 3 3" xfId="22505" xr:uid="{296A28A3-3F53-4332-9C45-04CCB6A166C5}"/>
    <cellStyle name="Vírgula 5 2 4" xfId="14529" xr:uid="{424D4B0F-7E63-4D06-9884-D95AFFCF2B86}"/>
    <cellStyle name="Vírgula 5 2 4 2" xfId="36314" xr:uid="{D04BFDA1-EBF9-4194-BAC7-5D5C2ECFB571}"/>
    <cellStyle name="Vírgula 5 2 4 3" xfId="25331" xr:uid="{B9570ADC-5F38-4189-93C9-251C7D1EE115}"/>
    <cellStyle name="Vírgula 5 2 5" xfId="27281" xr:uid="{E9A9555E-1EBA-4706-8042-834B976B2B8A}"/>
    <cellStyle name="Vírgula 5 2 5 2" xfId="38264" xr:uid="{3E614ADE-168C-4208-8F36-934BF0197953}"/>
    <cellStyle name="Vírgula 5 2 6" xfId="29229" xr:uid="{411AAE17-3A81-469D-9C6B-2CD780C55DEE}"/>
    <cellStyle name="Vírgula 5 2 7" xfId="40212" xr:uid="{9FD863E3-1C53-4FAE-82F1-BD387B48E551}"/>
    <cellStyle name="Vírgula 5 2 8" xfId="42159" xr:uid="{C8047560-F9AC-44A3-A9F1-2B876105AB90}"/>
    <cellStyle name="Vírgula 5 2 9" xfId="44119" xr:uid="{46CAB9CF-1456-46BC-A769-84B06F20FA72}"/>
    <cellStyle name="Vírgula 5 3" xfId="6489" xr:uid="{E2B9E8C2-E272-4383-85EF-A417B48E5528}"/>
    <cellStyle name="Vírgula 5 3 10" xfId="18244" xr:uid="{079F9505-783B-4A11-8FC6-E0FF2C356345}"/>
    <cellStyle name="Vírgula 5 3 2" xfId="8689" xr:uid="{D6634563-2982-477F-85FB-430E92A337B2}"/>
    <cellStyle name="Vírgula 5 3 2 2" xfId="13151" xr:uid="{59CC9D45-D76B-4157-9BCD-602CF8D2BC69}"/>
    <cellStyle name="Vírgula 5 3 2 2 2" xfId="35160" xr:uid="{2B004952-6607-4F34-B29A-7F0E9A5A8B1B}"/>
    <cellStyle name="Vírgula 5 3 2 2 3" xfId="24177" xr:uid="{901FED05-1FA8-4C24-BA35-D60910D7985B}"/>
    <cellStyle name="Vírgula 5 3 2 3" xfId="31176" xr:uid="{8E613AE1-21CC-4937-BBCE-089686CA784C}"/>
    <cellStyle name="Vírgula 5 3 2 4" xfId="20193" xr:uid="{1B8CCBBF-6D00-4B2E-A628-AB5999AD7549}"/>
    <cellStyle name="Vírgula 5 3 3" xfId="11964" xr:uid="{2B3CBCD8-D031-4C5D-A032-84D341AEAC22}"/>
    <cellStyle name="Vírgula 5 3 3 2" xfId="34025" xr:uid="{E3C4C63B-CD9C-4F15-BD1B-21C1C73CAEEF}"/>
    <cellStyle name="Vírgula 5 3 3 3" xfId="23042" xr:uid="{1E5510FE-62DF-4EA2-A505-137F40DEE1F0}"/>
    <cellStyle name="Vírgula 5 3 4" xfId="14528" xr:uid="{2E01DDC7-6BE5-4686-859F-7C06C15C6BA5}"/>
    <cellStyle name="Vírgula 5 3 4 2" xfId="36313" xr:uid="{230E0A8C-5B62-4A1E-A539-D216B28E7B5E}"/>
    <cellStyle name="Vírgula 5 3 4 3" xfId="25330" xr:uid="{C9252DEC-7317-4550-8302-5CC43601476D}"/>
    <cellStyle name="Vírgula 5 3 5" xfId="27280" xr:uid="{7FB219C5-2760-483C-A33E-18F4F65DC04A}"/>
    <cellStyle name="Vírgula 5 3 5 2" xfId="38263" xr:uid="{F099BB02-B979-4BF8-B493-6056E7DFE512}"/>
    <cellStyle name="Vírgula 5 3 6" xfId="29228" xr:uid="{4CB5EEE3-215C-49A0-80B4-4D8ACAA40BBF}"/>
    <cellStyle name="Vírgula 5 3 7" xfId="40211" xr:uid="{6F84AF4B-2341-44BB-93ED-1838996719D7}"/>
    <cellStyle name="Vírgula 5 3 8" xfId="42158" xr:uid="{D22B950D-4AD5-4601-BA0B-1CA740F3C613}"/>
    <cellStyle name="Vírgula 5 3 9" xfId="44118" xr:uid="{A59F4A9C-0F7F-42CB-8AB4-5D0E57E08867}"/>
    <cellStyle name="Vírgula 5 4" xfId="12266" xr:uid="{3EB88A8D-D247-4261-919A-2909A9B5FB60}"/>
    <cellStyle name="Vírgula 5 4 2" xfId="34327" xr:uid="{65C2F1A1-A086-41BC-BFE5-4F65A4622D5E}"/>
    <cellStyle name="Vírgula 5 4 3" xfId="23344" xr:uid="{D55EF1A2-668B-453D-8C79-91625D831942}"/>
    <cellStyle name="Vírgula 5 5" xfId="11129" xr:uid="{6EB786A6-1A6D-47B2-AA17-0EF0118D811A}"/>
    <cellStyle name="Vírgula 5 5 2" xfId="33192" xr:uid="{887F87AA-EB08-451C-961B-AEFB3330D4EA}"/>
    <cellStyle name="Vírgula 5 5 3" xfId="22209" xr:uid="{BC4CF0A3-D9AB-4CFB-9A6E-DA209295FCA9}"/>
    <cellStyle name="Vírgula 5 6" xfId="13294" xr:uid="{C8D42835-D243-4A7D-A281-91C9259FC7D4}"/>
    <cellStyle name="Vírgula 5 6 2" xfId="35284" xr:uid="{CED96831-1624-4285-91F6-E55FC381C08F}"/>
    <cellStyle name="Vírgula 5 6 3" xfId="24301" xr:uid="{2054347D-D253-4971-8774-2A095DC0DD68}"/>
    <cellStyle name="Vírgula 6" xfId="3616" xr:uid="{00000000-0005-0000-0000-0000E0110000}"/>
    <cellStyle name="Vírgula 6 2" xfId="6491" xr:uid="{F07F2D28-CD13-4774-A1CD-223632092FF9}"/>
    <cellStyle name="Vírgula 6 2 2" xfId="8691" xr:uid="{B143AD57-2806-41F1-9D9E-F27BC031EADF}"/>
    <cellStyle name="Vírgula 6 2 2 2" xfId="12384" xr:uid="{749ED88F-2ABE-4852-B44E-2EC49794479F}"/>
    <cellStyle name="Vírgula 6 2 2 2 2" xfId="34445" xr:uid="{BE5BE554-7878-4581-80FC-555685DFB856}"/>
    <cellStyle name="Vírgula 6 2 2 2 3" xfId="23462" xr:uid="{EC153E7A-BE19-44F6-8621-E4F308D96039}"/>
    <cellStyle name="Vírgula 6 2 2 3" xfId="31178" xr:uid="{BDA29154-958A-4F6E-8AB1-2F4ACA5DAF32}"/>
    <cellStyle name="Vírgula 6 2 2 4" xfId="20195" xr:uid="{132CF5AA-4816-44CE-8CE2-DA72AC301A96}"/>
    <cellStyle name="Vírgula 6 2 3" xfId="14530" xr:uid="{28B48037-9921-4FB5-92B7-1D77B0C5F207}"/>
    <cellStyle name="Vírgula 6 2 3 2" xfId="36315" xr:uid="{CE1FCA8E-65FF-41DF-A0EE-29D9194E49B4}"/>
    <cellStyle name="Vírgula 6 2 3 3" xfId="25332" xr:uid="{5AF54959-69F3-4768-B861-005F50945FC8}"/>
    <cellStyle name="Vírgula 6 2 4" xfId="27282" xr:uid="{0581C2F5-A273-40E2-9F44-2C8E5D684419}"/>
    <cellStyle name="Vírgula 6 2 4 2" xfId="38265" xr:uid="{82460530-B4DD-4C8C-819B-6115135AADBC}"/>
    <cellStyle name="Vírgula 6 2 5" xfId="29230" xr:uid="{507C1E15-C770-43C8-9AB8-419102DE1F84}"/>
    <cellStyle name="Vírgula 6 2 6" xfId="40213" xr:uid="{66D4BD2F-6EA8-425B-89F8-AFB36B355A1E}"/>
    <cellStyle name="Vírgula 6 2 7" xfId="42160" xr:uid="{EA2AB867-B9B1-404B-BD6D-E597AF29A0C1}"/>
    <cellStyle name="Vírgula 6 2 8" xfId="44120" xr:uid="{1F5C5DB3-1313-4B89-B9C0-0E6A921B0E54}"/>
    <cellStyle name="Vírgula 6 2 9" xfId="18246" xr:uid="{3ABA436D-7B3B-434E-9A2F-2543AA8FE28B}"/>
    <cellStyle name="Vírgula 6 3" xfId="11247" xr:uid="{45C80903-ADBB-4198-80DD-61E05E362742}"/>
    <cellStyle name="Vírgula 6 3 2" xfId="33310" xr:uid="{F8EAF7C7-7489-4F98-BEA9-11FA930CE40A}"/>
    <cellStyle name="Vírgula 6 3 3" xfId="22327" xr:uid="{0D39919A-C74F-43A3-9844-D55AF5834A39}"/>
    <cellStyle name="Vírgula 7" xfId="3618" xr:uid="{00000000-0005-0000-0000-0000E1110000}"/>
    <cellStyle name="Vírgula 7 2" xfId="4861" xr:uid="{3F0D127B-7C9A-42FF-9C80-A3361DB392E9}"/>
    <cellStyle name="Vírgula 7 2 2" xfId="7746" xr:uid="{6846AA9B-F1CA-4B39-82DA-F46DDBDE211D}"/>
    <cellStyle name="Vírgula 7 2 2 2" xfId="13015" xr:uid="{26A0630F-3123-418E-BEDF-FF9499B381E6}"/>
    <cellStyle name="Vírgula 7 2 2 2 2" xfId="35076" xr:uid="{2A86F896-1A04-4032-9613-3DDB61974836}"/>
    <cellStyle name="Vírgula 7 2 2 2 3" xfId="24093" xr:uid="{C6F5345A-FB9E-494B-9E22-1907BE51C506}"/>
    <cellStyle name="Vírgula 7 2 2 3" xfId="30233" xr:uid="{B1AA1067-3427-4573-93E1-0F5D288AA916}"/>
    <cellStyle name="Vírgula 7 2 2 4" xfId="19250" xr:uid="{74A3A0CC-4909-4BBB-82B9-F3E07C87E5BF}"/>
    <cellStyle name="Vírgula 7 2 3" xfId="13506" xr:uid="{03B706E3-0DFF-47E7-A476-DB47AE6178C2}"/>
    <cellStyle name="Vírgula 7 2 3 2" xfId="35370" xr:uid="{67EA7590-77B9-4D72-A463-6050DE8D72E6}"/>
    <cellStyle name="Vírgula 7 2 3 3" xfId="24387" xr:uid="{9643D8A9-7EAB-4C1E-9957-22DA29894C42}"/>
    <cellStyle name="Vírgula 7 2 4" xfId="26337" xr:uid="{1965CAB7-54FD-47C6-A624-FC9490477A6F}"/>
    <cellStyle name="Vírgula 7 2 4 2" xfId="37320" xr:uid="{44C821F6-5937-4685-9488-18DAD59A93C7}"/>
    <cellStyle name="Vírgula 7 2 5" xfId="28285" xr:uid="{185D828C-B55E-4CD3-8A7E-746A7FB587F8}"/>
    <cellStyle name="Vírgula 7 2 6" xfId="39268" xr:uid="{BBCBABF2-C776-4BAC-B673-6DEE57DBFAD6}"/>
    <cellStyle name="Vírgula 7 2 7" xfId="41215" xr:uid="{640ED449-43E5-4F53-841F-81E3CA2011C9}"/>
    <cellStyle name="Vírgula 7 2 8" xfId="43175" xr:uid="{AAC94A57-8D89-4FF0-9FBB-2A1C0B2F24FE}"/>
    <cellStyle name="Vírgula 7 2 9" xfId="17301" xr:uid="{773BD267-6B23-4EFB-B3C0-904DD81CF256}"/>
    <cellStyle name="Vírgula 7 3" xfId="11878" xr:uid="{64A4F844-FEBC-4377-90AE-0556B3D93C07}"/>
    <cellStyle name="Vírgula 7 3 2" xfId="33941" xr:uid="{E8E9C602-6F07-41A4-A749-0F897CE29083}"/>
    <cellStyle name="Vírgula 7 3 3" xfId="22958" xr:uid="{720C33D9-6B75-45CB-BB5F-7AF3CC849E7F}"/>
    <cellStyle name="Vírgula 8" xfId="3620" xr:uid="{00000000-0005-0000-0000-0000E2110000}"/>
    <cellStyle name="Vírgula 8 2" xfId="4686" xr:uid="{76CE3A8D-CC02-485D-AF9B-52BF0321D1CE}"/>
    <cellStyle name="Vírgula 8 2 2" xfId="6492" xr:uid="{3DF989CF-8CA8-4D3C-A4CA-CCD9E2BE2963}"/>
    <cellStyle name="Vírgula 8 2 2 10" xfId="18247" xr:uid="{D0E65092-4257-4DFB-8A4B-9BA81E9A0B58}"/>
    <cellStyle name="Vírgula 8 2 2 2" xfId="8692" xr:uid="{E520C9AF-6356-4A6F-BB1D-7010CEBA727C}"/>
    <cellStyle name="Vírgula 8 2 2 2 2" xfId="31179" xr:uid="{04AF6E2F-7A99-49B9-A665-D83C5B0A39D7}"/>
    <cellStyle name="Vírgula 8 2 2 2 3" xfId="20196" xr:uid="{5EF8BE54-A6CC-4F9B-9758-92C39346D474}"/>
    <cellStyle name="Vírgula 8 2 2 3" xfId="13042" xr:uid="{D4967861-7AC9-4366-ACBD-3A7F5A1931AB}"/>
    <cellStyle name="Vírgula 8 2 2 3 2" xfId="35090" xr:uid="{3457E0DE-28BB-43FA-A224-3294242502D0}"/>
    <cellStyle name="Vírgula 8 2 2 3 3" xfId="24107" xr:uid="{244F3F7F-C835-421E-BCE7-9225106744D6}"/>
    <cellStyle name="Vírgula 8 2 2 4" xfId="14531" xr:uid="{BBF9F438-85FA-4E56-BEC0-A1C137B6212F}"/>
    <cellStyle name="Vírgula 8 2 2 4 2" xfId="36316" xr:uid="{7EA56D36-4801-499A-A5A9-E0AB29FFFB55}"/>
    <cellStyle name="Vírgula 8 2 2 4 3" xfId="25333" xr:uid="{2D4DFFE6-7A39-4F5E-81A1-E7E47C666414}"/>
    <cellStyle name="Vírgula 8 2 2 5" xfId="27283" xr:uid="{DE7FE486-BD17-43DC-B775-EAFAB5BC8E54}"/>
    <cellStyle name="Vírgula 8 2 2 5 2" xfId="38266" xr:uid="{DD21EF15-7D03-48B6-94B8-93EE698038FE}"/>
    <cellStyle name="Vírgula 8 2 2 6" xfId="29231" xr:uid="{D13EF825-6EC3-4181-BBEA-0811F0949777}"/>
    <cellStyle name="Vírgula 8 2 2 7" xfId="40214" xr:uid="{48E02F0D-7D50-46AD-9EDF-5B512A8B74A3}"/>
    <cellStyle name="Vírgula 8 2 2 8" xfId="42161" xr:uid="{A28BA51A-55D1-437E-B49A-AE317322E802}"/>
    <cellStyle name="Vírgula 8 2 2 9" xfId="44121" xr:uid="{10B10DC5-2E0B-4F90-BD62-6EED23707C72}"/>
    <cellStyle name="Vírgula 8 3" xfId="11892" xr:uid="{A51E2A16-BEAA-4864-BB6A-9844EF3C3254}"/>
    <cellStyle name="Vírgula 8 3 2" xfId="33955" xr:uid="{B7151A24-62F6-4BD0-A6FE-E8CAFC7C402D}"/>
    <cellStyle name="Vírgula 8 3 3" xfId="22972" xr:uid="{52174DAC-7A37-4005-A63D-36D399FF3DCC}"/>
    <cellStyle name="Vírgula 9" xfId="4591" xr:uid="{00000000-0005-0000-0000-0000E3110000}"/>
    <cellStyle name="Vírgula 9 10" xfId="43126" xr:uid="{95B48D1D-94DC-4142-8D03-0380F9A87823}"/>
    <cellStyle name="Vírgula 9 11" xfId="17252" xr:uid="{46BA76CD-D68B-45DA-9658-8BFA3CF54008}"/>
    <cellStyle name="Vírgula 9 2" xfId="6493" xr:uid="{3C328733-E950-4818-B5D8-59C50D234AD6}"/>
    <cellStyle name="Vírgula 9 2 2" xfId="8693" xr:uid="{D53280A9-B277-4EF0-A107-34736CE857BC}"/>
    <cellStyle name="Vírgula 9 2 2 2" xfId="13084" xr:uid="{85A25487-8501-412B-BB58-39FA8B0F42ED}"/>
    <cellStyle name="Vírgula 9 2 2 2 2" xfId="35095" xr:uid="{A294FE0E-6C08-458A-B692-8DCB45F8E9E1}"/>
    <cellStyle name="Vírgula 9 2 2 2 3" xfId="24112" xr:uid="{76946428-3994-4F18-B687-1137B6808C9E}"/>
    <cellStyle name="Vírgula 9 2 2 3" xfId="31180" xr:uid="{3132840E-838C-4CDB-8B16-FA6C6BEEAE27}"/>
    <cellStyle name="Vírgula 9 2 2 4" xfId="20197" xr:uid="{7B5DB613-BFE1-4200-9AB4-E5A07FCC235A}"/>
    <cellStyle name="Vírgula 9 2 3" xfId="14532" xr:uid="{3E6F640A-B1BA-4E58-949F-5F5510860EC6}"/>
    <cellStyle name="Vírgula 9 2 3 2" xfId="36317" xr:uid="{98C4B21D-CBFA-414F-B32A-D058F88A9E93}"/>
    <cellStyle name="Vírgula 9 2 3 3" xfId="25334" xr:uid="{614261CD-CEC7-44F2-8DA2-15F951352045}"/>
    <cellStyle name="Vírgula 9 2 4" xfId="27284" xr:uid="{0009AB26-B8F5-4700-9F47-377EAE70E549}"/>
    <cellStyle name="Vírgula 9 2 4 2" xfId="38267" xr:uid="{7EFAA1CB-45C6-4EDA-94FE-7E6B17ED2C25}"/>
    <cellStyle name="Vírgula 9 2 5" xfId="29232" xr:uid="{165EA136-98F4-43A3-95E4-AB5C0A9BB7C6}"/>
    <cellStyle name="Vírgula 9 2 6" xfId="40215" xr:uid="{E34C6C86-B091-446B-9B0E-E060A1EF516D}"/>
    <cellStyle name="Vírgula 9 2 7" xfId="42162" xr:uid="{D609AF23-75C2-466F-8D89-DB9707F06BF1}"/>
    <cellStyle name="Vírgula 9 2 8" xfId="44122" xr:uid="{D8B42FCD-FF26-4D51-BA3C-19767EEAC987}"/>
    <cellStyle name="Vírgula 9 2 9" xfId="18248" xr:uid="{FD6B0122-B198-49E1-8B8D-A3796210CBD7}"/>
    <cellStyle name="Vírgula 9 3" xfId="6676" xr:uid="{65498B90-3491-413D-B080-9446533AA84D}"/>
    <cellStyle name="Vírgula 9 3 2" xfId="11898" xr:uid="{193FBD31-6C5E-4357-A92F-790D62C29265}"/>
    <cellStyle name="Vírgula 9 3 2 2" xfId="33960" xr:uid="{78CEE823-A8EB-45C6-BB42-BE48A059C25C}"/>
    <cellStyle name="Vírgula 9 3 2 3" xfId="22977" xr:uid="{1A24F782-3B01-4EB5-A8BB-CC8C615C4481}"/>
    <cellStyle name="Vírgula 9 4" xfId="7697" xr:uid="{CD9F7EB2-03DF-4D54-9964-337FD8688B65}"/>
    <cellStyle name="Vírgula 9 4 2" xfId="30184" xr:uid="{97B4516C-B5BD-488C-B043-9E9B3FDBE1CF}"/>
    <cellStyle name="Vírgula 9 4 3" xfId="19201" xr:uid="{E7BE82C9-8C7F-4634-A03C-32DDED74D94A}"/>
    <cellStyle name="Vírgula 9 5" xfId="13388" xr:uid="{C1E4DA3E-D89E-48C0-BBAA-D8D355B30DF6}"/>
    <cellStyle name="Vírgula 9 5 2" xfId="35321" xr:uid="{CCCBA9A3-CC24-4194-8765-262463A1A138}"/>
    <cellStyle name="Vírgula 9 5 3" xfId="24338" xr:uid="{A390BD05-11D1-4EE5-AF6D-D652590C1301}"/>
    <cellStyle name="Vírgula 9 6" xfId="4674" xr:uid="{7EE83025-3FCD-454B-8770-888AEE142BFC}"/>
    <cellStyle name="Vírgula 9 6 2" xfId="37271" xr:uid="{B324FE56-6F94-4A17-B35C-A1B673BEE066}"/>
    <cellStyle name="Vírgula 9 6 3" xfId="26288" xr:uid="{0094CF11-BB6A-4F1D-A5BF-9FAAE6E09ABD}"/>
    <cellStyle name="Vírgula 9 7" xfId="28236" xr:uid="{37F4E46C-AB45-4387-B669-4D435D4D5A42}"/>
    <cellStyle name="Vírgula 9 8" xfId="39219" xr:uid="{003F6CE3-5741-415B-A27E-4BA088E4FBD5}"/>
    <cellStyle name="Vírgula 9 9" xfId="41166" xr:uid="{D6F10ABE-7CD2-4BF1-8885-688C4B18768D}"/>
    <cellStyle name="Warning Text" xfId="6673" xr:uid="{05F59F37-E9FB-4D53-AF99-26B2C10126D8}"/>
    <cellStyle name="Warning Text 2" xfId="3234" xr:uid="{00000000-0005-0000-0000-0000E4110000}"/>
    <cellStyle name="Warning Text 2 2" xfId="6494" xr:uid="{A6D1C7E9-BD9D-4D9F-A1F3-114BB39E9104}"/>
    <cellStyle name="weden" xfId="3235" xr:uid="{00000000-0005-0000-0000-0000E5110000}"/>
    <cellStyle name="weden 2" xfId="3236" xr:uid="{00000000-0005-0000-0000-0000E6110000}"/>
    <cellStyle name="weden 2 2" xfId="3237" xr:uid="{00000000-0005-0000-0000-0000E7110000}"/>
    <cellStyle name="WingdingsBlack" xfId="3238" xr:uid="{00000000-0005-0000-0000-0000E8110000}"/>
    <cellStyle name="WingdingsBlack 2" xfId="3239" xr:uid="{00000000-0005-0000-0000-0000E9110000}"/>
    <cellStyle name="WingdingsBlack 2 2" xfId="3240" xr:uid="{00000000-0005-0000-0000-0000EA110000}"/>
    <cellStyle name="WingdingsRed" xfId="3241" xr:uid="{00000000-0005-0000-0000-0000EB110000}"/>
    <cellStyle name="WingdingsRed 2" xfId="3242" xr:uid="{00000000-0005-0000-0000-0000EC110000}"/>
    <cellStyle name="WingdingsRed 2 2" xfId="3243" xr:uid="{00000000-0005-0000-0000-0000ED110000}"/>
    <cellStyle name="WingdingsWhite" xfId="3244" xr:uid="{00000000-0005-0000-0000-0000EE110000}"/>
    <cellStyle name="WingdingsWhite 2" xfId="3245" xr:uid="{00000000-0005-0000-0000-0000EF110000}"/>
    <cellStyle name="WingdingsWhite 2 2" xfId="3246" xr:uid="{00000000-0005-0000-0000-0000F0110000}"/>
    <cellStyle name="Year" xfId="3247" xr:uid="{00000000-0005-0000-0000-0000F1110000}"/>
    <cellStyle name="Year 2" xfId="3248" xr:uid="{00000000-0005-0000-0000-0000F2110000}"/>
    <cellStyle name="Year 2 2" xfId="3249" xr:uid="{00000000-0005-0000-0000-0000F3110000}"/>
    <cellStyle name="ynergos" xfId="3250" xr:uid="{00000000-0005-0000-0000-0000F4110000}"/>
    <cellStyle name="ynergos 2" xfId="3251" xr:uid="{00000000-0005-0000-0000-0000F5110000}"/>
    <cellStyle name="ynergos 2 2" xfId="3252" xr:uid="{00000000-0005-0000-0000-0000F6110000}"/>
    <cellStyle name="표준_02월매출" xfId="3253" xr:uid="{00000000-0005-0000-0000-0000F7110000}"/>
    <cellStyle name="一般_主要產品各季產銷量值表" xfId="3254" xr:uid="{00000000-0005-0000-0000-0000F8110000}"/>
    <cellStyle name="常规_Sheet1" xfId="3255" xr:uid="{00000000-0005-0000-0000-0000F9110000}"/>
    <cellStyle name="標準_1951_0006" xfId="3256" xr:uid="{00000000-0005-0000-0000-0000FA110000}"/>
  </cellStyles>
  <dxfs count="36">
    <dxf>
      <border>
        <top style="thin">
          <color theme="6"/>
        </top>
        <bottom style="thin">
          <color theme="6"/>
        </bottom>
      </border>
    </dxf>
    <dxf>
      <border>
        <top style="thin">
          <color theme="6"/>
        </top>
        <bottom style="thin">
          <color theme="6"/>
        </bottom>
      </border>
    </dxf>
    <dxf>
      <font>
        <color theme="1"/>
      </font>
    </dxf>
    <dxf>
      <font>
        <b/>
        <color theme="1"/>
      </font>
    </dxf>
    <dxf>
      <font>
        <color auto="1"/>
      </font>
    </dxf>
    <dxf>
      <font>
        <b/>
        <color theme="6"/>
      </font>
    </dxf>
    <dxf>
      <font>
        <b/>
        <color theme="1"/>
      </font>
    </dxf>
    <dxf>
      <font>
        <color auto="1"/>
      </font>
    </dxf>
    <dxf>
      <fill>
        <patternFill patternType="solid">
          <fgColor theme="6" tint="0.79998168889431442"/>
          <bgColor theme="6" tint="0.79998168889431442"/>
        </patternFill>
      </fill>
      <border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  <vertical style="thin">
          <color theme="6" tint="0.59999389629810485"/>
        </vertical>
        <horizontal style="thin">
          <color theme="6" tint="0.59999389629810485"/>
        </horizontal>
      </border>
    </dxf>
    <dxf>
      <fill>
        <patternFill patternType="solid">
          <fgColor theme="6" tint="0.79998168889431442"/>
          <bgColor theme="6" tint="0.79998168889431442"/>
        </patternFill>
      </fill>
      <border>
        <top style="thin">
          <color theme="6" tint="0.59999389629810485"/>
        </top>
        <bottom style="thin">
          <color theme="6" tint="0.59999389629810485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6"/>
        </top>
        <bottom style="thin">
          <color theme="6"/>
        </bottom>
      </border>
    </dxf>
    <dxf>
      <font>
        <b/>
        <color theme="1"/>
      </font>
      <border>
        <top style="thin">
          <color theme="6"/>
        </top>
        <bottom style="thin">
          <color theme="6"/>
        </bottom>
      </border>
    </dxf>
    <dxf>
      <font>
        <color theme="1"/>
      </font>
      <border>
        <horizontal style="thin">
          <color theme="6" tint="0.79998168889431442"/>
        </horizontal>
      </border>
    </dxf>
    <dxf>
      <font>
        <color theme="1"/>
      </font>
    </dxf>
    <dxf>
      <font>
        <b/>
        <i val="0"/>
        <color theme="1"/>
      </font>
    </dxf>
    <dxf>
      <font>
        <color theme="1"/>
      </font>
    </dxf>
    <dxf>
      <font>
        <b/>
        <i val="0"/>
        <color theme="6" tint="-0.249977111117893"/>
      </font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</dxf>
    <dxf>
      <font>
        <b/>
        <i val="0"/>
        <color theme="1"/>
      </font>
      <border>
        <top style="thin">
          <color theme="6"/>
        </top>
      </border>
    </dxf>
    <dxf>
      <font>
        <color theme="1"/>
      </font>
      <fill>
        <patternFill>
          <bgColor theme="6" tint="0.39994506668294322"/>
        </patternFill>
      </fill>
      <border>
        <bottom style="thin">
          <color theme="6"/>
        </bottom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</border>
    </dxf>
    <dxf>
      <font>
        <color theme="0"/>
      </font>
      <fill>
        <patternFill patternType="solid">
          <fgColor theme="9" tint="-0.499984740745262"/>
          <bgColor theme="9" tint="-0.499984740745262"/>
        </patternFill>
      </fill>
      <border>
        <horizontal style="thin">
          <color theme="9" tint="-0.499984740745262"/>
        </horizontal>
      </border>
    </dxf>
    <dxf>
      <font>
        <b/>
        <color theme="0"/>
      </font>
      <fill>
        <patternFill patternType="solid">
          <fgColor theme="9" tint="-0.499984740745262"/>
          <bgColor theme="9" tint="-0.499984740745262"/>
        </patternFill>
      </fill>
      <border>
        <horizontal style="thin">
          <color theme="9" tint="-0.499984740745262"/>
        </horizontal>
      </border>
    </dxf>
    <dxf>
      <fill>
        <patternFill>
          <bgColor theme="9" tint="0.59996337778862885"/>
        </patternFill>
      </fill>
    </dxf>
    <dxf>
      <font>
        <b val="0"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 patternType="solid">
          <fgColor theme="9" tint="0.79982909634693444"/>
          <bgColor theme="9" tint="-0.24994659260841701"/>
        </patternFill>
      </fill>
      <border>
        <top style="thin">
          <color theme="9" tint="0.39997558519241921"/>
        </top>
        <bottom style="thin">
          <color theme="9" tint="0.39997558519241921"/>
        </bottom>
      </border>
    </dxf>
    <dxf>
      <font>
        <b/>
        <color theme="1"/>
      </font>
      <fill>
        <patternFill patternType="none">
          <bgColor auto="1"/>
        </patternFill>
      </fill>
      <border>
        <bottom style="thin">
          <color theme="9" tint="0.79998168889431442"/>
        </bottom>
      </border>
    </dxf>
    <dxf>
      <border>
        <left style="thin">
          <color theme="9" tint="0.79998168889431442"/>
        </left>
        <right style="thin">
          <color theme="9" tint="0.79998168889431442"/>
        </right>
      </border>
    </dxf>
    <dxf>
      <fill>
        <patternFill patternType="solid">
          <fgColor theme="9" tint="0.39991454817346722"/>
          <bgColor theme="9" tint="0.39994506668294322"/>
        </patternFill>
      </fill>
    </dxf>
    <dxf>
      <font>
        <b/>
        <color theme="0"/>
      </font>
      <fill>
        <patternFill patternType="solid">
          <fgColor theme="9" tint="-0.499984740745262"/>
          <bgColor theme="9" tint="-0.499984740745262"/>
        </patternFill>
      </fill>
      <border>
        <top/>
        <bottom style="double">
          <color theme="7" tint="-0.24994659260841701"/>
        </bottom>
      </border>
    </dxf>
    <dxf>
      <font>
        <b/>
        <color theme="0"/>
      </font>
      <fill>
        <patternFill patternType="solid">
          <fgColor theme="9" tint="-0.499984740745262"/>
          <bgColor theme="9" tint="-0.499984740745262"/>
        </patternFill>
      </fill>
      <border>
        <top/>
        <bottom/>
        <horizontal/>
      </border>
    </dxf>
    <dxf>
      <font>
        <color theme="1"/>
      </font>
      <fill>
        <patternFill patternType="solid">
          <fgColor theme="9" tint="0.59999389629810485"/>
          <bgColor theme="9" tint="0.79998168889431442"/>
        </patternFill>
      </fill>
      <border>
        <horizontal style="thin">
          <color theme="9" tint="0.79998168889431442"/>
        </horizontal>
      </border>
    </dxf>
    <dxf>
      <fill>
        <patternFill>
          <bgColor theme="9"/>
        </patternFill>
      </fill>
    </dxf>
    <dxf>
      <fill>
        <patternFill>
          <bgColor theme="0" tint="-4.9989318521683403E-2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</dxfs>
  <tableStyles count="5" defaultTableStyle="TableStyleMedium9" defaultPivotStyle="PivotStyleLight16">
    <tableStyle name="JP" table="0" count="2" xr9:uid="{03636516-BF74-445C-8E85-6F9B78AADEB0}">
      <tableStyleElement type="wholeTable" dxfId="35"/>
      <tableStyleElement type="pageFieldLabels" dxfId="34"/>
    </tableStyle>
    <tableStyle name="PivotStyleDark7 2" table="0" count="11" xr9:uid="{FD93ECB1-A68A-4899-A3D9-56A0CE7CBFBD}">
      <tableStyleElement type="wholeTable" dxfId="33"/>
      <tableStyleElement type="headerRow" dxfId="32"/>
      <tableStyleElement type="totalRow" dxfId="31"/>
      <tableStyleElement type="secondRowStripe" dxfId="30"/>
      <tableStyleElement type="secondColumnStripe" dxfId="29"/>
      <tableStyleElement type="firstSubtotalRow" dxfId="28"/>
      <tableStyleElement type="firstRowSubheading" dxfId="27"/>
      <tableStyleElement type="secondRowSubheading" dxfId="26"/>
      <tableStyleElement type="thirdRowSubheading" dxfId="25"/>
      <tableStyleElement type="pageFieldLabels" dxfId="24"/>
      <tableStyleElement type="pageFieldValues" dxfId="23"/>
    </tableStyle>
    <tableStyle name="PivotStyleLight25 2" table="0" count="10" xr9:uid="{108F5A9E-B02B-4EEB-90C3-E71FC23E50DB}">
      <tableStyleElement type="wholeTable" dxfId="22"/>
      <tableStyleElement type="headerRow" dxfId="21"/>
      <tableStyleElement type="totalRow" dxfId="20"/>
      <tableStyleElement type="firstColumn" dxfId="19"/>
      <tableStyleElement type="firstRowStripe" dxfId="18"/>
      <tableStyleElement type="firstColumnStripe" dxfId="17"/>
      <tableStyleElement type="firstSubtotalColumn" dxfId="16"/>
      <tableStyleElement type="firstSubtotalRow" dxfId="15"/>
      <tableStyleElement type="secondSubtotalRow" dxfId="14"/>
      <tableStyleElement type="pageFieldLabels" dxfId="13"/>
    </tableStyle>
    <tableStyle name="PivotStyleLight4 2" table="0" count="13" xr9:uid="{1807E57E-B7F1-454F-8DF5-ABFA27ABA181}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secondColumnStripe" dxfId="7"/>
      <tableStyleElement type="firstSubtotalRow" dxfId="6"/>
      <tableStyleElement type="secondSubtotalRow" dxfId="5"/>
      <tableStyleElement type="second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  <tableStyle name="Invisible" pivot="0" table="0" count="0" xr9:uid="{E9750958-D835-490F-B69E-FD6D5D1AD45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4DDCB"/>
      <rgbColor rgb="001FB714"/>
      <rgbColor rgb="000000D4"/>
      <rgbColor rgb="00DEDD20"/>
      <rgbColor rgb="00009530"/>
      <rgbColor rgb="0000ABEA"/>
      <rgbColor rgb="0004903D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33"/>
      <rgbColor rgb="00999900"/>
      <rgbColor rgb="0076B900"/>
      <rgbColor rgb="0099CCFF"/>
      <rgbColor rgb="00E4DDCB"/>
      <rgbColor rgb="00FF0000"/>
      <rgbColor rgb="00C8DB00"/>
      <rgbColor rgb="003366FF"/>
      <rgbColor rgb="0033CCCC"/>
      <rgbColor rgb="0099CC00"/>
      <rgbColor rgb="00FFFFFF"/>
      <rgbColor rgb="0076B900"/>
      <rgbColor rgb="00959200"/>
      <rgbColor rgb="00666699"/>
      <rgbColor rgb="00969696"/>
      <rgbColor rgb="00003366"/>
      <rgbColor rgb="00339966"/>
      <rgbColor rgb="00003300"/>
      <rgbColor rgb="00333300"/>
      <rgbColor rgb="008C1F18"/>
      <rgbColor rgb="00993366"/>
      <rgbColor rgb="00333399"/>
      <rgbColor rgb="00333333"/>
    </indexedColors>
    <mruColors>
      <color rgb="FF009D56"/>
      <color rgb="FF4F4B4B"/>
      <color rgb="FFB6F5BE"/>
      <color rgb="FF8DA126"/>
      <color rgb="FF009D57"/>
      <color rgb="FF00FF00"/>
      <color rgb="FF8EC044"/>
      <color rgb="FF538135"/>
      <color rgb="FF339933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5. Cash Flow'!A1"/><Relationship Id="rId13" Type="http://schemas.openxmlformats.org/officeDocument/2006/relationships/hyperlink" Target="#'7. Investments'!A1"/><Relationship Id="rId3" Type="http://schemas.openxmlformats.org/officeDocument/2006/relationships/image" Target="../media/image3.svg"/><Relationship Id="rId7" Type="http://schemas.openxmlformats.org/officeDocument/2006/relationships/hyperlink" Target="#'2. Production'!A1"/><Relationship Id="rId12" Type="http://schemas.openxmlformats.org/officeDocument/2006/relationships/hyperlink" Target="#'8. Adjusted EBITDA'!A1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hyperlink" Target="#'3. Balance Sheet'!A1"/><Relationship Id="rId11" Type="http://schemas.openxmlformats.org/officeDocument/2006/relationships/hyperlink" Target="#'9. Free Cash Flow'!A1"/><Relationship Id="rId5" Type="http://schemas.openxmlformats.org/officeDocument/2006/relationships/hyperlink" Target="#'4. Income Statement'!A1"/><Relationship Id="rId10" Type="http://schemas.openxmlformats.org/officeDocument/2006/relationships/hyperlink" Target="#'10. ROIC'!A1"/><Relationship Id="rId4" Type="http://schemas.openxmlformats.org/officeDocument/2006/relationships/hyperlink" Target="https://ri.klabin.com.br/" TargetMode="External"/><Relationship Id="rId9" Type="http://schemas.openxmlformats.org/officeDocument/2006/relationships/hyperlink" Target="#'1. Sales'!A1"/><Relationship Id="rId14" Type="http://schemas.openxmlformats.org/officeDocument/2006/relationships/hyperlink" Target="#'6. Debt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Cover!A1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36</xdr:row>
      <xdr:rowOff>0</xdr:rowOff>
    </xdr:to>
    <xdr:pic>
      <xdr:nvPicPr>
        <xdr:cNvPr id="329" name="Imagem 1">
          <a:extLst>
            <a:ext uri="{FF2B5EF4-FFF2-40B4-BE49-F238E27FC236}">
              <a16:creationId xmlns:a16="http://schemas.microsoft.com/office/drawing/2014/main" id="{6E60CE70-A40D-4137-983B-D89685A0E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77500" cy="5878286"/>
        </a:xfrm>
        <a:prstGeom prst="rect">
          <a:avLst/>
        </a:prstGeom>
      </xdr:spPr>
    </xdr:pic>
    <xdr:clientData/>
  </xdr:twoCellAnchor>
  <xdr:twoCellAnchor>
    <xdr:from>
      <xdr:col>0</xdr:col>
      <xdr:colOff>353735</xdr:colOff>
      <xdr:row>1</xdr:row>
      <xdr:rowOff>110458</xdr:rowOff>
    </xdr:from>
    <xdr:to>
      <xdr:col>1</xdr:col>
      <xdr:colOff>259391</xdr:colOff>
      <xdr:row>3</xdr:row>
      <xdr:rowOff>157177</xdr:rowOff>
    </xdr:to>
    <xdr:pic>
      <xdr:nvPicPr>
        <xdr:cNvPr id="47" name="Gráfico 12">
          <a:extLst>
            <a:ext uri="{FF2B5EF4-FFF2-40B4-BE49-F238E27FC236}">
              <a16:creationId xmlns:a16="http://schemas.microsoft.com/office/drawing/2014/main" id="{58830BD9-5092-4105-BDA4-8D11849C9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3735" y="273744"/>
          <a:ext cx="545192" cy="373290"/>
        </a:xfrm>
        <a:prstGeom prst="rect">
          <a:avLst/>
        </a:prstGeom>
      </xdr:spPr>
    </xdr:pic>
    <xdr:clientData/>
  </xdr:twoCellAnchor>
  <xdr:twoCellAnchor>
    <xdr:from>
      <xdr:col>9</xdr:col>
      <xdr:colOff>596600</xdr:colOff>
      <xdr:row>29</xdr:row>
      <xdr:rowOff>115260</xdr:rowOff>
    </xdr:from>
    <xdr:to>
      <xdr:col>15</xdr:col>
      <xdr:colOff>844511</xdr:colOff>
      <xdr:row>35</xdr:row>
      <xdr:rowOff>115260</xdr:rowOff>
    </xdr:to>
    <xdr:sp macro="" textlink="">
      <xdr:nvSpPr>
        <xdr:cNvPr id="330" name="Gráfico 13">
          <a:extLst>
            <a:ext uri="{FF2B5EF4-FFF2-40B4-BE49-F238E27FC236}">
              <a16:creationId xmlns:a16="http://schemas.microsoft.com/office/drawing/2014/main" id="{731E23CE-04D1-839F-9040-B7280D2BC9AD}"/>
            </a:ext>
          </a:extLst>
        </xdr:cNvPr>
        <xdr:cNvSpPr/>
      </xdr:nvSpPr>
      <xdr:spPr>
        <a:xfrm>
          <a:off x="6352421" y="4850546"/>
          <a:ext cx="4085126" cy="979714"/>
        </a:xfrm>
        <a:custGeom>
          <a:avLst/>
          <a:gdLst>
            <a:gd name="csX0" fmla="*/ 4761087 w 8337412"/>
            <a:gd name="csY0" fmla="*/ 1266935 h 2125927"/>
            <a:gd name="csX1" fmla="*/ 4761087 w 8337412"/>
            <a:gd name="csY1" fmla="*/ 1675016 h 2125927"/>
            <a:gd name="csX2" fmla="*/ 4831123 w 8337412"/>
            <a:gd name="csY2" fmla="*/ 1675016 h 2125927"/>
            <a:gd name="csX3" fmla="*/ 5163029 w 8337412"/>
            <a:gd name="csY3" fmla="*/ 1629394 h 2125927"/>
            <a:gd name="csX4" fmla="*/ 5260550 w 8337412"/>
            <a:gd name="csY4" fmla="*/ 1467976 h 2125927"/>
            <a:gd name="csX5" fmla="*/ 5164564 w 8337412"/>
            <a:gd name="csY5" fmla="*/ 1314230 h 2125927"/>
            <a:gd name="csX6" fmla="*/ 4840192 w 8337412"/>
            <a:gd name="csY6" fmla="*/ 1267074 h 2125927"/>
            <a:gd name="csX7" fmla="*/ 4760947 w 8337412"/>
            <a:gd name="csY7" fmla="*/ 1267074 h 2125927"/>
            <a:gd name="csX8" fmla="*/ 4761087 w 8337412"/>
            <a:gd name="csY8" fmla="*/ 441565 h 2125927"/>
            <a:gd name="csX9" fmla="*/ 4761087 w 8337412"/>
            <a:gd name="csY9" fmla="*/ 846576 h 2125927"/>
            <a:gd name="csX10" fmla="*/ 4815916 w 8337412"/>
            <a:gd name="csY10" fmla="*/ 846576 h 2125927"/>
            <a:gd name="csX11" fmla="*/ 5115873 w 8337412"/>
            <a:gd name="csY11" fmla="*/ 799420 h 2125927"/>
            <a:gd name="csX12" fmla="*/ 5208790 w 8337412"/>
            <a:gd name="csY12" fmla="*/ 633398 h 2125927"/>
            <a:gd name="csX13" fmla="*/ 5108339 w 8337412"/>
            <a:gd name="csY13" fmla="*/ 482582 h 2125927"/>
            <a:gd name="csX14" fmla="*/ 4800709 w 8337412"/>
            <a:gd name="csY14" fmla="*/ 441425 h 2125927"/>
            <a:gd name="csX15" fmla="*/ 4761087 w 8337412"/>
            <a:gd name="csY15" fmla="*/ 441425 h 2125927"/>
            <a:gd name="csX16" fmla="*/ 6214553 w 8337412"/>
            <a:gd name="csY16" fmla="*/ 0 h 2125927"/>
            <a:gd name="csX17" fmla="*/ 7152652 w 8337412"/>
            <a:gd name="csY17" fmla="*/ 0 h 2125927"/>
            <a:gd name="csX18" fmla="*/ 7375039 w 8337412"/>
            <a:gd name="csY18" fmla="*/ 508671 h 2125927"/>
            <a:gd name="csX19" fmla="*/ 7580683 w 8337412"/>
            <a:gd name="csY19" fmla="*/ 1018738 h 2125927"/>
            <a:gd name="csX20" fmla="*/ 7716153 w 8337412"/>
            <a:gd name="csY20" fmla="*/ 1419285 h 2125927"/>
            <a:gd name="csX21" fmla="*/ 7722291 w 8337412"/>
            <a:gd name="csY21" fmla="*/ 1419285 h 2125927"/>
            <a:gd name="csX22" fmla="*/ 7697876 w 8337412"/>
            <a:gd name="csY22" fmla="*/ 453842 h 2125927"/>
            <a:gd name="csX23" fmla="*/ 7697876 w 8337412"/>
            <a:gd name="csY23" fmla="*/ 0 h 2125927"/>
            <a:gd name="csX24" fmla="*/ 8337412 w 8337412"/>
            <a:gd name="csY24" fmla="*/ 0 h 2125927"/>
            <a:gd name="csX25" fmla="*/ 8337412 w 8337412"/>
            <a:gd name="csY25" fmla="*/ 2125788 h 2125927"/>
            <a:gd name="csX26" fmla="*/ 7408523 w 8337412"/>
            <a:gd name="csY26" fmla="*/ 2125788 h 2125927"/>
            <a:gd name="csX27" fmla="*/ 7210551 w 8337412"/>
            <a:gd name="csY27" fmla="*/ 1684224 h 2125927"/>
            <a:gd name="csX28" fmla="*/ 6845021 w 8337412"/>
            <a:gd name="csY28" fmla="*/ 697435 h 2125927"/>
            <a:gd name="csX29" fmla="*/ 6838883 w 8337412"/>
            <a:gd name="csY29" fmla="*/ 697435 h 2125927"/>
            <a:gd name="csX30" fmla="*/ 6854090 w 8337412"/>
            <a:gd name="csY30" fmla="*/ 1595911 h 2125927"/>
            <a:gd name="csX31" fmla="*/ 6854090 w 8337412"/>
            <a:gd name="csY31" fmla="*/ 2125788 h 2125927"/>
            <a:gd name="csX32" fmla="*/ 6214553 w 8337412"/>
            <a:gd name="csY32" fmla="*/ 2125788 h 2125927"/>
            <a:gd name="csX33" fmla="*/ 6214553 w 8337412"/>
            <a:gd name="csY33" fmla="*/ 0 h 2125927"/>
            <a:gd name="csX34" fmla="*/ 6214553 w 8337412"/>
            <a:gd name="csY34" fmla="*/ 0 h 2125927"/>
            <a:gd name="csX35" fmla="*/ 4081928 w 8337412"/>
            <a:gd name="csY35" fmla="*/ 0 h 2125927"/>
            <a:gd name="csX36" fmla="*/ 4968127 w 8337412"/>
            <a:gd name="csY36" fmla="*/ 0 h 2125927"/>
            <a:gd name="csX37" fmla="*/ 5318310 w 8337412"/>
            <a:gd name="csY37" fmla="*/ 22880 h 2125927"/>
            <a:gd name="csX38" fmla="*/ 5606129 w 8337412"/>
            <a:gd name="csY38" fmla="*/ 102125 h 2125927"/>
            <a:gd name="csX39" fmla="*/ 5814704 w 8337412"/>
            <a:gd name="csY39" fmla="*/ 269682 h 2125927"/>
            <a:gd name="csX40" fmla="*/ 5887809 w 8337412"/>
            <a:gd name="csY40" fmla="*/ 542294 h 2125927"/>
            <a:gd name="csX41" fmla="*/ 5781220 w 8337412"/>
            <a:gd name="csY41" fmla="*/ 845321 h 2125927"/>
            <a:gd name="csX42" fmla="*/ 5449314 w 8337412"/>
            <a:gd name="csY42" fmla="*/ 1017342 h 2125927"/>
            <a:gd name="csX43" fmla="*/ 5449314 w 8337412"/>
            <a:gd name="csY43" fmla="*/ 1023481 h 2125927"/>
            <a:gd name="csX44" fmla="*/ 5957985 w 8337412"/>
            <a:gd name="csY44" fmla="*/ 1519875 h 2125927"/>
            <a:gd name="csX45" fmla="*/ 4983474 w 8337412"/>
            <a:gd name="csY45" fmla="*/ 2125928 h 2125927"/>
            <a:gd name="csX46" fmla="*/ 4081928 w 8337412"/>
            <a:gd name="csY46" fmla="*/ 2125928 h 2125927"/>
            <a:gd name="csX47" fmla="*/ 4081928 w 8337412"/>
            <a:gd name="csY47" fmla="*/ 0 h 2125927"/>
            <a:gd name="csX48" fmla="*/ 4081928 w 8337412"/>
            <a:gd name="csY48" fmla="*/ 0 h 2125927"/>
            <a:gd name="csX49" fmla="*/ 2272419 w 8337412"/>
            <a:gd name="csY49" fmla="*/ 0 h 2125927"/>
            <a:gd name="csX50" fmla="*/ 2975993 w 8337412"/>
            <a:gd name="csY50" fmla="*/ 0 h 2125927"/>
            <a:gd name="csX51" fmla="*/ 2975993 w 8337412"/>
            <a:gd name="csY51" fmla="*/ 1644601 h 2125927"/>
            <a:gd name="csX52" fmla="*/ 3868331 w 8337412"/>
            <a:gd name="csY52" fmla="*/ 1644601 h 2125927"/>
            <a:gd name="csX53" fmla="*/ 3868331 w 8337412"/>
            <a:gd name="csY53" fmla="*/ 2125788 h 2125927"/>
            <a:gd name="csX54" fmla="*/ 2272419 w 8337412"/>
            <a:gd name="csY54" fmla="*/ 2125788 h 2125927"/>
            <a:gd name="csX55" fmla="*/ 2272419 w 8337412"/>
            <a:gd name="csY55" fmla="*/ 0 h 2125927"/>
            <a:gd name="csX56" fmla="*/ 2272419 w 8337412"/>
            <a:gd name="csY56" fmla="*/ 0 h 2125927"/>
            <a:gd name="csX57" fmla="*/ 0 w 8337412"/>
            <a:gd name="csY57" fmla="*/ 0 h 2125927"/>
            <a:gd name="csX58" fmla="*/ 691297 w 8337412"/>
            <a:gd name="csY58" fmla="*/ 0 h 2125927"/>
            <a:gd name="csX59" fmla="*/ 691297 w 8337412"/>
            <a:gd name="csY59" fmla="*/ 870991 h 2125927"/>
            <a:gd name="csX60" fmla="*/ 697435 w 8337412"/>
            <a:gd name="csY60" fmla="*/ 870991 h 2125927"/>
            <a:gd name="csX61" fmla="*/ 1005066 w 8337412"/>
            <a:gd name="csY61" fmla="*/ 368459 h 2125927"/>
            <a:gd name="csX62" fmla="*/ 1245589 w 8337412"/>
            <a:gd name="csY62" fmla="*/ 0 h 2125927"/>
            <a:gd name="csX63" fmla="*/ 2031338 w 8337412"/>
            <a:gd name="csY63" fmla="*/ 0 h 2125927"/>
            <a:gd name="csX64" fmla="*/ 1294280 w 8337412"/>
            <a:gd name="csY64" fmla="*/ 977581 h 2125927"/>
            <a:gd name="csX65" fmla="*/ 2095235 w 8337412"/>
            <a:gd name="csY65" fmla="*/ 2125788 h 2125927"/>
            <a:gd name="csX66" fmla="*/ 1254658 w 8337412"/>
            <a:gd name="csY66" fmla="*/ 2125788 h 2125927"/>
            <a:gd name="csX67" fmla="*/ 1023203 w 8337412"/>
            <a:gd name="csY67" fmla="*/ 1751191 h 2125927"/>
            <a:gd name="csX68" fmla="*/ 697296 w 8337412"/>
            <a:gd name="csY68" fmla="*/ 1175552 h 2125927"/>
            <a:gd name="csX69" fmla="*/ 691157 w 8337412"/>
            <a:gd name="csY69" fmla="*/ 1175552 h 2125927"/>
            <a:gd name="csX70" fmla="*/ 691157 w 8337412"/>
            <a:gd name="csY70" fmla="*/ 2125788 h 2125927"/>
            <a:gd name="csX71" fmla="*/ 0 w 8337412"/>
            <a:gd name="csY71" fmla="*/ 2125788 h 2125927"/>
            <a:gd name="csX72" fmla="*/ 0 w 8337412"/>
            <a:gd name="csY72" fmla="*/ 0 h 2125927"/>
            <a:gd name="csX73" fmla="*/ 0 w 8337412"/>
            <a:gd name="csY73" fmla="*/ 0 h 212592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  <a:cxn ang="0">
              <a:pos x="csX57" y="csY57"/>
            </a:cxn>
            <a:cxn ang="0">
              <a:pos x="csX58" y="csY58"/>
            </a:cxn>
            <a:cxn ang="0">
              <a:pos x="csX59" y="csY59"/>
            </a:cxn>
            <a:cxn ang="0">
              <a:pos x="csX60" y="csY60"/>
            </a:cxn>
            <a:cxn ang="0">
              <a:pos x="csX61" y="csY61"/>
            </a:cxn>
            <a:cxn ang="0">
              <a:pos x="csX62" y="csY62"/>
            </a:cxn>
            <a:cxn ang="0">
              <a:pos x="csX63" y="csY63"/>
            </a:cxn>
            <a:cxn ang="0">
              <a:pos x="csX64" y="csY64"/>
            </a:cxn>
            <a:cxn ang="0">
              <a:pos x="csX65" y="csY65"/>
            </a:cxn>
            <a:cxn ang="0">
              <a:pos x="csX66" y="csY66"/>
            </a:cxn>
            <a:cxn ang="0">
              <a:pos x="csX67" y="csY67"/>
            </a:cxn>
            <a:cxn ang="0">
              <a:pos x="csX68" y="csY68"/>
            </a:cxn>
            <a:cxn ang="0">
              <a:pos x="csX69" y="csY69"/>
            </a:cxn>
            <a:cxn ang="0">
              <a:pos x="csX70" y="csY70"/>
            </a:cxn>
            <a:cxn ang="0">
              <a:pos x="csX71" y="csY71"/>
            </a:cxn>
            <a:cxn ang="0">
              <a:pos x="csX72" y="csY72"/>
            </a:cxn>
            <a:cxn ang="0">
              <a:pos x="csX73" y="csY73"/>
            </a:cxn>
          </a:cxnLst>
          <a:rect l="l" t="t" r="r" b="b"/>
          <a:pathLst>
            <a:path w="8337412" h="2125927">
              <a:moveTo>
                <a:pt x="4761087" y="1266935"/>
              </a:moveTo>
              <a:lnTo>
                <a:pt x="4761087" y="1675016"/>
              </a:lnTo>
              <a:lnTo>
                <a:pt x="4831123" y="1675016"/>
              </a:lnTo>
              <a:cubicBezTo>
                <a:pt x="4987519" y="1675016"/>
                <a:pt x="5098155" y="1659808"/>
                <a:pt x="5163029" y="1629394"/>
              </a:cubicBezTo>
              <a:cubicBezTo>
                <a:pt x="5228044" y="1598980"/>
                <a:pt x="5260550" y="1545127"/>
                <a:pt x="5260550" y="1467976"/>
              </a:cubicBezTo>
              <a:cubicBezTo>
                <a:pt x="5260550" y="1396962"/>
                <a:pt x="5228601" y="1345621"/>
                <a:pt x="5164564" y="1314230"/>
              </a:cubicBezTo>
              <a:cubicBezTo>
                <a:pt x="5100666" y="1282700"/>
                <a:pt x="4992542" y="1267074"/>
                <a:pt x="4840192" y="1267074"/>
              </a:cubicBezTo>
              <a:lnTo>
                <a:pt x="4760947" y="1267074"/>
              </a:lnTo>
              <a:close/>
              <a:moveTo>
                <a:pt x="4761087" y="441565"/>
              </a:moveTo>
              <a:lnTo>
                <a:pt x="4761087" y="846576"/>
              </a:lnTo>
              <a:lnTo>
                <a:pt x="4815916" y="846576"/>
              </a:lnTo>
              <a:cubicBezTo>
                <a:pt x="4954036" y="846576"/>
                <a:pt x="5053929" y="830811"/>
                <a:pt x="5115873" y="799420"/>
              </a:cubicBezTo>
              <a:cubicBezTo>
                <a:pt x="5177818" y="767890"/>
                <a:pt x="5208790" y="712642"/>
                <a:pt x="5208790" y="633398"/>
              </a:cubicBezTo>
              <a:cubicBezTo>
                <a:pt x="5208790" y="560292"/>
                <a:pt x="5175307" y="510066"/>
                <a:pt x="5108339" y="482582"/>
              </a:cubicBezTo>
              <a:cubicBezTo>
                <a:pt x="5041372" y="455237"/>
                <a:pt x="4938829" y="441425"/>
                <a:pt x="4800709" y="441425"/>
              </a:cubicBezTo>
              <a:lnTo>
                <a:pt x="4761087" y="441425"/>
              </a:lnTo>
              <a:close/>
              <a:moveTo>
                <a:pt x="6214553" y="0"/>
              </a:moveTo>
              <a:lnTo>
                <a:pt x="7152652" y="0"/>
              </a:lnTo>
              <a:lnTo>
                <a:pt x="7375039" y="508671"/>
              </a:lnTo>
              <a:cubicBezTo>
                <a:pt x="7442006" y="660882"/>
                <a:pt x="7510508" y="830951"/>
                <a:pt x="7580683" y="1018738"/>
              </a:cubicBezTo>
              <a:cubicBezTo>
                <a:pt x="7650720" y="1206525"/>
                <a:pt x="7695923" y="1340040"/>
                <a:pt x="7716153" y="1419285"/>
              </a:cubicBezTo>
              <a:lnTo>
                <a:pt x="7722291" y="1419285"/>
              </a:lnTo>
              <a:cubicBezTo>
                <a:pt x="7706107" y="1246705"/>
                <a:pt x="7697876" y="924844"/>
                <a:pt x="7697876" y="453842"/>
              </a:cubicBezTo>
              <a:lnTo>
                <a:pt x="7697876" y="0"/>
              </a:lnTo>
              <a:lnTo>
                <a:pt x="8337412" y="0"/>
              </a:lnTo>
              <a:lnTo>
                <a:pt x="8337412" y="2125788"/>
              </a:lnTo>
              <a:lnTo>
                <a:pt x="7408523" y="2125788"/>
              </a:lnTo>
              <a:lnTo>
                <a:pt x="7210551" y="1684224"/>
              </a:lnTo>
              <a:cubicBezTo>
                <a:pt x="7080662" y="1393893"/>
                <a:pt x="6958726" y="1064917"/>
                <a:pt x="6845021" y="697435"/>
              </a:cubicBezTo>
              <a:lnTo>
                <a:pt x="6838883" y="697435"/>
              </a:lnTo>
              <a:cubicBezTo>
                <a:pt x="6849068" y="803048"/>
                <a:pt x="6854090" y="1102447"/>
                <a:pt x="6854090" y="1595911"/>
              </a:cubicBezTo>
              <a:lnTo>
                <a:pt x="6854090" y="2125788"/>
              </a:lnTo>
              <a:lnTo>
                <a:pt x="6214553" y="2125788"/>
              </a:lnTo>
              <a:lnTo>
                <a:pt x="6214553" y="0"/>
              </a:lnTo>
              <a:lnTo>
                <a:pt x="6214553" y="0"/>
              </a:lnTo>
              <a:close/>
              <a:moveTo>
                <a:pt x="4081928" y="0"/>
              </a:moveTo>
              <a:lnTo>
                <a:pt x="4968127" y="0"/>
              </a:lnTo>
              <a:cubicBezTo>
                <a:pt x="5100108" y="0"/>
                <a:pt x="5216882" y="7673"/>
                <a:pt x="5318310" y="22880"/>
              </a:cubicBezTo>
              <a:cubicBezTo>
                <a:pt x="5419877" y="38088"/>
                <a:pt x="5515723" y="64456"/>
                <a:pt x="5606129" y="102125"/>
              </a:cubicBezTo>
              <a:cubicBezTo>
                <a:pt x="5696534" y="139654"/>
                <a:pt x="5766013" y="195460"/>
                <a:pt x="5814704" y="269682"/>
              </a:cubicBezTo>
              <a:cubicBezTo>
                <a:pt x="5863394" y="343765"/>
                <a:pt x="5887809" y="434589"/>
                <a:pt x="5887809" y="542294"/>
              </a:cubicBezTo>
              <a:cubicBezTo>
                <a:pt x="5887809" y="655999"/>
                <a:pt x="5852233" y="757008"/>
                <a:pt x="5781220" y="845321"/>
              </a:cubicBezTo>
              <a:cubicBezTo>
                <a:pt x="5710207" y="933634"/>
                <a:pt x="5599432" y="990974"/>
                <a:pt x="5449314" y="1017342"/>
              </a:cubicBezTo>
              <a:lnTo>
                <a:pt x="5449314" y="1023481"/>
              </a:lnTo>
              <a:cubicBezTo>
                <a:pt x="5788336" y="1082356"/>
                <a:pt x="5957985" y="1247821"/>
                <a:pt x="5957985" y="1519875"/>
              </a:cubicBezTo>
              <a:cubicBezTo>
                <a:pt x="5957985" y="1923910"/>
                <a:pt x="5633195" y="2125928"/>
                <a:pt x="4983474" y="2125928"/>
              </a:cubicBezTo>
              <a:lnTo>
                <a:pt x="4081928" y="2125928"/>
              </a:lnTo>
              <a:lnTo>
                <a:pt x="4081928" y="0"/>
              </a:lnTo>
              <a:lnTo>
                <a:pt x="4081928" y="0"/>
              </a:lnTo>
              <a:close/>
              <a:moveTo>
                <a:pt x="2272419" y="0"/>
              </a:moveTo>
              <a:lnTo>
                <a:pt x="2975993" y="0"/>
              </a:lnTo>
              <a:lnTo>
                <a:pt x="2975993" y="1644601"/>
              </a:lnTo>
              <a:lnTo>
                <a:pt x="3868331" y="1644601"/>
              </a:lnTo>
              <a:lnTo>
                <a:pt x="3868331" y="2125788"/>
              </a:lnTo>
              <a:lnTo>
                <a:pt x="2272419" y="2125788"/>
              </a:lnTo>
              <a:lnTo>
                <a:pt x="2272419" y="0"/>
              </a:lnTo>
              <a:lnTo>
                <a:pt x="2272419" y="0"/>
              </a:lnTo>
              <a:close/>
              <a:moveTo>
                <a:pt x="0" y="0"/>
              </a:moveTo>
              <a:lnTo>
                <a:pt x="691297" y="0"/>
              </a:lnTo>
              <a:lnTo>
                <a:pt x="691297" y="870991"/>
              </a:lnTo>
              <a:lnTo>
                <a:pt x="697435" y="870991"/>
              </a:lnTo>
              <a:cubicBezTo>
                <a:pt x="738034" y="781702"/>
                <a:pt x="840578" y="614144"/>
                <a:pt x="1005066" y="368459"/>
              </a:cubicBezTo>
              <a:lnTo>
                <a:pt x="1245589" y="0"/>
              </a:lnTo>
              <a:lnTo>
                <a:pt x="2031338" y="0"/>
              </a:lnTo>
              <a:lnTo>
                <a:pt x="1294280" y="977581"/>
              </a:lnTo>
              <a:lnTo>
                <a:pt x="2095235" y="2125788"/>
              </a:lnTo>
              <a:lnTo>
                <a:pt x="1254658" y="2125788"/>
              </a:lnTo>
              <a:lnTo>
                <a:pt x="1023203" y="1751191"/>
              </a:lnTo>
              <a:cubicBezTo>
                <a:pt x="895267" y="1542058"/>
                <a:pt x="786725" y="1350225"/>
                <a:pt x="697296" y="1175552"/>
              </a:cubicBezTo>
              <a:lnTo>
                <a:pt x="691157" y="1175552"/>
              </a:lnTo>
              <a:lnTo>
                <a:pt x="691157" y="2125788"/>
              </a:lnTo>
              <a:lnTo>
                <a:pt x="0" y="2125788"/>
              </a:ln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7877" cap="flat">
          <a:solidFill>
            <a:schemeClr val="bg1"/>
          </a:solidFill>
          <a:prstDash val="solid"/>
          <a:round/>
        </a:ln>
      </xdr:spPr>
      <xdr:txBody>
        <a:bodyPr wrap="square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t-BR"/>
        </a:p>
      </xdr:txBody>
    </xdr:sp>
    <xdr:clientData/>
  </xdr:twoCellAnchor>
  <xdr:twoCellAnchor>
    <xdr:from>
      <xdr:col>13</xdr:col>
      <xdr:colOff>374148</xdr:colOff>
      <xdr:row>1</xdr:row>
      <xdr:rowOff>155823</xdr:rowOff>
    </xdr:from>
    <xdr:to>
      <xdr:col>15</xdr:col>
      <xdr:colOff>594809</xdr:colOff>
      <xdr:row>3</xdr:row>
      <xdr:rowOff>111812</xdr:rowOff>
    </xdr:to>
    <xdr:sp macro="" textlink="">
      <xdr:nvSpPr>
        <xdr:cNvPr id="46" name="TextBox 4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8E1686-31AC-D6FE-BD07-E1C909B27985}"/>
            </a:ext>
          </a:extLst>
        </xdr:cNvPr>
        <xdr:cNvSpPr txBox="1"/>
      </xdr:nvSpPr>
      <xdr:spPr>
        <a:xfrm>
          <a:off x="8688112" y="319109"/>
          <a:ext cx="1499733" cy="282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spc="100">
              <a:solidFill>
                <a:srgbClr val="B6F5BE"/>
              </a:solidFill>
              <a:ea typeface="Inter" panose="020B0502030000000004" pitchFamily="34" charset="0"/>
            </a:rPr>
            <a:t>ri.klabin.com.br</a:t>
          </a:r>
        </a:p>
      </xdr:txBody>
    </xdr:sp>
    <xdr:clientData/>
  </xdr:twoCellAnchor>
  <xdr:twoCellAnchor>
    <xdr:from>
      <xdr:col>1</xdr:col>
      <xdr:colOff>400049</xdr:colOff>
      <xdr:row>1</xdr:row>
      <xdr:rowOff>96627</xdr:rowOff>
    </xdr:from>
    <xdr:to>
      <xdr:col>7</xdr:col>
      <xdr:colOff>180974</xdr:colOff>
      <xdr:row>4</xdr:row>
      <xdr:rowOff>6852</xdr:rowOff>
    </xdr:to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AF2CA2E5-0E8B-49FA-991D-372570BFE662}"/>
            </a:ext>
          </a:extLst>
        </xdr:cNvPr>
        <xdr:cNvSpPr txBox="1"/>
      </xdr:nvSpPr>
      <xdr:spPr>
        <a:xfrm>
          <a:off x="1009649" y="258552"/>
          <a:ext cx="3438525" cy="39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r>
            <a:rPr lang="pt-BR" sz="1200" b="0">
              <a:solidFill>
                <a:schemeClr val="bg1"/>
              </a:solidFill>
              <a:latin typeface="72" panose="020B0503030000000003" pitchFamily="34" charset="0"/>
              <a:ea typeface="Open Sans" panose="020B0606030504020204" pitchFamily="34" charset="0"/>
              <a:cs typeface="72" panose="020B0503030000000003" pitchFamily="34" charset="0"/>
            </a:rPr>
            <a:t>Relações com Investidores</a:t>
          </a:r>
        </a:p>
      </xdr:txBody>
    </xdr:sp>
    <xdr:clientData/>
  </xdr:twoCellAnchor>
  <xdr:twoCellAnchor>
    <xdr:from>
      <xdr:col>1</xdr:col>
      <xdr:colOff>371474</xdr:colOff>
      <xdr:row>1</xdr:row>
      <xdr:rowOff>114627</xdr:rowOff>
    </xdr:from>
    <xdr:to>
      <xdr:col>1</xdr:col>
      <xdr:colOff>371474</xdr:colOff>
      <xdr:row>3</xdr:row>
      <xdr:rowOff>150777</xdr:rowOff>
    </xdr:to>
    <xdr:cxnSp macro="">
      <xdr:nvCxnSpPr>
        <xdr:cNvPr id="30" name="Conector reto 29">
          <a:extLst>
            <a:ext uri="{FF2B5EF4-FFF2-40B4-BE49-F238E27FC236}">
              <a16:creationId xmlns:a16="http://schemas.microsoft.com/office/drawing/2014/main" id="{588EB597-416A-360C-0BDB-3825050FB47E}"/>
            </a:ext>
          </a:extLst>
        </xdr:cNvPr>
        <xdr:cNvCxnSpPr/>
      </xdr:nvCxnSpPr>
      <xdr:spPr bwMode="auto">
        <a:xfrm>
          <a:off x="981074" y="276552"/>
          <a:ext cx="0" cy="360000"/>
        </a:xfrm>
        <a:prstGeom prst="line">
          <a:avLst/>
        </a:prstGeom>
        <a:noFill/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563335</xdr:colOff>
      <xdr:row>8</xdr:row>
      <xdr:rowOff>43355</xdr:rowOff>
    </xdr:from>
    <xdr:to>
      <xdr:col>12</xdr:col>
      <xdr:colOff>467453</xdr:colOff>
      <xdr:row>25</xdr:row>
      <xdr:rowOff>101830</xdr:rowOff>
    </xdr:to>
    <xdr:grpSp>
      <xdr:nvGrpSpPr>
        <xdr:cNvPr id="314" name="Agrupar 25">
          <a:extLst>
            <a:ext uri="{FF2B5EF4-FFF2-40B4-BE49-F238E27FC236}">
              <a16:creationId xmlns:a16="http://schemas.microsoft.com/office/drawing/2014/main" id="{E4CB3A44-9B88-2380-D6E8-1863F9DDDFF0}"/>
            </a:ext>
          </a:extLst>
        </xdr:cNvPr>
        <xdr:cNvGrpSpPr/>
      </xdr:nvGrpSpPr>
      <xdr:grpSpPr>
        <a:xfrm>
          <a:off x="1777773" y="1376855"/>
          <a:ext cx="5976305" cy="2892163"/>
          <a:chOff x="1809749" y="1524000"/>
          <a:chExt cx="6000118" cy="2816593"/>
        </a:xfrm>
      </xdr:grpSpPr>
      <xdr:sp macro="" textlink="">
        <xdr:nvSpPr>
          <xdr:cNvPr id="315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8BA6BBD-6D46-4852-8142-64A976DC924D}"/>
              </a:ext>
            </a:extLst>
          </xdr:cNvPr>
          <xdr:cNvSpPr/>
        </xdr:nvSpPr>
        <xdr:spPr bwMode="auto">
          <a:xfrm>
            <a:off x="1809749" y="3339444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4. Income Statement</a:t>
            </a:r>
          </a:p>
        </xdr:txBody>
      </xdr:sp>
      <xdr:sp macro="" textlink="">
        <xdr:nvSpPr>
          <xdr:cNvPr id="316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12A555B-9A7B-4166-BB6D-5836FB784285}"/>
              </a:ext>
            </a:extLst>
          </xdr:cNvPr>
          <xdr:cNvSpPr/>
        </xdr:nvSpPr>
        <xdr:spPr bwMode="auto">
          <a:xfrm>
            <a:off x="1809750" y="2734296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3. Balance Sheet</a:t>
            </a:r>
          </a:p>
        </xdr:txBody>
      </xdr:sp>
      <xdr:sp macro="" textlink="">
        <xdr:nvSpPr>
          <xdr:cNvPr id="317" name="Retângulo 4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3DAC1FE4-1799-4C98-AF53-4AB65D9D09F6}"/>
              </a:ext>
            </a:extLst>
          </xdr:cNvPr>
          <xdr:cNvSpPr/>
        </xdr:nvSpPr>
        <xdr:spPr bwMode="auto">
          <a:xfrm>
            <a:off x="1809750" y="2129148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2. Production</a:t>
            </a:r>
          </a:p>
        </xdr:txBody>
      </xdr:sp>
      <xdr:sp macro="" textlink="">
        <xdr:nvSpPr>
          <xdr:cNvPr id="318" name="Retângulo 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C21D4F1-737F-4E94-8F75-9ACCB546369A}"/>
              </a:ext>
            </a:extLst>
          </xdr:cNvPr>
          <xdr:cNvSpPr/>
        </xdr:nvSpPr>
        <xdr:spPr bwMode="auto">
          <a:xfrm>
            <a:off x="1809750" y="3944593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5. Cash Flow</a:t>
            </a:r>
          </a:p>
        </xdr:txBody>
      </xdr:sp>
      <xdr:sp macro="" textlink="">
        <xdr:nvSpPr>
          <xdr:cNvPr id="319" name="CaixaDeTexto 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5B282E6C-AA71-4E7E-9CAA-D6856458C813}"/>
              </a:ext>
            </a:extLst>
          </xdr:cNvPr>
          <xdr:cNvSpPr txBox="1"/>
        </xdr:nvSpPr>
        <xdr:spPr>
          <a:xfrm>
            <a:off x="1809750" y="1524000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lvl="0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1. Sales</a:t>
            </a:r>
          </a:p>
        </xdr:txBody>
      </xdr:sp>
      <xdr:sp macro="" textlink="">
        <xdr:nvSpPr>
          <xdr:cNvPr id="320" name="Retângulo 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95371038-E2DD-4B61-ADBD-40C32B6BFD1F}"/>
              </a:ext>
            </a:extLst>
          </xdr:cNvPr>
          <xdr:cNvSpPr/>
        </xdr:nvSpPr>
        <xdr:spPr bwMode="auto">
          <a:xfrm>
            <a:off x="5001867" y="3944593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10. ROIC</a:t>
            </a:r>
          </a:p>
        </xdr:txBody>
      </xdr:sp>
      <xdr:sp macro="" textlink="">
        <xdr:nvSpPr>
          <xdr:cNvPr id="321" name="Retângulo 8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3365E7E0-2233-450E-850D-15429EED8AE6}"/>
              </a:ext>
            </a:extLst>
          </xdr:cNvPr>
          <xdr:cNvSpPr/>
        </xdr:nvSpPr>
        <xdr:spPr bwMode="auto">
          <a:xfrm>
            <a:off x="5001867" y="3339444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9. Free Cash Flow</a:t>
            </a:r>
          </a:p>
        </xdr:txBody>
      </xdr:sp>
      <xdr:sp macro="" textlink="">
        <xdr:nvSpPr>
          <xdr:cNvPr id="322" name="Retângulo 9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8B813C28-1A4E-4F6F-BFAA-3E28F0DA8CFF}"/>
              </a:ext>
            </a:extLst>
          </xdr:cNvPr>
          <xdr:cNvSpPr/>
        </xdr:nvSpPr>
        <xdr:spPr bwMode="auto">
          <a:xfrm>
            <a:off x="5001867" y="2734296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8. Adjusted EBITDA</a:t>
            </a:r>
          </a:p>
        </xdr:txBody>
      </xdr:sp>
      <xdr:sp macro="" textlink="">
        <xdr:nvSpPr>
          <xdr:cNvPr id="323" name="Retângulo 10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C2C1FA4-4B0D-4DFE-A514-FD465C5EF079}"/>
              </a:ext>
            </a:extLst>
          </xdr:cNvPr>
          <xdr:cNvSpPr/>
        </xdr:nvSpPr>
        <xdr:spPr bwMode="auto">
          <a:xfrm>
            <a:off x="5001867" y="2129148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7. Investments</a:t>
            </a:r>
          </a:p>
        </xdr:txBody>
      </xdr:sp>
      <xdr:sp macro="" textlink="">
        <xdr:nvSpPr>
          <xdr:cNvPr id="324" name="Retângulo 1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E7A13F73-CB9D-433F-8417-AA0F97472684}"/>
              </a:ext>
            </a:extLst>
          </xdr:cNvPr>
          <xdr:cNvSpPr/>
        </xdr:nvSpPr>
        <xdr:spPr bwMode="auto">
          <a:xfrm>
            <a:off x="5001867" y="1524000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6. Debt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0</xdr:row>
      <xdr:rowOff>95250</xdr:rowOff>
    </xdr:from>
    <xdr:to>
      <xdr:col>0</xdr:col>
      <xdr:colOff>1797050</xdr:colOff>
      <xdr:row>0</xdr:row>
      <xdr:rowOff>569467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B8F2FB7B-B0E8-43CA-A9CB-D3B19D2DB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95250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1905000</xdr:colOff>
      <xdr:row>0</xdr:row>
      <xdr:rowOff>233320</xdr:rowOff>
    </xdr:from>
    <xdr:to>
      <xdr:col>0</xdr:col>
      <xdr:colOff>2638425</xdr:colOff>
      <xdr:row>0</xdr:row>
      <xdr:rowOff>480970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ED6C30-A363-4525-B610-8D78CE5F8C6B}"/>
            </a:ext>
          </a:extLst>
        </xdr:cNvPr>
        <xdr:cNvSpPr/>
      </xdr:nvSpPr>
      <xdr:spPr bwMode="auto">
        <a:xfrm>
          <a:off x="1905000" y="233320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0</xdr:row>
      <xdr:rowOff>84667</xdr:rowOff>
    </xdr:from>
    <xdr:to>
      <xdr:col>0</xdr:col>
      <xdr:colOff>1800225</xdr:colOff>
      <xdr:row>0</xdr:row>
      <xdr:rowOff>558884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8DF80E1E-6928-458C-B277-CA967E502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84667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1883833</xdr:colOff>
      <xdr:row>0</xdr:row>
      <xdr:rowOff>222737</xdr:rowOff>
    </xdr:from>
    <xdr:to>
      <xdr:col>0</xdr:col>
      <xdr:colOff>2617258</xdr:colOff>
      <xdr:row>0</xdr:row>
      <xdr:rowOff>470387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1D64F2-8B5C-4AFD-9548-8540E62868C3}"/>
            </a:ext>
          </a:extLst>
        </xdr:cNvPr>
        <xdr:cNvSpPr/>
      </xdr:nvSpPr>
      <xdr:spPr bwMode="auto">
        <a:xfrm>
          <a:off x="1883833" y="222737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74250</xdr:rowOff>
    </xdr:from>
    <xdr:to>
      <xdr:col>0</xdr:col>
      <xdr:colOff>1581150</xdr:colOff>
      <xdr:row>0</xdr:row>
      <xdr:rowOff>545292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F87F743-7D0B-4402-AC9F-C9B669F42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74250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1685925</xdr:colOff>
      <xdr:row>0</xdr:row>
      <xdr:rowOff>212320</xdr:rowOff>
    </xdr:from>
    <xdr:to>
      <xdr:col>0</xdr:col>
      <xdr:colOff>2419350</xdr:colOff>
      <xdr:row>0</xdr:row>
      <xdr:rowOff>459970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3A466A-3290-6705-E332-B962FAF7371A}"/>
            </a:ext>
          </a:extLst>
        </xdr:cNvPr>
        <xdr:cNvSpPr/>
      </xdr:nvSpPr>
      <xdr:spPr bwMode="auto">
        <a:xfrm>
          <a:off x="1685925" y="212320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1217083</xdr:colOff>
      <xdr:row>0</xdr:row>
      <xdr:rowOff>105833</xdr:rowOff>
    </xdr:from>
    <xdr:to>
      <xdr:col>0</xdr:col>
      <xdr:colOff>1782233</xdr:colOff>
      <xdr:row>0</xdr:row>
      <xdr:rowOff>583225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0EAD39C3-2738-4729-B873-1F4982CBD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7083" y="105833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1883833</xdr:colOff>
      <xdr:row>0</xdr:row>
      <xdr:rowOff>243903</xdr:rowOff>
    </xdr:from>
    <xdr:to>
      <xdr:col>0</xdr:col>
      <xdr:colOff>2617258</xdr:colOff>
      <xdr:row>0</xdr:row>
      <xdr:rowOff>491553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3A4C92-A299-4C56-9258-C534A3D011BD}"/>
            </a:ext>
          </a:extLst>
        </xdr:cNvPr>
        <xdr:cNvSpPr/>
      </xdr:nvSpPr>
      <xdr:spPr bwMode="auto">
        <a:xfrm>
          <a:off x="1883833" y="243903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1291167</xdr:colOff>
      <xdr:row>0</xdr:row>
      <xdr:rowOff>84666</xdr:rowOff>
    </xdr:from>
    <xdr:to>
      <xdr:col>0</xdr:col>
      <xdr:colOff>1859492</xdr:colOff>
      <xdr:row>0</xdr:row>
      <xdr:rowOff>558883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41407999-CAD7-49FF-A698-CCE1F2630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1167" y="84666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1957917</xdr:colOff>
      <xdr:row>0</xdr:row>
      <xdr:rowOff>222736</xdr:rowOff>
    </xdr:from>
    <xdr:to>
      <xdr:col>0</xdr:col>
      <xdr:colOff>2691342</xdr:colOff>
      <xdr:row>0</xdr:row>
      <xdr:rowOff>470386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D9FB8-A853-43C6-8DB2-66FD6FA7F35D}"/>
            </a:ext>
          </a:extLst>
        </xdr:cNvPr>
        <xdr:cNvSpPr/>
      </xdr:nvSpPr>
      <xdr:spPr bwMode="auto">
        <a:xfrm>
          <a:off x="1957917" y="222736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1248833</xdr:colOff>
      <xdr:row>0</xdr:row>
      <xdr:rowOff>95250</xdr:rowOff>
    </xdr:from>
    <xdr:to>
      <xdr:col>0</xdr:col>
      <xdr:colOff>1810808</xdr:colOff>
      <xdr:row>0</xdr:row>
      <xdr:rowOff>569467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F24DA2EF-BE55-45C2-B6EF-DDC5DB7A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8833" y="95250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1915583</xdr:colOff>
      <xdr:row>0</xdr:row>
      <xdr:rowOff>233320</xdr:rowOff>
    </xdr:from>
    <xdr:to>
      <xdr:col>0</xdr:col>
      <xdr:colOff>2649008</xdr:colOff>
      <xdr:row>0</xdr:row>
      <xdr:rowOff>480970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3A4C1E-6763-4C2E-B227-47877A15B642}"/>
            </a:ext>
          </a:extLst>
        </xdr:cNvPr>
        <xdr:cNvSpPr/>
      </xdr:nvSpPr>
      <xdr:spPr bwMode="auto">
        <a:xfrm>
          <a:off x="1915583" y="233320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1247775</xdr:colOff>
      <xdr:row>0</xdr:row>
      <xdr:rowOff>65616</xdr:rowOff>
    </xdr:from>
    <xdr:to>
      <xdr:col>0</xdr:col>
      <xdr:colOff>1809750</xdr:colOff>
      <xdr:row>0</xdr:row>
      <xdr:rowOff>539833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5C41724-8B2E-4672-8E43-90FAA9469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" y="65616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1914525</xdr:colOff>
      <xdr:row>0</xdr:row>
      <xdr:rowOff>203686</xdr:rowOff>
    </xdr:from>
    <xdr:to>
      <xdr:col>0</xdr:col>
      <xdr:colOff>2647950</xdr:colOff>
      <xdr:row>0</xdr:row>
      <xdr:rowOff>451336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89C326-5D8A-442F-97B2-4E78BC933B40}"/>
            </a:ext>
          </a:extLst>
        </xdr:cNvPr>
        <xdr:cNvSpPr/>
      </xdr:nvSpPr>
      <xdr:spPr bwMode="auto">
        <a:xfrm>
          <a:off x="1914525" y="203686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1174750</xdr:colOff>
      <xdr:row>0</xdr:row>
      <xdr:rowOff>137583</xdr:rowOff>
    </xdr:from>
    <xdr:to>
      <xdr:col>0</xdr:col>
      <xdr:colOff>1743075</xdr:colOff>
      <xdr:row>0</xdr:row>
      <xdr:rowOff>611800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AC9EBD84-FE0B-41CC-990A-DA82187EC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750" y="137583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1841500</xdr:colOff>
      <xdr:row>0</xdr:row>
      <xdr:rowOff>275653</xdr:rowOff>
    </xdr:from>
    <xdr:to>
      <xdr:col>0</xdr:col>
      <xdr:colOff>2574925</xdr:colOff>
      <xdr:row>0</xdr:row>
      <xdr:rowOff>523303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251EB-3C98-4026-818A-A61BCB2CA089}"/>
            </a:ext>
          </a:extLst>
        </xdr:cNvPr>
        <xdr:cNvSpPr/>
      </xdr:nvSpPr>
      <xdr:spPr bwMode="auto">
        <a:xfrm>
          <a:off x="1841500" y="275653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1209675</xdr:colOff>
      <xdr:row>0</xdr:row>
      <xdr:rowOff>85725</xdr:rowOff>
    </xdr:from>
    <xdr:to>
      <xdr:col>0</xdr:col>
      <xdr:colOff>1771650</xdr:colOff>
      <xdr:row>0</xdr:row>
      <xdr:rowOff>559942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4DBF2EB7-39E8-4C56-A008-6D6FEB9AA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85725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1876425</xdr:colOff>
      <xdr:row>0</xdr:row>
      <xdr:rowOff>223795</xdr:rowOff>
    </xdr:from>
    <xdr:to>
      <xdr:col>0</xdr:col>
      <xdr:colOff>2609850</xdr:colOff>
      <xdr:row>0</xdr:row>
      <xdr:rowOff>471445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86831F-D403-4C4D-B0D1-E8E9671759E6}"/>
            </a:ext>
          </a:extLst>
        </xdr:cNvPr>
        <xdr:cNvSpPr/>
      </xdr:nvSpPr>
      <xdr:spPr bwMode="auto">
        <a:xfrm>
          <a:off x="1876425" y="223795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648511</xdr:colOff>
      <xdr:row>0</xdr:row>
      <xdr:rowOff>70931</xdr:rowOff>
    </xdr:from>
    <xdr:to>
      <xdr:col>0</xdr:col>
      <xdr:colOff>1210486</xdr:colOff>
      <xdr:row>0</xdr:row>
      <xdr:rowOff>545148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E1EFB6F1-542D-4929-9DF8-7C8485CB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511" y="70931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1315261</xdr:colOff>
      <xdr:row>0</xdr:row>
      <xdr:rowOff>209001</xdr:rowOff>
    </xdr:from>
    <xdr:to>
      <xdr:col>0</xdr:col>
      <xdr:colOff>2048686</xdr:colOff>
      <xdr:row>0</xdr:row>
      <xdr:rowOff>456651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4F76D9-8BC4-4CF7-967D-2C02764B4B18}"/>
            </a:ext>
          </a:extLst>
        </xdr:cNvPr>
        <xdr:cNvSpPr/>
      </xdr:nvSpPr>
      <xdr:spPr bwMode="auto">
        <a:xfrm>
          <a:off x="1315261" y="209001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COVER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nsolida&#231;&#227;o\Comum\Informa&#231;&#245;es%20BW\ITR\2012\2T%202012\VRP_MerProd_2T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acity\MKTMILL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BERTO\MASTER\GEMod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Defunct"/>
      <sheetName val="SAPBEXfiltersDefunct"/>
      <sheetName val="QRY_MI"/>
      <sheetName val="QRY_ME"/>
      <sheetName val="MI"/>
      <sheetName val="ME"/>
      <sheetName val="BExRepositorySheet"/>
      <sheetName val="Total"/>
    </sheetNames>
    <sheetDataSet>
      <sheetData sheetId="0" refreshError="1"/>
      <sheetData sheetId="1" refreshError="1"/>
      <sheetData sheetId="2">
        <row r="23">
          <cell r="A23" t="str">
            <v>Ano civilTrimestre</v>
          </cell>
        </row>
        <row r="216">
          <cell r="A216" t="str">
            <v>Ano civilTrimestre</v>
          </cell>
          <cell r="B216" t="str">
            <v>20041</v>
          </cell>
          <cell r="C216" t="str">
            <v>20042</v>
          </cell>
          <cell r="D216" t="str">
            <v>20043</v>
          </cell>
          <cell r="E216" t="str">
            <v>20044</v>
          </cell>
          <cell r="F216" t="str">
            <v>2004Resultado</v>
          </cell>
          <cell r="G216" t="str">
            <v>20051</v>
          </cell>
          <cell r="H216" t="str">
            <v>20052</v>
          </cell>
          <cell r="I216" t="str">
            <v>20053</v>
          </cell>
          <cell r="J216" t="str">
            <v>20054</v>
          </cell>
          <cell r="K216" t="str">
            <v>2005Resultado</v>
          </cell>
          <cell r="L216" t="str">
            <v>20061</v>
          </cell>
          <cell r="M216" t="str">
            <v>20062</v>
          </cell>
          <cell r="N216" t="str">
            <v>20063</v>
          </cell>
          <cell r="O216" t="str">
            <v>20064</v>
          </cell>
          <cell r="P216" t="str">
            <v>2006Resultado</v>
          </cell>
          <cell r="Q216" t="str">
            <v>20071</v>
          </cell>
          <cell r="R216" t="str">
            <v>20072</v>
          </cell>
          <cell r="S216" t="str">
            <v>20073</v>
          </cell>
          <cell r="T216" t="str">
            <v>20074</v>
          </cell>
          <cell r="U216" t="str">
            <v>2007Resultado</v>
          </cell>
          <cell r="V216" t="str">
            <v>20081</v>
          </cell>
          <cell r="W216" t="str">
            <v>20082</v>
          </cell>
          <cell r="X216" t="str">
            <v>20083</v>
          </cell>
          <cell r="Y216" t="str">
            <v>20084</v>
          </cell>
          <cell r="Z216" t="str">
            <v>2008Resultado</v>
          </cell>
          <cell r="AA216" t="str">
            <v>20091</v>
          </cell>
          <cell r="AB216" t="str">
            <v>20092</v>
          </cell>
          <cell r="AC216" t="str">
            <v>20093</v>
          </cell>
          <cell r="AD216" t="str">
            <v>20094</v>
          </cell>
          <cell r="AE216" t="str">
            <v>2009Resultado</v>
          </cell>
          <cell r="AF216" t="str">
            <v>20101</v>
          </cell>
          <cell r="AG216" t="str">
            <v>20102</v>
          </cell>
          <cell r="AH216" t="str">
            <v>20103</v>
          </cell>
          <cell r="AI216" t="str">
            <v>20104</v>
          </cell>
          <cell r="AJ216" t="str">
            <v>2010Resultado</v>
          </cell>
          <cell r="AK216" t="str">
            <v>20111</v>
          </cell>
          <cell r="AL216" t="str">
            <v>20112</v>
          </cell>
          <cell r="AM216" t="str">
            <v>20113</v>
          </cell>
          <cell r="AN216" t="str">
            <v>20114</v>
          </cell>
          <cell r="AO216" t="str">
            <v>2011Resultado</v>
          </cell>
          <cell r="AP216" t="str">
            <v>20121</v>
          </cell>
          <cell r="AQ216" t="str">
            <v>20122</v>
          </cell>
          <cell r="AR216" t="str">
            <v>2012Resultado</v>
          </cell>
          <cell r="AS216" t="str">
            <v>Resultado global</v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AZ216" t="str">
            <v/>
          </cell>
          <cell r="BA216" t="str">
            <v/>
          </cell>
          <cell r="BB216" t="str">
            <v/>
          </cell>
          <cell r="BC216" t="str">
            <v/>
          </cell>
          <cell r="BD216" t="str">
            <v/>
          </cell>
          <cell r="BE216" t="str">
            <v/>
          </cell>
          <cell r="BF216" t="str">
            <v/>
          </cell>
          <cell r="BG216" t="str">
            <v/>
          </cell>
          <cell r="BH216" t="str">
            <v/>
          </cell>
          <cell r="BI216" t="str">
            <v/>
          </cell>
          <cell r="BJ216" t="str">
            <v/>
          </cell>
          <cell r="BK216" t="str">
            <v/>
          </cell>
          <cell r="BL216" t="str">
            <v/>
          </cell>
          <cell r="BM216" t="str">
            <v/>
          </cell>
          <cell r="BN216" t="str">
            <v/>
          </cell>
          <cell r="BO216" t="str">
            <v/>
          </cell>
          <cell r="BP216" t="str">
            <v/>
          </cell>
          <cell r="BQ216" t="str">
            <v/>
          </cell>
          <cell r="BR216" t="str">
            <v/>
          </cell>
          <cell r="BS216" t="str">
            <v/>
          </cell>
          <cell r="BT216" t="str">
            <v/>
          </cell>
          <cell r="BU216" t="str">
            <v/>
          </cell>
          <cell r="BV216" t="str">
            <v/>
          </cell>
          <cell r="BW216" t="str">
            <v/>
          </cell>
          <cell r="BX216" t="str">
            <v/>
          </cell>
          <cell r="BY216" t="str">
            <v/>
          </cell>
          <cell r="BZ216" t="str">
            <v/>
          </cell>
        </row>
      </sheetData>
      <sheetData sheetId="3">
        <row r="23">
          <cell r="A23" t="str">
            <v>Ano civilTrimestre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NY by mill"/>
      <sheetName val="COMPANY"/>
      <sheetName val="Table 3 0902"/>
      <sheetName val="CAPACITY ASSUMPTIONS"/>
      <sheetName val="Q PROJECTS"/>
      <sheetName val="By Mill"/>
      <sheetName val="Sheet1"/>
      <sheetName val="SCRIPT CAPM"/>
      <sheetName val="F2 CAP MMP"/>
      <sheetName val="Pyrabelisk numbers"/>
      <sheetName val="Norway"/>
      <sheetName val="DT Table"/>
      <sheetName val="CostSurveyCompanies"/>
      <sheetName val="mirror"/>
      <sheetName val="trans"/>
      <sheetName val="Brazil Mills"/>
      <sheetName val="#REF"/>
      <sheetName val="Capital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 t="str">
            <v>CANADA</v>
          </cell>
        </row>
        <row r="586">
          <cell r="C586" t="str">
            <v>Joutseno</v>
          </cell>
        </row>
        <row r="1241">
          <cell r="C1241" t="str">
            <v>Limeira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Min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22860" rIns="27432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22860" rIns="27432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CFADBD-B2FB-4740-806C-5A83766B924C}">
  <we:reference id="wa104380526" version="1.2.0.0" store="pt-BR" storeType="OMEX"/>
  <we:alternateReferences>
    <we:reference id="WA104380526" version="1.2.0.0" store="WA10438052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80C5-E6D5-4710-AD98-9743E0DDCD12}">
  <sheetPr codeName="Planilha3">
    <pageSetUpPr fitToPage="1"/>
  </sheetPr>
  <dimension ref="A1:P42"/>
  <sheetViews>
    <sheetView showGridLines="0" showRowColHeaders="0" tabSelected="1" zoomScale="80" zoomScaleNormal="80" workbookViewId="0"/>
  </sheetViews>
  <sheetFormatPr defaultColWidth="0" defaultRowHeight="12.75" zeroHeight="1"/>
  <cols>
    <col min="1" max="15" width="9.140625" customWidth="1"/>
    <col min="16" max="16" width="12.7109375" customWidth="1"/>
    <col min="17" max="18" width="9.140625" hidden="1" customWidth="1"/>
    <col min="19" max="16384" width="9.140625" hidden="1"/>
  </cols>
  <sheetData>
    <row r="1" customFormat="1"/>
    <row r="2" customFormat="1"/>
    <row r="3" customFormat="1"/>
    <row r="4" customFormat="1"/>
    <row r="5" customFormat="1"/>
    <row r="6" customFormat="1"/>
    <row r="7" customFormat="1"/>
    <row r="8" customFormat="1"/>
    <row r="9" customFormat="1"/>
    <row r="10" customFormat="1"/>
    <row r="11" customFormat="1"/>
    <row r="12" customFormat="1"/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 hidden="1"/>
    <row r="38" customFormat="1" hidden="1"/>
    <row r="39" customFormat="1" hidden="1"/>
    <row r="40" customFormat="1" hidden="1"/>
    <row r="41" customFormat="1" hidden="1"/>
    <row r="42" customFormat="1" hidden="1"/>
  </sheetData>
  <pageMargins left="0.25" right="0.25" top="0.75" bottom="0.75" header="0.3" footer="0.3"/>
  <pageSetup paperSize="9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02F9-54FE-4C6C-B06E-D9FD1A3F9AA8}">
  <sheetPr codeName="Planilha5">
    <tabColor rgb="FF009D57"/>
    <pageSetUpPr fitToPage="1"/>
  </sheetPr>
  <dimension ref="A1:AH53"/>
  <sheetViews>
    <sheetView showGridLines="0" zoomScaleNormal="100" workbookViewId="0">
      <pane xSplit="1" topLeftCell="AA1" activePane="topRight" state="frozen"/>
      <selection activeCell="B7" sqref="B7:G7"/>
      <selection pane="topRight"/>
    </sheetView>
  </sheetViews>
  <sheetFormatPr defaultColWidth="9.140625" defaultRowHeight="15" outlineLevelCol="2"/>
  <cols>
    <col min="1" max="1" width="55.7109375" style="70" customWidth="1"/>
    <col min="2" max="4" width="10.7109375" style="70" hidden="1" customWidth="1" outlineLevel="2"/>
    <col min="5" max="5" width="9.7109375" style="70" hidden="1" customWidth="1" outlineLevel="2"/>
    <col min="6" max="6" width="9.7109375" style="70" hidden="1" customWidth="1" outlineLevel="1" collapsed="1"/>
    <col min="7" max="10" width="9.7109375" style="70" hidden="1" customWidth="1" outlineLevel="2"/>
    <col min="11" max="11" width="9.7109375" style="70" hidden="1" customWidth="1" outlineLevel="1" collapsed="1"/>
    <col min="12" max="15" width="9.7109375" style="70" hidden="1" customWidth="1" outlineLevel="2"/>
    <col min="16" max="16" width="9.7109375" style="70" hidden="1" customWidth="1" outlineLevel="1" collapsed="1"/>
    <col min="17" max="20" width="9.7109375" style="70" hidden="1" customWidth="1" outlineLevel="2"/>
    <col min="21" max="21" width="9.7109375" style="70" hidden="1" customWidth="1" outlineLevel="1" collapsed="1"/>
    <col min="22" max="25" width="9.7109375" style="70" hidden="1" customWidth="1" outlineLevel="2"/>
    <col min="26" max="26" width="9.7109375" style="70" hidden="1" customWidth="1" outlineLevel="1" collapsed="1"/>
    <col min="27" max="27" width="9.7109375" style="70" customWidth="1" collapsed="1"/>
    <col min="28" max="34" width="9.7109375" style="70" customWidth="1"/>
    <col min="35" max="16384" width="9.140625" style="70"/>
  </cols>
  <sheetData>
    <row r="1" spans="1:34" ht="50.1" customHeight="1"/>
    <row r="2" spans="1:34" ht="27" customHeight="1">
      <c r="A2" s="91" t="s">
        <v>65</v>
      </c>
      <c r="B2" s="63" t="s">
        <v>23</v>
      </c>
      <c r="C2" s="63" t="s">
        <v>24</v>
      </c>
      <c r="D2" s="63" t="s">
        <v>25</v>
      </c>
      <c r="E2" s="91" t="s">
        <v>26</v>
      </c>
      <c r="F2" s="91">
        <v>2020</v>
      </c>
      <c r="G2" s="91" t="s">
        <v>27</v>
      </c>
      <c r="H2" s="91" t="s">
        <v>28</v>
      </c>
      <c r="I2" s="91" t="s">
        <v>29</v>
      </c>
      <c r="J2" s="91" t="s">
        <v>30</v>
      </c>
      <c r="K2" s="91">
        <v>2021</v>
      </c>
      <c r="L2" s="91" t="s">
        <v>31</v>
      </c>
      <c r="M2" s="91" t="s">
        <v>32</v>
      </c>
      <c r="N2" s="91" t="s">
        <v>33</v>
      </c>
      <c r="O2" s="91" t="s">
        <v>34</v>
      </c>
      <c r="P2" s="91">
        <v>2022</v>
      </c>
      <c r="Q2" s="91" t="s">
        <v>35</v>
      </c>
      <c r="R2" s="91" t="s">
        <v>36</v>
      </c>
      <c r="S2" s="91" t="s">
        <v>37</v>
      </c>
      <c r="T2" s="91" t="s">
        <v>38</v>
      </c>
      <c r="U2" s="91">
        <v>2023</v>
      </c>
      <c r="V2" s="91" t="s">
        <v>39</v>
      </c>
      <c r="W2" s="91" t="s">
        <v>40</v>
      </c>
      <c r="X2" s="91" t="s">
        <v>41</v>
      </c>
      <c r="Y2" s="91" t="s">
        <v>42</v>
      </c>
      <c r="Z2" s="91">
        <v>2024</v>
      </c>
      <c r="AA2" s="91" t="s">
        <v>43</v>
      </c>
      <c r="AB2" s="91" t="s">
        <v>44</v>
      </c>
      <c r="AC2" s="91" t="s">
        <v>45</v>
      </c>
      <c r="AD2" s="91" t="s">
        <v>46</v>
      </c>
      <c r="AE2" s="91">
        <v>2025</v>
      </c>
      <c r="AF2" s="91" t="s">
        <v>47</v>
      </c>
      <c r="AG2" s="91" t="s">
        <v>48</v>
      </c>
      <c r="AH2" s="91" t="s">
        <v>49</v>
      </c>
    </row>
    <row r="3" spans="1:34">
      <c r="A3" s="71" t="s">
        <v>66</v>
      </c>
      <c r="B3" s="72">
        <v>2591.3867019499994</v>
      </c>
      <c r="C3" s="72">
        <v>2956.3964989399992</v>
      </c>
      <c r="D3" s="72">
        <v>3108.8280503699998</v>
      </c>
      <c r="E3" s="72">
        <v>3292.1819304100004</v>
      </c>
      <c r="F3" s="72">
        <v>11948.794181670002</v>
      </c>
      <c r="G3" s="72">
        <v>3466.547</v>
      </c>
      <c r="H3" s="72">
        <v>4075.5529999999999</v>
      </c>
      <c r="I3" s="72">
        <v>4358.2309999999998</v>
      </c>
      <c r="J3" s="72">
        <v>4581.0569999999998</v>
      </c>
      <c r="K3" s="72">
        <v>16481.387999999999</v>
      </c>
      <c r="L3" s="72">
        <v>4422.13</v>
      </c>
      <c r="M3" s="72">
        <v>5038.9549999999999</v>
      </c>
      <c r="N3" s="72">
        <v>5488.2280000000001</v>
      </c>
      <c r="O3" s="72">
        <v>5083.3858151499999</v>
      </c>
      <c r="P3" s="72">
        <v>20032.6985513</v>
      </c>
      <c r="Q3" s="72">
        <v>4830.7610368400001</v>
      </c>
      <c r="R3" s="72">
        <v>4292.5789999999997</v>
      </c>
      <c r="S3" s="72">
        <v>4400.4070000000002</v>
      </c>
      <c r="T3" s="72">
        <v>4500.0020000000004</v>
      </c>
      <c r="U3" s="72">
        <v>18023.749036839999</v>
      </c>
      <c r="V3" s="72">
        <v>4429.5836456799989</v>
      </c>
      <c r="W3" s="72">
        <v>4948.732</v>
      </c>
      <c r="X3" s="72">
        <v>4998.7283300400004</v>
      </c>
      <c r="Y3" s="72">
        <v>5268.22</v>
      </c>
      <c r="Z3" s="72">
        <v>19645.264525160001</v>
      </c>
      <c r="AA3" s="72">
        <v>4858.5339999999997</v>
      </c>
      <c r="AB3" s="72">
        <v>5247.2020000000002</v>
      </c>
      <c r="AC3" s="72">
        <v>5426.4674363000004</v>
      </c>
      <c r="AD3" s="72">
        <v>5165.2427779164764</v>
      </c>
      <c r="AE3" s="72">
        <v>20697.507000000001</v>
      </c>
      <c r="AF3" s="72">
        <v>4945.9565351699994</v>
      </c>
      <c r="AG3" s="72">
        <v>5150.6461971199997</v>
      </c>
      <c r="AH3" s="72">
        <v>5565.9992958000003</v>
      </c>
    </row>
    <row r="4" spans="1:34">
      <c r="A4" s="11" t="s">
        <v>67</v>
      </c>
      <c r="B4" s="73">
        <v>1537.5863562500001</v>
      </c>
      <c r="C4" s="73">
        <v>1500.9367094499994</v>
      </c>
      <c r="D4" s="73">
        <v>1808.6861833899998</v>
      </c>
      <c r="E4" s="73">
        <v>2147.8606889100001</v>
      </c>
      <c r="F4" s="74">
        <v>6995.0709379999998</v>
      </c>
      <c r="G4" s="73">
        <v>2160.1526714351435</v>
      </c>
      <c r="H4" s="73">
        <v>2460.4894949478989</v>
      </c>
      <c r="I4" s="73">
        <v>2676.9196357299998</v>
      </c>
      <c r="J4" s="73">
        <v>2639.8710455900004</v>
      </c>
      <c r="K4" s="74">
        <v>9937.4328477030431</v>
      </c>
      <c r="L4" s="73">
        <v>2607.7025275400001</v>
      </c>
      <c r="M4" s="73">
        <v>2817.4968158199999</v>
      </c>
      <c r="N4" s="73">
        <v>3177.6815562100001</v>
      </c>
      <c r="O4" s="73">
        <v>3146.54</v>
      </c>
      <c r="P4" s="74">
        <v>11749.42</v>
      </c>
      <c r="Q4" s="73">
        <v>2972.5914489299998</v>
      </c>
      <c r="R4" s="73">
        <v>2941.5339396499994</v>
      </c>
      <c r="S4" s="73">
        <v>2935.0315677499998</v>
      </c>
      <c r="T4" s="73">
        <v>2879.3946878500005</v>
      </c>
      <c r="U4" s="74">
        <v>11728.55007643</v>
      </c>
      <c r="V4" s="73">
        <v>2888.5351110099996</v>
      </c>
      <c r="W4" s="73">
        <v>3118.1288889900002</v>
      </c>
      <c r="X4" s="73">
        <v>3375.3260988400002</v>
      </c>
      <c r="Y4" s="73">
        <v>3317.519480200001</v>
      </c>
      <c r="Z4" s="74">
        <v>12699.510690040001</v>
      </c>
      <c r="AA4" s="73">
        <v>2994.71</v>
      </c>
      <c r="AB4" s="73">
        <v>3192.13</v>
      </c>
      <c r="AC4" s="73">
        <v>3553.3718595300002</v>
      </c>
      <c r="AD4" s="73">
        <f>3354693.20684/1000</f>
        <v>3354.6932068400001</v>
      </c>
      <c r="AE4" s="74">
        <v>13131.28649699</v>
      </c>
      <c r="AF4" s="73">
        <v>3239.4156902771465</v>
      </c>
      <c r="AG4" s="73">
        <v>3438.4988921199988</v>
      </c>
      <c r="AH4" s="73">
        <v>3580.6353897700001</v>
      </c>
    </row>
    <row r="5" spans="1:34">
      <c r="A5" s="55" t="s">
        <v>1</v>
      </c>
      <c r="B5" s="75">
        <v>0.59334500524100775</v>
      </c>
      <c r="C5" s="75">
        <v>0.50769127550656767</v>
      </c>
      <c r="D5" s="75">
        <v>0.58179035767987797</v>
      </c>
      <c r="E5" s="75">
        <v>0.65241251374054854</v>
      </c>
      <c r="F5" s="76">
        <v>0.58542065681663169</v>
      </c>
      <c r="G5" s="75">
        <v>0.62314247331282202</v>
      </c>
      <c r="H5" s="75">
        <v>0.60371915130443388</v>
      </c>
      <c r="I5" s="75">
        <v>0.6142215568352164</v>
      </c>
      <c r="J5" s="75">
        <v>0.57625803385377394</v>
      </c>
      <c r="K5" s="76">
        <v>0.60294877033352257</v>
      </c>
      <c r="L5" s="75">
        <v>0.58969395881624509</v>
      </c>
      <c r="M5" s="75">
        <v>0.55914294835139966</v>
      </c>
      <c r="N5" s="75">
        <v>0.5789996660914345</v>
      </c>
      <c r="O5" s="75">
        <v>0.61898506231869865</v>
      </c>
      <c r="P5" s="76">
        <v>0.58651208207141736</v>
      </c>
      <c r="Q5" s="75">
        <v>0.61520291829578322</v>
      </c>
      <c r="R5" s="75">
        <v>0.68526032833813921</v>
      </c>
      <c r="S5" s="75">
        <v>0.66699076709569538</v>
      </c>
      <c r="T5" s="77">
        <v>0.63986514993833066</v>
      </c>
      <c r="U5" s="78">
        <v>0.65072755265455595</v>
      </c>
      <c r="V5" s="77">
        <v>0.65210088258241827</v>
      </c>
      <c r="W5" s="77">
        <v>0.63008645688076648</v>
      </c>
      <c r="X5" s="77">
        <v>0.67523695547843277</v>
      </c>
      <c r="Y5" s="77">
        <v>0.62974933185269566</v>
      </c>
      <c r="Z5" s="78">
        <v>0.6464413178949836</v>
      </c>
      <c r="AA5" s="77">
        <v>0.61638140229130844</v>
      </c>
      <c r="AB5" s="77">
        <v>0.60834898294367168</v>
      </c>
      <c r="AC5" s="77">
        <v>0.65482229484322541</v>
      </c>
      <c r="AD5" s="77">
        <v>0.64946680586512751</v>
      </c>
      <c r="AE5" s="78">
        <v>0.63443807493288928</v>
      </c>
      <c r="AF5" s="77">
        <f>AF4/AF3</f>
        <v>0.65496242582038855</v>
      </c>
      <c r="AG5" s="77">
        <f>AG4/AG3</f>
        <v>0.66758592233390956</v>
      </c>
      <c r="AH5" s="77">
        <f>AH4/AH3</f>
        <v>0.64330503822950191</v>
      </c>
    </row>
    <row r="6" spans="1:34">
      <c r="A6" s="11" t="s">
        <v>68</v>
      </c>
      <c r="B6" s="73">
        <v>1053.8003457</v>
      </c>
      <c r="C6" s="73">
        <v>1455.4597894899998</v>
      </c>
      <c r="D6" s="73">
        <v>1300.14186698</v>
      </c>
      <c r="E6" s="73">
        <v>1144.3212415</v>
      </c>
      <c r="F6" s="74">
        <v>4953.7232436699987</v>
      </c>
      <c r="G6" s="73">
        <v>1306.39340255</v>
      </c>
      <c r="H6" s="73">
        <v>1615.0627034400002</v>
      </c>
      <c r="I6" s="73">
        <v>1681.3126994300001</v>
      </c>
      <c r="J6" s="73">
        <v>1941.18997704</v>
      </c>
      <c r="K6" s="74">
        <v>6543.9587824600003</v>
      </c>
      <c r="L6" s="73">
        <v>1814.4260843500001</v>
      </c>
      <c r="M6" s="73">
        <v>2221.4613654699997</v>
      </c>
      <c r="N6" s="73">
        <v>2310.5463674100001</v>
      </c>
      <c r="O6" s="73">
        <v>1936.846</v>
      </c>
      <c r="P6" s="74">
        <v>8283.2790000000005</v>
      </c>
      <c r="Q6" s="73">
        <v>1858.47319021</v>
      </c>
      <c r="R6" s="73">
        <v>1351.0448337099999</v>
      </c>
      <c r="S6" s="73">
        <v>1465.37652265</v>
      </c>
      <c r="T6" s="73">
        <v>1620.60767691</v>
      </c>
      <c r="U6" s="74">
        <v>6295.1981922999994</v>
      </c>
      <c r="V6" s="73">
        <v>1541.0480841100002</v>
      </c>
      <c r="W6" s="73">
        <v>1830.6029158899998</v>
      </c>
      <c r="X6" s="73">
        <v>1623.4022312000002</v>
      </c>
      <c r="Y6" s="73">
        <v>1950.7002827000001</v>
      </c>
      <c r="Z6" s="74">
        <v>6945.7535980100001</v>
      </c>
      <c r="AA6" s="73">
        <v>1863.8240000000001</v>
      </c>
      <c r="AB6" s="73">
        <v>2055.0720000000001</v>
      </c>
      <c r="AC6" s="73">
        <v>1873.09557677</v>
      </c>
      <c r="AD6" s="73">
        <f>1810610.35686/1000</f>
        <v>1810.6103568599999</v>
      </c>
      <c r="AE6" s="74">
        <v>7566.2205030099994</v>
      </c>
      <c r="AF6" s="73">
        <v>1706.5408448928529</v>
      </c>
      <c r="AG6" s="73">
        <v>1712.21385416</v>
      </c>
      <c r="AH6" s="73">
        <v>1985.36390603</v>
      </c>
    </row>
    <row r="7" spans="1:34">
      <c r="A7" s="55" t="s">
        <v>1</v>
      </c>
      <c r="B7" s="75">
        <v>0.40665499475899253</v>
      </c>
      <c r="C7" s="75">
        <v>0.49230872449343227</v>
      </c>
      <c r="D7" s="75">
        <v>0.41820964232012209</v>
      </c>
      <c r="E7" s="75">
        <v>0.34758748625945135</v>
      </c>
      <c r="F7" s="76">
        <v>0.41457934318336803</v>
      </c>
      <c r="G7" s="75">
        <v>0.37685725955828669</v>
      </c>
      <c r="H7" s="75">
        <v>0.39628061270990633</v>
      </c>
      <c r="I7" s="75">
        <v>0.38577867261565979</v>
      </c>
      <c r="J7" s="75">
        <v>0.42374278901783047</v>
      </c>
      <c r="K7" s="76">
        <v>0.39705142781513464</v>
      </c>
      <c r="L7" s="75">
        <v>0.41030604118375519</v>
      </c>
      <c r="M7" s="75">
        <v>0.44085744855619952</v>
      </c>
      <c r="N7" s="75">
        <v>0.42100051611677503</v>
      </c>
      <c r="O7" s="75">
        <v>0.3810149376813014</v>
      </c>
      <c r="P7" s="76">
        <v>0.41348791792858264</v>
      </c>
      <c r="Q7" s="75">
        <v>0.38479708170421684</v>
      </c>
      <c r="R7" s="75">
        <v>0.31473967166186095</v>
      </c>
      <c r="S7" s="75">
        <v>0.33300923290430462</v>
      </c>
      <c r="T7" s="75">
        <v>0.36013485006166929</v>
      </c>
      <c r="U7" s="76">
        <v>0.34927240677286392</v>
      </c>
      <c r="V7" s="75">
        <v>0.34789911741758189</v>
      </c>
      <c r="W7" s="75">
        <v>0.36991354311923341</v>
      </c>
      <c r="X7" s="75">
        <v>0.32476304452156729</v>
      </c>
      <c r="Y7" s="75">
        <v>0.37029238471905851</v>
      </c>
      <c r="Z7" s="76">
        <v>0.35355867003544106</v>
      </c>
      <c r="AA7" s="75">
        <v>0.38361859770869156</v>
      </c>
      <c r="AB7" s="75">
        <v>0.39165101705632832</v>
      </c>
      <c r="AC7" s="75">
        <v>0.34517770515677465</v>
      </c>
      <c r="AD7" s="75">
        <v>0.35053319413487233</v>
      </c>
      <c r="AE7" s="76">
        <v>0.36556192506711072</v>
      </c>
      <c r="AF7" s="75">
        <f>AF6/AF3</f>
        <v>0.34503757417961151</v>
      </c>
      <c r="AG7" s="75">
        <f>AG6/AG3</f>
        <v>0.33242699821187288</v>
      </c>
      <c r="AH7" s="75">
        <f>AH6/AH3</f>
        <v>0.35669496177049803</v>
      </c>
    </row>
    <row r="8" spans="1:34">
      <c r="A8" s="56" t="s">
        <v>69</v>
      </c>
      <c r="B8" s="79">
        <v>919.08096896000006</v>
      </c>
      <c r="C8" s="79">
        <v>1109.2729101699999</v>
      </c>
      <c r="D8" s="79">
        <v>1063.87242096</v>
      </c>
      <c r="E8" s="79">
        <v>1058.8802197700002</v>
      </c>
      <c r="F8" s="80">
        <v>4151.1065198599999</v>
      </c>
      <c r="G8" s="79">
        <v>962.29154329999983</v>
      </c>
      <c r="H8" s="79">
        <v>1099.58946769</v>
      </c>
      <c r="I8" s="79">
        <v>1180.4952212481089</v>
      </c>
      <c r="J8" s="79">
        <v>1438.4432045461494</v>
      </c>
      <c r="K8" s="80">
        <v>4680.819436784258</v>
      </c>
      <c r="L8" s="79">
        <v>1555.1780669899999</v>
      </c>
      <c r="M8" s="79">
        <v>1575.1985509899998</v>
      </c>
      <c r="N8" s="79">
        <v>1678.9856817999998</v>
      </c>
      <c r="O8" s="79">
        <v>1549.34666401</v>
      </c>
      <c r="P8" s="80">
        <v>6358.7089637899999</v>
      </c>
      <c r="Q8" s="79">
        <v>1374.3296070757583</v>
      </c>
      <c r="R8" s="79">
        <v>1337.8860772327228</v>
      </c>
      <c r="S8" s="79">
        <v>1259.9455613999999</v>
      </c>
      <c r="T8" s="79">
        <v>1436.0671802299998</v>
      </c>
      <c r="U8" s="80">
        <v>5408.2284259384815</v>
      </c>
      <c r="V8" s="79">
        <v>1411.18719676</v>
      </c>
      <c r="W8" s="79">
        <v>1638.9221735199997</v>
      </c>
      <c r="X8" s="79">
        <v>1635.09346106</v>
      </c>
      <c r="Y8" s="79">
        <v>1711.7715012999997</v>
      </c>
      <c r="Z8" s="80">
        <v>6396.9743326399994</v>
      </c>
      <c r="AA8" s="79">
        <v>1570.36078193</v>
      </c>
      <c r="AB8" s="79">
        <v>1715.3310000100003</v>
      </c>
      <c r="AC8" s="79">
        <v>1815</v>
      </c>
      <c r="AD8" s="79">
        <v>1720.3122358700002</v>
      </c>
      <c r="AE8" s="80">
        <v>6820.6529354000004</v>
      </c>
      <c r="AF8" s="79">
        <v>1689.0337828500001</v>
      </c>
      <c r="AG8" s="79">
        <v>1714.3104483899992</v>
      </c>
      <c r="AH8" s="79">
        <v>1886.7236856199997</v>
      </c>
    </row>
    <row r="9" spans="1:34">
      <c r="A9" s="11" t="s">
        <v>4</v>
      </c>
      <c r="B9" s="73">
        <v>263.82715400000001</v>
      </c>
      <c r="C9" s="73">
        <v>326.80388683999996</v>
      </c>
      <c r="D9" s="73">
        <v>310.32656732999999</v>
      </c>
      <c r="E9" s="73">
        <v>296.12729489000003</v>
      </c>
      <c r="F9" s="74">
        <v>1197.08490306</v>
      </c>
      <c r="G9" s="73">
        <v>319.51816704089993</v>
      </c>
      <c r="H9" s="73">
        <v>329.09039662819998</v>
      </c>
      <c r="I9" s="73">
        <v>361.40750093516931</v>
      </c>
      <c r="J9" s="73">
        <v>605.58631998040164</v>
      </c>
      <c r="K9" s="74">
        <v>1615.6023845846707</v>
      </c>
      <c r="L9" s="73">
        <v>687.5158623941204</v>
      </c>
      <c r="M9" s="73">
        <v>780.36404047402584</v>
      </c>
      <c r="N9" s="73">
        <v>734.72790820207501</v>
      </c>
      <c r="O9" s="73">
        <v>617.69192414323197</v>
      </c>
      <c r="P9" s="74">
        <v>2820.2997352134535</v>
      </c>
      <c r="Q9" s="73">
        <v>409.20267384446277</v>
      </c>
      <c r="R9" s="73">
        <v>386.84725254046543</v>
      </c>
      <c r="S9" s="73">
        <v>344.11593327000003</v>
      </c>
      <c r="T9" s="73">
        <v>337.36254621</v>
      </c>
      <c r="U9" s="74">
        <v>1477.5284058649281</v>
      </c>
      <c r="V9" s="73">
        <v>349.30504248</v>
      </c>
      <c r="W9" s="73">
        <v>474.22218863999996</v>
      </c>
      <c r="X9" s="73">
        <v>507.37800451000004</v>
      </c>
      <c r="Y9" s="73">
        <v>586.81656884999995</v>
      </c>
      <c r="Z9" s="74">
        <v>1917.7218044799999</v>
      </c>
      <c r="AA9" s="73">
        <v>517.82314343999997</v>
      </c>
      <c r="AB9" s="73">
        <v>591.34010198999999</v>
      </c>
      <c r="AC9" s="73">
        <v>623.81632668999998</v>
      </c>
      <c r="AD9" s="73">
        <v>530.00802910000004</v>
      </c>
      <c r="AE9" s="74">
        <v>2262.9876012200002</v>
      </c>
      <c r="AF9" s="73">
        <v>587.52337839999996</v>
      </c>
      <c r="AG9" s="73">
        <v>530.92465794999998</v>
      </c>
      <c r="AH9" s="73">
        <v>580.73055889999978</v>
      </c>
    </row>
    <row r="10" spans="1:34">
      <c r="A10" s="11" t="s">
        <v>70</v>
      </c>
      <c r="B10" s="73">
        <v>655.25381496</v>
      </c>
      <c r="C10" s="73">
        <v>782.46902333000003</v>
      </c>
      <c r="D10" s="73">
        <v>753.54585363000001</v>
      </c>
      <c r="E10" s="73">
        <v>762.75292488000002</v>
      </c>
      <c r="F10" s="74">
        <v>2954.0216168000002</v>
      </c>
      <c r="G10" s="73">
        <v>642.7733762590999</v>
      </c>
      <c r="H10" s="73">
        <v>770.49907106180001</v>
      </c>
      <c r="I10" s="73">
        <v>819.08772031293961</v>
      </c>
      <c r="J10" s="73">
        <v>832.85688456574769</v>
      </c>
      <c r="K10" s="74">
        <v>3065.2170521995872</v>
      </c>
      <c r="L10" s="73">
        <v>867.66220459587964</v>
      </c>
      <c r="M10" s="73">
        <v>794.83451051597399</v>
      </c>
      <c r="N10" s="73">
        <v>944.25777359792471</v>
      </c>
      <c r="O10" s="73">
        <v>931.65473986676795</v>
      </c>
      <c r="P10" s="74">
        <v>3538.4092285765464</v>
      </c>
      <c r="Q10" s="73">
        <v>965.12693323129554</v>
      </c>
      <c r="R10" s="73">
        <v>951.03882469225732</v>
      </c>
      <c r="S10" s="73">
        <v>915.82962812999995</v>
      </c>
      <c r="T10" s="73">
        <v>1098.70463402</v>
      </c>
      <c r="U10" s="74">
        <v>3930.7000200735529</v>
      </c>
      <c r="V10" s="73">
        <v>1061.8821542799999</v>
      </c>
      <c r="W10" s="73">
        <v>1164.6999848799996</v>
      </c>
      <c r="X10" s="73">
        <v>1127.71545655</v>
      </c>
      <c r="Y10" s="73">
        <v>1124.9549324499999</v>
      </c>
      <c r="Z10" s="74">
        <v>4479.2525281599992</v>
      </c>
      <c r="AA10" s="73">
        <v>1052.5376384900001</v>
      </c>
      <c r="AB10" s="73">
        <v>1123.9908980200003</v>
      </c>
      <c r="AC10" s="73">
        <v>1190.8325909</v>
      </c>
      <c r="AD10" s="73">
        <v>1190.3042067700001</v>
      </c>
      <c r="AE10" s="74">
        <v>4557.6653341800002</v>
      </c>
      <c r="AF10" s="73">
        <v>1101.5104044499999</v>
      </c>
      <c r="AG10" s="73">
        <v>1183.3857904399993</v>
      </c>
      <c r="AH10" s="73">
        <v>1305.99312672</v>
      </c>
    </row>
    <row r="11" spans="1:34">
      <c r="A11" s="56" t="s">
        <v>71</v>
      </c>
      <c r="B11" s="79">
        <v>770.7650265499999</v>
      </c>
      <c r="C11" s="79">
        <v>741.5442304500001</v>
      </c>
      <c r="D11" s="79">
        <v>900</v>
      </c>
      <c r="E11" s="79">
        <v>1182.7503446599999</v>
      </c>
      <c r="F11" s="80">
        <v>3595.2508998200001</v>
      </c>
      <c r="G11" s="79">
        <v>1254.52863854</v>
      </c>
      <c r="H11" s="79">
        <v>1372.2720283899998</v>
      </c>
      <c r="I11" s="79">
        <v>1547.1148438800001</v>
      </c>
      <c r="J11" s="79">
        <v>1521.3885736300001</v>
      </c>
      <c r="K11" s="80">
        <v>5695.3040844400002</v>
      </c>
      <c r="L11" s="79">
        <v>1449.6588241300001</v>
      </c>
      <c r="M11" s="79">
        <v>1522.9505293699997</v>
      </c>
      <c r="N11" s="79">
        <v>1674.1927458199998</v>
      </c>
      <c r="O11" s="79">
        <v>1543.89063566</v>
      </c>
      <c r="P11" s="80">
        <v>6190.6927349799998</v>
      </c>
      <c r="Q11" s="79">
        <v>1570.5418600899998</v>
      </c>
      <c r="R11" s="79">
        <v>1608.2491049100001</v>
      </c>
      <c r="S11" s="79">
        <v>1647.82928717</v>
      </c>
      <c r="T11" s="79">
        <v>1541.8544064399998</v>
      </c>
      <c r="U11" s="80">
        <v>6368.4746586100009</v>
      </c>
      <c r="V11" s="79">
        <v>1526.2798218199998</v>
      </c>
      <c r="W11" s="79">
        <v>1607.3672357299997</v>
      </c>
      <c r="X11" s="79">
        <v>1685.5116618700001</v>
      </c>
      <c r="Y11" s="79">
        <v>1755.3962898499999</v>
      </c>
      <c r="Z11" s="80">
        <v>6574.5550092699996</v>
      </c>
      <c r="AA11" s="79">
        <v>1692.6319946799968</v>
      </c>
      <c r="AB11" s="79">
        <v>1860.08087422529</v>
      </c>
      <c r="AC11" s="79">
        <v>2021</v>
      </c>
      <c r="AD11" s="79">
        <v>1854.1192021564775</v>
      </c>
      <c r="AE11" s="80">
        <v>7428.1764731388275</v>
      </c>
      <c r="AF11" s="79">
        <v>1793.895021476178</v>
      </c>
      <c r="AG11" s="79">
        <v>1914.6196966700004</v>
      </c>
      <c r="AH11" s="79">
        <v>2009.1577835000003</v>
      </c>
    </row>
    <row r="12" spans="1:34">
      <c r="A12" s="11" t="s">
        <v>72</v>
      </c>
      <c r="B12" s="73">
        <v>563.43312853999998</v>
      </c>
      <c r="C12" s="73">
        <v>543.38431082000011</v>
      </c>
      <c r="D12" s="73">
        <v>656.21453489999999</v>
      </c>
      <c r="E12" s="73">
        <v>930.47945838999999</v>
      </c>
      <c r="F12" s="74">
        <v>2693.5114326500002</v>
      </c>
      <c r="G12" s="73">
        <v>1003.1163744200001</v>
      </c>
      <c r="H12" s="73">
        <v>1124.8796856199999</v>
      </c>
      <c r="I12" s="73">
        <v>1285.9512311999999</v>
      </c>
      <c r="J12" s="73">
        <v>1243.2023082700002</v>
      </c>
      <c r="K12" s="74">
        <v>4657.1495995100004</v>
      </c>
      <c r="L12" s="73">
        <v>1157.6456369800001</v>
      </c>
      <c r="M12" s="73">
        <v>1221.3774677999997</v>
      </c>
      <c r="N12" s="73">
        <v>1364.0498977299999</v>
      </c>
      <c r="O12" s="73">
        <v>1230.3580828300001</v>
      </c>
      <c r="P12" s="74">
        <v>4973.4310853400002</v>
      </c>
      <c r="Q12" s="73">
        <v>1217.2644653899999</v>
      </c>
      <c r="R12" s="73">
        <v>1280.9526437600002</v>
      </c>
      <c r="S12" s="73">
        <v>1327.1034929900002</v>
      </c>
      <c r="T12" s="73">
        <v>1253.6224239599999</v>
      </c>
      <c r="U12" s="74">
        <v>5078.9430261000007</v>
      </c>
      <c r="V12" s="73">
        <v>1235.1546117599999</v>
      </c>
      <c r="W12" s="73">
        <v>1292.0958107699998</v>
      </c>
      <c r="X12" s="73">
        <v>1366.9661212200001</v>
      </c>
      <c r="Y12" s="73">
        <v>1395.92856448</v>
      </c>
      <c r="Z12" s="74">
        <v>5290.14510823</v>
      </c>
      <c r="AA12" s="73">
        <v>1357.8989946799968</v>
      </c>
      <c r="AB12" s="73">
        <v>1513.73566272529</v>
      </c>
      <c r="AC12" s="73">
        <v>1636.9336089570629</v>
      </c>
      <c r="AD12" s="73">
        <v>1509.6063824164776</v>
      </c>
      <c r="AE12" s="74">
        <v>6018.1746487788278</v>
      </c>
      <c r="AF12" s="73">
        <v>1486.4954171861782</v>
      </c>
      <c r="AG12" s="73">
        <v>1586.4833456300005</v>
      </c>
      <c r="AH12" s="73">
        <v>1651.0810586200002</v>
      </c>
    </row>
    <row r="13" spans="1:34">
      <c r="A13" s="11" t="s">
        <v>73</v>
      </c>
      <c r="B13" s="73">
        <v>207.33189800999997</v>
      </c>
      <c r="C13" s="73">
        <v>198.15991962999999</v>
      </c>
      <c r="D13" s="73">
        <v>243.97676325999998</v>
      </c>
      <c r="E13" s="73">
        <v>252.27088627000001</v>
      </c>
      <c r="F13" s="74">
        <v>901.73946717000001</v>
      </c>
      <c r="G13" s="73">
        <v>251.41226412</v>
      </c>
      <c r="H13" s="73">
        <v>247.39234277</v>
      </c>
      <c r="I13" s="73">
        <v>261.16361268000003</v>
      </c>
      <c r="J13" s="73">
        <v>278.18626535999994</v>
      </c>
      <c r="K13" s="74">
        <v>1038.1544849300001</v>
      </c>
      <c r="L13" s="73">
        <v>292.01318714999996</v>
      </c>
      <c r="M13" s="73">
        <v>301.57306156999999</v>
      </c>
      <c r="N13" s="73">
        <v>310.14284808999997</v>
      </c>
      <c r="O13" s="73">
        <v>313.53255282999999</v>
      </c>
      <c r="P13" s="74">
        <v>1217.2616496399999</v>
      </c>
      <c r="Q13" s="73">
        <v>353.27739469999995</v>
      </c>
      <c r="R13" s="73">
        <v>327.29646114999997</v>
      </c>
      <c r="S13" s="73">
        <v>320.72579417999998</v>
      </c>
      <c r="T13" s="73">
        <v>288.23198248</v>
      </c>
      <c r="U13" s="74">
        <v>1289.53163251</v>
      </c>
      <c r="V13" s="73">
        <v>291.12521005999997</v>
      </c>
      <c r="W13" s="73">
        <v>315.27142495999999</v>
      </c>
      <c r="X13" s="73">
        <v>318.54554065000002</v>
      </c>
      <c r="Y13" s="73">
        <v>359.46772536999998</v>
      </c>
      <c r="Z13" s="74">
        <v>1284.40990104</v>
      </c>
      <c r="AA13" s="73">
        <v>334.733</v>
      </c>
      <c r="AB13" s="73">
        <v>346.3452115</v>
      </c>
      <c r="AC13" s="73">
        <v>384.41079311999999</v>
      </c>
      <c r="AD13" s="73">
        <v>344.51281973999994</v>
      </c>
      <c r="AE13" s="74">
        <v>1410.0018243599998</v>
      </c>
      <c r="AF13" s="73">
        <v>307.39960429000001</v>
      </c>
      <c r="AG13" s="73">
        <v>328.13635104000002</v>
      </c>
      <c r="AH13" s="73">
        <v>358.07672488000003</v>
      </c>
    </row>
    <row r="14" spans="1:34">
      <c r="A14" s="56" t="s">
        <v>74</v>
      </c>
      <c r="B14" s="79">
        <v>829.46557469999993</v>
      </c>
      <c r="C14" s="79">
        <v>1019.4485648899999</v>
      </c>
      <c r="D14" s="79">
        <v>1051.3922081000001</v>
      </c>
      <c r="E14" s="79">
        <v>987.40574973999992</v>
      </c>
      <c r="F14" s="80">
        <v>3887.7120974300001</v>
      </c>
      <c r="G14" s="79">
        <v>1190.5848083472006</v>
      </c>
      <c r="H14" s="79">
        <v>1497.806361065484</v>
      </c>
      <c r="I14" s="79">
        <v>1558.2469016730606</v>
      </c>
      <c r="J14" s="79">
        <v>1536.9214491734788</v>
      </c>
      <c r="K14" s="80">
        <v>5783.5595202592249</v>
      </c>
      <c r="L14" s="79">
        <v>1360.4245819021403</v>
      </c>
      <c r="M14" s="79">
        <v>1796.8574689671286</v>
      </c>
      <c r="N14" s="79">
        <v>2016.2078303938504</v>
      </c>
      <c r="O14" s="79">
        <v>1821.1039974547321</v>
      </c>
      <c r="P14" s="80">
        <v>6994.5938787178511</v>
      </c>
      <c r="Q14" s="79">
        <v>1710.5212828723845</v>
      </c>
      <c r="R14" s="79">
        <v>1269.7972751794453</v>
      </c>
      <c r="S14" s="79">
        <v>1339.49932743</v>
      </c>
      <c r="T14" s="79">
        <v>1373.06412538</v>
      </c>
      <c r="U14" s="80">
        <v>5692.9313575818296</v>
      </c>
      <c r="V14" s="79">
        <v>1336.61887284</v>
      </c>
      <c r="W14" s="79">
        <v>1588.4470545599997</v>
      </c>
      <c r="X14" s="79">
        <v>1471.09568522</v>
      </c>
      <c r="Y14" s="79">
        <v>1643.7166351999999</v>
      </c>
      <c r="Z14" s="80">
        <v>6039.8782478199992</v>
      </c>
      <c r="AA14" s="79">
        <v>1377.6001142499999</v>
      </c>
      <c r="AB14" s="79">
        <v>1586.9964296799999</v>
      </c>
      <c r="AC14" s="79">
        <v>1425</v>
      </c>
      <c r="AD14" s="79">
        <v>1412.8113398899995</v>
      </c>
      <c r="AE14" s="80">
        <v>5802.5319999999992</v>
      </c>
      <c r="AF14" s="79">
        <v>1409.11185318</v>
      </c>
      <c r="AG14" s="79">
        <v>1445.9415292900001</v>
      </c>
      <c r="AH14" s="79">
        <v>1511.9104717499999</v>
      </c>
    </row>
    <row r="15" spans="1:34">
      <c r="A15" s="11" t="s">
        <v>75</v>
      </c>
      <c r="B15" s="73">
        <v>546.22274002999995</v>
      </c>
      <c r="C15" s="73">
        <v>673.87926349999998</v>
      </c>
      <c r="D15" s="73">
        <v>660.4773813999999</v>
      </c>
      <c r="E15" s="73">
        <v>682.46177584999998</v>
      </c>
      <c r="F15" s="74">
        <v>2563.0411607800002</v>
      </c>
      <c r="G15" s="73">
        <v>779.77527709272886</v>
      </c>
      <c r="H15" s="73">
        <v>983.64381503059099</v>
      </c>
      <c r="I15" s="73">
        <v>1001.6040259965358</v>
      </c>
      <c r="J15" s="73">
        <v>1004.1498403275234</v>
      </c>
      <c r="K15" s="74">
        <v>3769.1729584473792</v>
      </c>
      <c r="L15" s="73">
        <v>871.1422349027979</v>
      </c>
      <c r="M15" s="73">
        <v>1161.6368232801831</v>
      </c>
      <c r="N15" s="73">
        <v>1295.7226702298999</v>
      </c>
      <c r="O15" s="73">
        <v>1164.18902777938</v>
      </c>
      <c r="P15" s="74">
        <v>4492.6907561922608</v>
      </c>
      <c r="Q15" s="73">
        <v>1097.6002847555137</v>
      </c>
      <c r="R15" s="73">
        <v>772.30838284494189</v>
      </c>
      <c r="S15" s="73">
        <v>825.73782375999997</v>
      </c>
      <c r="T15" s="73">
        <v>861.73347117999992</v>
      </c>
      <c r="U15" s="74">
        <v>3557.3799625404554</v>
      </c>
      <c r="V15" s="73">
        <v>822.03421935999995</v>
      </c>
      <c r="W15" s="73">
        <v>984.08815042999981</v>
      </c>
      <c r="X15" s="73">
        <v>924.51402934999999</v>
      </c>
      <c r="Y15" s="73">
        <v>1034.4652391999998</v>
      </c>
      <c r="Z15" s="74">
        <v>3765.1016383399997</v>
      </c>
      <c r="AA15" s="73">
        <v>780.77189195999995</v>
      </c>
      <c r="AB15" s="73">
        <v>923.99642968000001</v>
      </c>
      <c r="AC15" s="73">
        <v>847.73694748000003</v>
      </c>
      <c r="AD15" s="73">
        <v>867.75737663999939</v>
      </c>
      <c r="AE15" s="74">
        <v>3420.2626457599995</v>
      </c>
      <c r="AF15" s="73">
        <v>886.85114404000001</v>
      </c>
      <c r="AG15" s="73">
        <v>860.8197697899999</v>
      </c>
      <c r="AH15" s="73">
        <v>921.60680214999991</v>
      </c>
    </row>
    <row r="16" spans="1:34">
      <c r="A16" s="11" t="s">
        <v>76</v>
      </c>
      <c r="B16" s="73">
        <v>283.24283467000004</v>
      </c>
      <c r="C16" s="73">
        <v>345.56930139000002</v>
      </c>
      <c r="D16" s="73">
        <v>390.91482669999999</v>
      </c>
      <c r="E16" s="73">
        <v>304.94397389</v>
      </c>
      <c r="F16" s="74">
        <v>1324.6709366499999</v>
      </c>
      <c r="G16" s="73">
        <v>410.80953125447178</v>
      </c>
      <c r="H16" s="73">
        <v>514.16254603489301</v>
      </c>
      <c r="I16" s="73">
        <v>556.64287567652491</v>
      </c>
      <c r="J16" s="73">
        <v>532.77160884595548</v>
      </c>
      <c r="K16" s="74">
        <v>2014.3865618118452</v>
      </c>
      <c r="L16" s="73">
        <v>489.28234699934239</v>
      </c>
      <c r="M16" s="73">
        <v>635.22064568694566</v>
      </c>
      <c r="N16" s="73">
        <v>720.48516016395047</v>
      </c>
      <c r="O16" s="73">
        <v>656.91496967535204</v>
      </c>
      <c r="P16" s="74">
        <v>2501.9031225255903</v>
      </c>
      <c r="Q16" s="73">
        <v>612.92099811687081</v>
      </c>
      <c r="R16" s="73">
        <v>497.48889233450336</v>
      </c>
      <c r="S16" s="73">
        <v>513.76150367000002</v>
      </c>
      <c r="T16" s="73">
        <v>511.33065420000003</v>
      </c>
      <c r="U16" s="74">
        <v>2135.5513950413742</v>
      </c>
      <c r="V16" s="73">
        <v>514.58465348000004</v>
      </c>
      <c r="W16" s="73">
        <v>604.35890412999993</v>
      </c>
      <c r="X16" s="73">
        <v>546.58165586999996</v>
      </c>
      <c r="Y16" s="73">
        <v>609.251396</v>
      </c>
      <c r="Z16" s="74">
        <v>2274.7766094799999</v>
      </c>
      <c r="AA16" s="73">
        <v>596.82822228999999</v>
      </c>
      <c r="AB16" s="73">
        <v>663</v>
      </c>
      <c r="AC16" s="73">
        <v>578</v>
      </c>
      <c r="AD16" s="73">
        <v>545.05396325000004</v>
      </c>
      <c r="AE16" s="74">
        <v>2382.2693542400002</v>
      </c>
      <c r="AF16" s="73">
        <v>522</v>
      </c>
      <c r="AG16" s="73">
        <v>585.12175950000005</v>
      </c>
      <c r="AH16" s="73">
        <v>590.30366960000003</v>
      </c>
    </row>
    <row r="17" spans="1:34">
      <c r="A17" s="56" t="s">
        <v>77</v>
      </c>
      <c r="B17" s="79">
        <v>22.865354310000004</v>
      </c>
      <c r="C17" s="79">
        <v>23.447191190000002</v>
      </c>
      <c r="D17" s="79">
        <v>36.420519990000003</v>
      </c>
      <c r="E17" s="79">
        <v>8.4262448199999938</v>
      </c>
      <c r="F17" s="80">
        <v>106.54372590999999</v>
      </c>
      <c r="G17" s="79">
        <v>-3.2877371024477853</v>
      </c>
      <c r="H17" s="79">
        <v>10.706817632546599</v>
      </c>
      <c r="I17" s="79">
        <v>12.846460189650765</v>
      </c>
      <c r="J17" s="79">
        <v>27.323284881242856</v>
      </c>
      <c r="K17" s="80">
        <v>47.588825600992436</v>
      </c>
      <c r="L17" s="79">
        <v>13.40793621162657</v>
      </c>
      <c r="M17" s="79">
        <v>90.164301365864816</v>
      </c>
      <c r="N17" s="79">
        <v>68.885803033119601</v>
      </c>
      <c r="O17" s="79">
        <v>124.66804226315674</v>
      </c>
      <c r="P17" s="80">
        <v>297.1260828737677</v>
      </c>
      <c r="Q17" s="79">
        <v>132</v>
      </c>
      <c r="R17" s="79">
        <v>32.293403961564238</v>
      </c>
      <c r="S17" s="79">
        <v>102.45059907999932</v>
      </c>
      <c r="T17" s="79">
        <v>103.45724902000008</v>
      </c>
      <c r="U17" s="80">
        <v>370.13591021762863</v>
      </c>
      <c r="V17" s="79">
        <v>73.711441249999936</v>
      </c>
      <c r="W17" s="79">
        <v>48.584138730000568</v>
      </c>
      <c r="X17" s="79">
        <v>79.358853890000333</v>
      </c>
      <c r="Y17" s="79">
        <v>12.532830540001108</v>
      </c>
      <c r="Z17" s="80">
        <v>213.68726441000194</v>
      </c>
      <c r="AA17" s="79">
        <v>-8.1779768300000004</v>
      </c>
      <c r="AB17" s="79">
        <v>2.4441173847141897</v>
      </c>
      <c r="AC17" s="79">
        <v>8.2018903429376451</v>
      </c>
      <c r="AD17" s="79">
        <v>-44</v>
      </c>
      <c r="AE17" s="80">
        <v>-41.545969102348167</v>
      </c>
      <c r="AF17" s="79">
        <v>-118.95059173617834</v>
      </c>
      <c r="AG17" s="79">
        <v>-69.127626059999812</v>
      </c>
      <c r="AH17" s="79">
        <v>-25.455001540000634</v>
      </c>
    </row>
    <row r="18" spans="1:34">
      <c r="A18" s="56" t="s">
        <v>78</v>
      </c>
      <c r="B18" s="79">
        <v>49.209777430000003</v>
      </c>
      <c r="C18" s="79">
        <v>62.683602239999999</v>
      </c>
      <c r="D18" s="79">
        <v>56.951603159999998</v>
      </c>
      <c r="E18" s="79">
        <v>54.719371420000002</v>
      </c>
      <c r="F18" s="80">
        <v>208.18093865</v>
      </c>
      <c r="G18" s="79">
        <v>62.429820900390482</v>
      </c>
      <c r="H18" s="79">
        <v>95.178523609868932</v>
      </c>
      <c r="I18" s="79">
        <v>59.527908169179611</v>
      </c>
      <c r="J18" s="79">
        <v>56.981740777197459</v>
      </c>
      <c r="K18" s="80">
        <v>274.1179934566365</v>
      </c>
      <c r="L18" s="79">
        <v>43.460202656233335</v>
      </c>
      <c r="M18" s="79">
        <v>53.786330597006355</v>
      </c>
      <c r="N18" s="79">
        <v>49.955862573029933</v>
      </c>
      <c r="O18" s="79">
        <v>44.375335202106903</v>
      </c>
      <c r="P18" s="80">
        <v>191.57773102837652</v>
      </c>
      <c r="Q18" s="79">
        <v>43</v>
      </c>
      <c r="R18" s="79">
        <v>44.352912076266207</v>
      </c>
      <c r="S18" s="79">
        <v>50.683315319999991</v>
      </c>
      <c r="T18" s="79">
        <v>45.560038930000005</v>
      </c>
      <c r="U18" s="80">
        <v>183.98011937205825</v>
      </c>
      <c r="V18" s="79">
        <v>82.285862449999996</v>
      </c>
      <c r="W18" s="79">
        <v>65.410724759999994</v>
      </c>
      <c r="X18" s="79">
        <v>127.6702597</v>
      </c>
      <c r="Y18" s="79">
        <v>144.80250600999997</v>
      </c>
      <c r="Z18" s="80">
        <v>420.16935291999994</v>
      </c>
      <c r="AA18" s="79">
        <v>226.10499999999999</v>
      </c>
      <c r="AB18" s="79">
        <v>82.563999999999993</v>
      </c>
      <c r="AC18" s="79">
        <v>156.94777478</v>
      </c>
      <c r="AD18" s="79">
        <v>222</v>
      </c>
      <c r="AE18" s="80">
        <v>687.61677478000001</v>
      </c>
      <c r="AF18" s="79">
        <v>172.8664694</v>
      </c>
      <c r="AG18" s="79">
        <v>144.90214883000002</v>
      </c>
      <c r="AH18" s="79">
        <v>183.66235647000008</v>
      </c>
    </row>
    <row r="19" spans="1:34">
      <c r="A19" s="81" t="s">
        <v>79</v>
      </c>
      <c r="B19" s="80">
        <v>1761.9211272499999</v>
      </c>
      <c r="C19" s="80">
        <v>1936.94793405</v>
      </c>
      <c r="D19" s="80">
        <v>2057.2445441099999</v>
      </c>
      <c r="E19" s="80">
        <v>2304.77618067</v>
      </c>
      <c r="F19" s="80">
        <v>8061.0820842399999</v>
      </c>
      <c r="G19" s="80">
        <v>2275.9622656379424</v>
      </c>
      <c r="H19" s="80">
        <v>2577.7468373224156</v>
      </c>
      <c r="I19" s="80">
        <v>2799.9844334869395</v>
      </c>
      <c r="J19" s="80">
        <v>3044.13680383459</v>
      </c>
      <c r="K19" s="80">
        <v>10697.830340281887</v>
      </c>
      <c r="L19" s="80">
        <v>3061.7050299878601</v>
      </c>
      <c r="M19" s="80">
        <v>3242.0997123228708</v>
      </c>
      <c r="N19" s="80">
        <v>3472.0200932261491</v>
      </c>
      <c r="O19" s="80">
        <v>3262.2806771352634</v>
      </c>
      <c r="P19" s="80">
        <v>13038.105512672144</v>
      </c>
      <c r="Q19" s="80">
        <v>3120.1899783676154</v>
      </c>
      <c r="R19" s="80">
        <v>3022.7814981805532</v>
      </c>
      <c r="S19" s="80">
        <v>3060.9087629699993</v>
      </c>
      <c r="T19" s="80">
        <v>3126.9388746199998</v>
      </c>
      <c r="U19" s="80">
        <v>12330.819114138169</v>
      </c>
      <c r="V19" s="80">
        <v>3093.4643222799996</v>
      </c>
      <c r="W19" s="80">
        <v>3360.2842727400002</v>
      </c>
      <c r="X19" s="80">
        <v>3527.6342365200003</v>
      </c>
      <c r="Y19" s="80">
        <v>3624.5031277000007</v>
      </c>
      <c r="Z19" s="80">
        <v>13605.38595924</v>
      </c>
      <c r="AA19" s="80">
        <v>3480.9197997800002</v>
      </c>
      <c r="AB19" s="80">
        <v>3660.4199916200041</v>
      </c>
      <c r="AC19" s="80">
        <v>4001.14966512294</v>
      </c>
      <c r="AD19" s="80">
        <v>3752</v>
      </c>
      <c r="AE19" s="80">
        <v>14895</v>
      </c>
      <c r="AF19" s="80">
        <f>AF8+AF11+AF17</f>
        <v>3363.9782125899997</v>
      </c>
      <c r="AG19" s="80">
        <f>AG8+AG11+AG17</f>
        <v>3559.8025189999998</v>
      </c>
      <c r="AH19" s="80">
        <f>AH8+AH11+AH17</f>
        <v>3870.4264675799996</v>
      </c>
    </row>
    <row r="20" spans="1:34">
      <c r="A20" s="13" t="s">
        <v>1</v>
      </c>
      <c r="B20" s="82">
        <v>0.67991439715429858</v>
      </c>
      <c r="C20" s="82">
        <v>0.6551719076735758</v>
      </c>
      <c r="D20" s="82">
        <v>0.66180432270132561</v>
      </c>
      <c r="E20" s="82">
        <v>0.70007558190533192</v>
      </c>
      <c r="F20" s="83">
        <v>0.67463561273873718</v>
      </c>
      <c r="G20" s="82">
        <v>0.65655024023558384</v>
      </c>
      <c r="H20" s="82">
        <v>0.63249007860342277</v>
      </c>
      <c r="I20" s="84">
        <v>0.64245893195815906</v>
      </c>
      <c r="J20" s="84">
        <v>0.66450533224855968</v>
      </c>
      <c r="K20" s="83">
        <v>0.64908552242577433</v>
      </c>
      <c r="L20" s="84">
        <v>0.69235979719905572</v>
      </c>
      <c r="M20" s="84">
        <v>0.64340715730203402</v>
      </c>
      <c r="N20" s="84">
        <v>0.63263043977512401</v>
      </c>
      <c r="O20" s="84">
        <v>0.64175350755645932</v>
      </c>
      <c r="P20" s="83">
        <v>0.65084119741950841</v>
      </c>
      <c r="Q20" s="84">
        <v>0.64570103024761305</v>
      </c>
      <c r="R20" s="84">
        <v>0.70418773846225158</v>
      </c>
      <c r="S20" s="84">
        <v>0.69559673979475067</v>
      </c>
      <c r="T20" s="85">
        <v>0.69487499663777919</v>
      </c>
      <c r="U20" s="86">
        <v>0.6841428544602095</v>
      </c>
      <c r="V20" s="85">
        <v>0.69836457999770141</v>
      </c>
      <c r="W20" s="85">
        <v>0.67901924629177746</v>
      </c>
      <c r="X20" s="85">
        <v>0.7057063324127022</v>
      </c>
      <c r="Y20" s="85">
        <v>0.68799388174753529</v>
      </c>
      <c r="Z20" s="86">
        <v>0.69255295299360142</v>
      </c>
      <c r="AA20" s="85">
        <v>0.71645765692902419</v>
      </c>
      <c r="AB20" s="85">
        <v>0.6975946402711396</v>
      </c>
      <c r="AC20" s="85">
        <v>0.737339661960838</v>
      </c>
      <c r="AD20" s="85">
        <v>0.72639373623275427</v>
      </c>
      <c r="AE20" s="86">
        <v>0.71965188851005091</v>
      </c>
      <c r="AF20" s="85">
        <f>AF19/AF3</f>
        <v>0.6801471441710466</v>
      </c>
      <c r="AG20" s="85">
        <f>AG19/AG3</f>
        <v>0.69113706955652965</v>
      </c>
      <c r="AH20" s="85">
        <f>AH19/AH3</f>
        <v>0.69536955753849117</v>
      </c>
    </row>
    <row r="21" spans="1:34">
      <c r="A21" s="81" t="s">
        <v>74</v>
      </c>
      <c r="B21" s="80">
        <v>829.46557469999993</v>
      </c>
      <c r="C21" s="80">
        <v>1019.4485648899999</v>
      </c>
      <c r="D21" s="80">
        <v>1051.3922081000001</v>
      </c>
      <c r="E21" s="80">
        <v>987.40574973999992</v>
      </c>
      <c r="F21" s="80">
        <v>3887.7120974300001</v>
      </c>
      <c r="G21" s="80">
        <v>1190.5848083472006</v>
      </c>
      <c r="H21" s="80">
        <v>1497.806361065484</v>
      </c>
      <c r="I21" s="80">
        <v>1558.2469016730606</v>
      </c>
      <c r="J21" s="80">
        <v>1536.9214491734788</v>
      </c>
      <c r="K21" s="80">
        <v>5783.5595202592249</v>
      </c>
      <c r="L21" s="80">
        <v>1360.4245819021403</v>
      </c>
      <c r="M21" s="80">
        <v>1796.8574689671286</v>
      </c>
      <c r="N21" s="80">
        <v>2016.2078303938504</v>
      </c>
      <c r="O21" s="80">
        <v>1821.1039974547321</v>
      </c>
      <c r="P21" s="80">
        <v>6994.5938787178511</v>
      </c>
      <c r="Q21" s="80">
        <v>1710.5212828723845</v>
      </c>
      <c r="R21" s="80">
        <v>1269.7972751794453</v>
      </c>
      <c r="S21" s="80">
        <v>1339.49932743</v>
      </c>
      <c r="T21" s="80">
        <v>1373.06412538</v>
      </c>
      <c r="U21" s="80">
        <v>5692.9313575818296</v>
      </c>
      <c r="V21" s="80">
        <v>1336.61887284</v>
      </c>
      <c r="W21" s="80">
        <v>1588.4470545599997</v>
      </c>
      <c r="X21" s="80">
        <v>1471.09568522</v>
      </c>
      <c r="Y21" s="80">
        <v>1643.7166351999999</v>
      </c>
      <c r="Z21" s="80">
        <v>6039.8782478199992</v>
      </c>
      <c r="AA21" s="80">
        <v>1377.6001142499999</v>
      </c>
      <c r="AB21" s="80">
        <v>1586.9964296799999</v>
      </c>
      <c r="AC21" s="80">
        <v>1425</v>
      </c>
      <c r="AD21" s="80">
        <v>1412.8113398899995</v>
      </c>
      <c r="AE21" s="80">
        <v>5802.5319999999992</v>
      </c>
      <c r="AF21" s="80">
        <f>AF14</f>
        <v>1409.11185318</v>
      </c>
      <c r="AG21" s="80">
        <f>AG14</f>
        <v>1445.9415292900001</v>
      </c>
      <c r="AH21" s="80">
        <f>AH14</f>
        <v>1511.9104717499999</v>
      </c>
    </row>
    <row r="22" spans="1:34">
      <c r="A22" s="13" t="s">
        <v>1</v>
      </c>
      <c r="B22" s="82">
        <v>0.32008560284570159</v>
      </c>
      <c r="C22" s="82">
        <v>0.34482809232642442</v>
      </c>
      <c r="D22" s="82">
        <v>0.33819567729867456</v>
      </c>
      <c r="E22" s="82">
        <v>0.29992441809466791</v>
      </c>
      <c r="F22" s="83">
        <v>0.3253643872612626</v>
      </c>
      <c r="G22" s="82">
        <v>0.34344978110702107</v>
      </c>
      <c r="H22" s="82">
        <v>0.36750997007411856</v>
      </c>
      <c r="I22" s="87">
        <v>0.35754114494460271</v>
      </c>
      <c r="J22" s="87">
        <v>0.33549494127086366</v>
      </c>
      <c r="K22" s="76">
        <v>0.35091459046163015</v>
      </c>
      <c r="L22" s="87">
        <v>0.30764011503554628</v>
      </c>
      <c r="M22" s="87">
        <v>0.3565932755833558</v>
      </c>
      <c r="N22" s="87">
        <v>0.36736954630781565</v>
      </c>
      <c r="O22" s="87">
        <v>0.35824626807339727</v>
      </c>
      <c r="P22" s="76">
        <v>0.34915884451642909</v>
      </c>
      <c r="Q22" s="84">
        <v>0.35408940119946547</v>
      </c>
      <c r="R22" s="84">
        <v>0.29581220873965169</v>
      </c>
      <c r="S22" s="84">
        <v>0.30440350800050991</v>
      </c>
      <c r="T22" s="85">
        <v>0.30512522558434413</v>
      </c>
      <c r="U22" s="78">
        <v>0.31585722515030862</v>
      </c>
      <c r="V22" s="85">
        <v>0.30174819571215289</v>
      </c>
      <c r="W22" s="85">
        <v>0.32098061777441167</v>
      </c>
      <c r="X22" s="85">
        <v>0.29429398600828305</v>
      </c>
      <c r="Y22" s="85">
        <v>0.31200607324675123</v>
      </c>
      <c r="Z22" s="78">
        <v>0.30744703081420116</v>
      </c>
      <c r="AA22" s="85">
        <v>0.28354234307097576</v>
      </c>
      <c r="AB22" s="85">
        <v>0.30244622365977142</v>
      </c>
      <c r="AC22" s="85">
        <v>0.26260177854704431</v>
      </c>
      <c r="AD22" s="85">
        <v>0.27352273661372617</v>
      </c>
      <c r="AE22" s="78">
        <v>0.28034931936488772</v>
      </c>
      <c r="AF22" s="85">
        <f>AF21/AF3</f>
        <v>0.28490178657252735</v>
      </c>
      <c r="AG22" s="85">
        <f>AG21/AG3</f>
        <v>0.28073012083386795</v>
      </c>
      <c r="AH22" s="85">
        <f>AH21/AH3</f>
        <v>0.27163324883832801</v>
      </c>
    </row>
    <row r="23" spans="1:34" ht="18">
      <c r="A23" s="88"/>
      <c r="B23" s="88"/>
      <c r="C23" s="88"/>
      <c r="D23" s="88"/>
      <c r="E23" s="89"/>
      <c r="F23" s="88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90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</row>
    <row r="24" spans="1:34" ht="27" customHeight="1">
      <c r="A24" s="91" t="s">
        <v>80</v>
      </c>
      <c r="B24" s="63" t="s">
        <v>23</v>
      </c>
      <c r="C24" s="63" t="s">
        <v>24</v>
      </c>
      <c r="D24" s="63" t="s">
        <v>25</v>
      </c>
      <c r="E24" s="91" t="s">
        <v>26</v>
      </c>
      <c r="F24" s="91">
        <v>2020</v>
      </c>
      <c r="G24" s="91" t="s">
        <v>27</v>
      </c>
      <c r="H24" s="91" t="s">
        <v>28</v>
      </c>
      <c r="I24" s="91" t="s">
        <v>29</v>
      </c>
      <c r="J24" s="91" t="s">
        <v>30</v>
      </c>
      <c r="K24" s="91">
        <v>2021</v>
      </c>
      <c r="L24" s="91" t="s">
        <v>31</v>
      </c>
      <c r="M24" s="91" t="s">
        <v>32</v>
      </c>
      <c r="N24" s="91" t="s">
        <v>33</v>
      </c>
      <c r="O24" s="91" t="s">
        <v>34</v>
      </c>
      <c r="P24" s="91">
        <v>2022</v>
      </c>
      <c r="Q24" s="91" t="s">
        <v>35</v>
      </c>
      <c r="R24" s="91" t="s">
        <v>36</v>
      </c>
      <c r="S24" s="91" t="s">
        <v>37</v>
      </c>
      <c r="T24" s="91" t="s">
        <v>38</v>
      </c>
      <c r="U24" s="91">
        <v>2023</v>
      </c>
      <c r="V24" s="91" t="s">
        <v>39</v>
      </c>
      <c r="W24" s="91" t="s">
        <v>40</v>
      </c>
      <c r="X24" s="91" t="s">
        <v>41</v>
      </c>
      <c r="Y24" s="91" t="s">
        <v>42</v>
      </c>
      <c r="Z24" s="91">
        <v>2024</v>
      </c>
      <c r="AA24" s="91" t="s">
        <v>43</v>
      </c>
      <c r="AB24" s="91" t="s">
        <v>44</v>
      </c>
      <c r="AC24" s="91" t="s">
        <v>45</v>
      </c>
      <c r="AD24" s="91" t="s">
        <v>46</v>
      </c>
      <c r="AE24" s="91">
        <v>2025</v>
      </c>
      <c r="AF24" s="91" t="s">
        <v>47</v>
      </c>
      <c r="AG24" s="91" t="s">
        <v>48</v>
      </c>
      <c r="AH24" s="91" t="s">
        <v>49</v>
      </c>
    </row>
    <row r="25" spans="1:34">
      <c r="A25" s="81" t="s">
        <v>8</v>
      </c>
      <c r="B25" s="80">
        <v>848.9923164999999</v>
      </c>
      <c r="C25" s="80">
        <v>857.55912499999999</v>
      </c>
      <c r="D25" s="80">
        <v>910.4556037399999</v>
      </c>
      <c r="E25" s="80">
        <v>940.96729063000009</v>
      </c>
      <c r="F25" s="80">
        <v>3557.9743358699998</v>
      </c>
      <c r="G25" s="80">
        <v>908.90722953178044</v>
      </c>
      <c r="H25" s="80">
        <v>946.30954226643996</v>
      </c>
      <c r="I25" s="80">
        <v>975.45920144913168</v>
      </c>
      <c r="J25" s="80">
        <v>979.12121992128766</v>
      </c>
      <c r="K25" s="80">
        <v>3809.7971931686393</v>
      </c>
      <c r="L25" s="80">
        <v>900.11352699999998</v>
      </c>
      <c r="M25" s="80">
        <v>1008.727714</v>
      </c>
      <c r="N25" s="80">
        <v>1015.1120899999999</v>
      </c>
      <c r="O25" s="80">
        <v>928.41725499999995</v>
      </c>
      <c r="P25" s="80">
        <v>3852.3705859999995</v>
      </c>
      <c r="Q25" s="80">
        <v>881.47202099999981</v>
      </c>
      <c r="R25" s="80">
        <v>856.39526999999998</v>
      </c>
      <c r="S25" s="80">
        <v>967</v>
      </c>
      <c r="T25" s="80">
        <v>961.49060802000008</v>
      </c>
      <c r="U25" s="80">
        <v>3666.2880030199995</v>
      </c>
      <c r="V25" s="80">
        <v>921.71990198999993</v>
      </c>
      <c r="W25" s="80">
        <v>994.94417899999996</v>
      </c>
      <c r="X25" s="80">
        <v>937.94882299000051</v>
      </c>
      <c r="Y25" s="80">
        <v>1015.5012519999987</v>
      </c>
      <c r="Z25" s="80">
        <v>3870.1136539899985</v>
      </c>
      <c r="AA25" s="80">
        <v>905.86445600000013</v>
      </c>
      <c r="AB25" s="80">
        <v>1010.6803194</v>
      </c>
      <c r="AC25" s="80">
        <v>1066.5196699999999</v>
      </c>
      <c r="AD25" s="80">
        <v>1024.6458241064272</v>
      </c>
      <c r="AE25" s="80">
        <v>4007.9186767994242</v>
      </c>
      <c r="AF25" s="80">
        <v>1015.6479326850003</v>
      </c>
      <c r="AG25" s="80">
        <v>1017.8190359086968</v>
      </c>
      <c r="AH25" s="80">
        <v>1064.4325055889999</v>
      </c>
    </row>
    <row r="26" spans="1:34">
      <c r="A26" s="11" t="s">
        <v>81</v>
      </c>
      <c r="B26" s="73">
        <v>464.42225300000001</v>
      </c>
      <c r="C26" s="73">
        <v>414.98186399999986</v>
      </c>
      <c r="D26" s="73">
        <v>497.25781974</v>
      </c>
      <c r="E26" s="73">
        <v>583.58386163</v>
      </c>
      <c r="F26" s="74">
        <v>1960.2457983699999</v>
      </c>
      <c r="G26" s="73">
        <v>556.07138376000012</v>
      </c>
      <c r="H26" s="73">
        <v>558.16912206643997</v>
      </c>
      <c r="I26" s="73">
        <v>570.83978741400006</v>
      </c>
      <c r="J26" s="73">
        <v>548.53273700570594</v>
      </c>
      <c r="K26" s="74">
        <v>2233.6130302461461</v>
      </c>
      <c r="L26" s="73">
        <v>497.51610199999999</v>
      </c>
      <c r="M26" s="73">
        <v>531.2519410000001</v>
      </c>
      <c r="N26" s="73">
        <v>570.99931800000002</v>
      </c>
      <c r="O26" s="73">
        <v>539.08637759999999</v>
      </c>
      <c r="P26" s="74">
        <v>2138.8537386000003</v>
      </c>
      <c r="Q26" s="73">
        <v>502.47796299999993</v>
      </c>
      <c r="R26" s="73">
        <v>504.9477710000001</v>
      </c>
      <c r="S26" s="73">
        <v>545.49323600000002</v>
      </c>
      <c r="T26" s="73">
        <v>517.11632501999998</v>
      </c>
      <c r="U26" s="74">
        <v>2070.0352950200004</v>
      </c>
      <c r="V26" s="73">
        <v>530.17121599999996</v>
      </c>
      <c r="W26" s="73">
        <v>562.873784</v>
      </c>
      <c r="X26" s="73">
        <v>567.39276900000027</v>
      </c>
      <c r="Y26" s="73">
        <v>559.13220099999864</v>
      </c>
      <c r="Z26" s="74">
        <v>2219.5695489999985</v>
      </c>
      <c r="AA26" s="73">
        <v>475.75109399999997</v>
      </c>
      <c r="AB26" s="73">
        <v>515.20847139999989</v>
      </c>
      <c r="AC26" s="73">
        <v>574.72151099999996</v>
      </c>
      <c r="AD26" s="73">
        <v>543.79552045242735</v>
      </c>
      <c r="AE26" s="74">
        <v>2109.6612368554261</v>
      </c>
      <c r="AF26" s="73">
        <v>518.1420641980003</v>
      </c>
      <c r="AG26" s="73">
        <v>552.00715046900052</v>
      </c>
      <c r="AH26" s="73">
        <v>561.03300624300005</v>
      </c>
    </row>
    <row r="27" spans="1:34">
      <c r="A27" s="55" t="s">
        <v>1</v>
      </c>
      <c r="B27" s="77">
        <v>0.54702762789962189</v>
      </c>
      <c r="C27" s="77">
        <v>0.48391049888251131</v>
      </c>
      <c r="D27" s="77">
        <v>0.54616372033666194</v>
      </c>
      <c r="E27" s="77">
        <v>0.62019569377302863</v>
      </c>
      <c r="F27" s="78">
        <v>0.55094433329876125</v>
      </c>
      <c r="G27" s="77">
        <v>0.61180479228622131</v>
      </c>
      <c r="H27" s="77">
        <v>0.59</v>
      </c>
      <c r="I27" s="77">
        <v>0.58520108946224159</v>
      </c>
      <c r="J27" s="77">
        <v>0.56022964863309055</v>
      </c>
      <c r="K27" s="78">
        <v>0.58628134701008372</v>
      </c>
      <c r="L27" s="77">
        <v>0.55272594742374093</v>
      </c>
      <c r="M27" s="77">
        <v>0.5266554429176713</v>
      </c>
      <c r="N27" s="77">
        <v>0.56249878572522971</v>
      </c>
      <c r="O27" s="77">
        <v>0.58065096775910308</v>
      </c>
      <c r="P27" s="78">
        <v>0.55520456582574496</v>
      </c>
      <c r="Q27" s="77">
        <v>0.57004414323889252</v>
      </c>
      <c r="R27" s="77">
        <v>0.58961999054478675</v>
      </c>
      <c r="S27" s="77">
        <v>0.56414960475778098</v>
      </c>
      <c r="T27" s="77">
        <v>0.53782774444869397</v>
      </c>
      <c r="U27" s="78">
        <v>0.56461338915951731</v>
      </c>
      <c r="V27" s="77">
        <v>0.57519775243580662</v>
      </c>
      <c r="W27" s="77">
        <v>0.56573408006119219</v>
      </c>
      <c r="X27" s="77">
        <v>0.60492934698852885</v>
      </c>
      <c r="Y27" s="77">
        <v>0.55059725421195183</v>
      </c>
      <c r="Z27" s="78">
        <v>0.57351534023081552</v>
      </c>
      <c r="AA27" s="77">
        <v>0.52519015493858823</v>
      </c>
      <c r="AB27" s="77">
        <v>0.5097640287542734</v>
      </c>
      <c r="AC27" s="77">
        <v>0.53887567868298203</v>
      </c>
      <c r="AD27" s="77">
        <f>AD26/AD25</f>
        <v>0.53071559719345984</v>
      </c>
      <c r="AE27" s="78">
        <v>0.52635700624064519</v>
      </c>
      <c r="AF27" s="77">
        <f>AF26/AF25</f>
        <v>0.51015912849664635</v>
      </c>
      <c r="AG27" s="77">
        <f>AG26/AG25</f>
        <v>0.5423431189574629</v>
      </c>
      <c r="AH27" s="77">
        <f>AH26/AH25</f>
        <v>0.52707241022534768</v>
      </c>
    </row>
    <row r="28" spans="1:34">
      <c r="A28" s="11" t="s">
        <v>82</v>
      </c>
      <c r="B28" s="73">
        <v>384.5700635</v>
      </c>
      <c r="C28" s="73">
        <v>442.57726100000002</v>
      </c>
      <c r="D28" s="73">
        <v>413.19778400000001</v>
      </c>
      <c r="E28" s="73">
        <v>357.38342899999998</v>
      </c>
      <c r="F28" s="74">
        <v>1597.7285375000001</v>
      </c>
      <c r="G28" s="73">
        <v>352.83604800000001</v>
      </c>
      <c r="H28" s="73">
        <v>388.14042020000005</v>
      </c>
      <c r="I28" s="73">
        <v>404.61941403513163</v>
      </c>
      <c r="J28" s="73">
        <v>430.59270353712765</v>
      </c>
      <c r="K28" s="74">
        <v>1576.1885857722593</v>
      </c>
      <c r="L28" s="73">
        <v>402.59742499999999</v>
      </c>
      <c r="M28" s="73">
        <v>477.47577300000006</v>
      </c>
      <c r="N28" s="73">
        <v>444.11277199999995</v>
      </c>
      <c r="O28" s="73">
        <v>389.330489</v>
      </c>
      <c r="P28" s="74">
        <v>1713.5164589999999</v>
      </c>
      <c r="Q28" s="73">
        <v>378.99405799999994</v>
      </c>
      <c r="R28" s="73">
        <v>351.44749899999994</v>
      </c>
      <c r="S28" s="73">
        <v>421.436868</v>
      </c>
      <c r="T28" s="73">
        <v>444.37428299999999</v>
      </c>
      <c r="U28" s="74">
        <v>1596.252708</v>
      </c>
      <c r="V28" s="73">
        <v>391.54868599000002</v>
      </c>
      <c r="W28" s="73">
        <v>432.07031400999995</v>
      </c>
      <c r="X28" s="73">
        <v>370.55605399000018</v>
      </c>
      <c r="Y28" s="73">
        <v>456.36905100000007</v>
      </c>
      <c r="Z28" s="74">
        <v>1650.5441049900001</v>
      </c>
      <c r="AA28" s="73">
        <v>430.11336199999994</v>
      </c>
      <c r="AB28" s="73">
        <v>495.24320300000005</v>
      </c>
      <c r="AC28" s="73">
        <v>491.798159</v>
      </c>
      <c r="AD28" s="73">
        <v>480.93186691999995</v>
      </c>
      <c r="AE28" s="74">
        <v>1898.15259092</v>
      </c>
      <c r="AF28" s="73">
        <v>497.50586848700004</v>
      </c>
      <c r="AG28" s="73">
        <v>465.81188543969625</v>
      </c>
      <c r="AH28" s="73">
        <v>503.39949934599997</v>
      </c>
    </row>
    <row r="29" spans="1:34">
      <c r="A29" s="55" t="s">
        <v>1</v>
      </c>
      <c r="B29" s="75">
        <v>0.45297237210037816</v>
      </c>
      <c r="C29" s="75">
        <v>0.51608950111748852</v>
      </c>
      <c r="D29" s="75">
        <v>0.45383627966333817</v>
      </c>
      <c r="E29" s="75">
        <v>0.3798043062269712</v>
      </c>
      <c r="F29" s="76">
        <v>0.44905566670123881</v>
      </c>
      <c r="G29" s="75">
        <v>0.38819520771377869</v>
      </c>
      <c r="H29" s="75">
        <v>0.41</v>
      </c>
      <c r="I29" s="75">
        <v>0.41479891053775841</v>
      </c>
      <c r="J29" s="75">
        <v>0.43977466198898574</v>
      </c>
      <c r="K29" s="76">
        <v>0.41371981390466889</v>
      </c>
      <c r="L29" s="75">
        <v>0.44727405257625907</v>
      </c>
      <c r="M29" s="75">
        <v>0.47334455708232881</v>
      </c>
      <c r="N29" s="75">
        <v>0.4375012142747704</v>
      </c>
      <c r="O29" s="75">
        <v>0.4193486138945145</v>
      </c>
      <c r="P29" s="76">
        <v>0.44479533335321758</v>
      </c>
      <c r="Q29" s="75">
        <v>0.42995585676110759</v>
      </c>
      <c r="R29" s="75">
        <v>0.4103800094552133</v>
      </c>
      <c r="S29" s="75">
        <v>0.43585039524221908</v>
      </c>
      <c r="T29" s="75">
        <v>0.46217225555130598</v>
      </c>
      <c r="U29" s="76">
        <v>0.43538661084048297</v>
      </c>
      <c r="V29" s="75">
        <v>0.42480224756419338</v>
      </c>
      <c r="W29" s="75">
        <v>0.43426591993880775</v>
      </c>
      <c r="X29" s="75">
        <v>0.39507065301147104</v>
      </c>
      <c r="Y29" s="75">
        <v>0.44940274578804817</v>
      </c>
      <c r="Z29" s="76">
        <v>0.42648465976918454</v>
      </c>
      <c r="AA29" s="75">
        <v>0.47480984506141155</v>
      </c>
      <c r="AB29" s="75">
        <v>0.49000974244161188</v>
      </c>
      <c r="AC29" s="75">
        <v>0.46112432131701803</v>
      </c>
      <c r="AD29" s="75">
        <f>AD28/AD25</f>
        <v>0.46936400422986241</v>
      </c>
      <c r="AE29" s="76">
        <v>0.47358594720818842</v>
      </c>
      <c r="AF29" s="75">
        <f>AF28/AF25</f>
        <v>0.48984087150335365</v>
      </c>
      <c r="AG29" s="75">
        <f>AG28/AG25</f>
        <v>0.4576568810425371</v>
      </c>
      <c r="AH29" s="75">
        <f>AH28/AH25</f>
        <v>0.47292758977465243</v>
      </c>
    </row>
    <row r="30" spans="1:34">
      <c r="A30" s="92" t="s">
        <v>69</v>
      </c>
      <c r="B30" s="79">
        <v>274.72917000000001</v>
      </c>
      <c r="C30" s="79">
        <v>296.12710699999997</v>
      </c>
      <c r="D30" s="79">
        <v>295.36957874000001</v>
      </c>
      <c r="E30" s="79">
        <v>286.60115200000001</v>
      </c>
      <c r="F30" s="80">
        <v>1152.82700774</v>
      </c>
      <c r="G30" s="79">
        <v>255.94800276000001</v>
      </c>
      <c r="H30" s="79">
        <v>265.34547401643999</v>
      </c>
      <c r="I30" s="79">
        <v>282.72949947400002</v>
      </c>
      <c r="J30" s="79">
        <v>323.81128854283349</v>
      </c>
      <c r="K30" s="80">
        <v>1127.8342647932736</v>
      </c>
      <c r="L30" s="79">
        <v>316.24271699999997</v>
      </c>
      <c r="M30" s="79">
        <v>322.98930000000001</v>
      </c>
      <c r="N30" s="79">
        <v>323.83579599999996</v>
      </c>
      <c r="O30" s="79">
        <v>305.49856999999997</v>
      </c>
      <c r="P30" s="80">
        <v>1268.5663830000001</v>
      </c>
      <c r="Q30" s="79">
        <v>262.848658</v>
      </c>
      <c r="R30" s="79">
        <v>267.81012499999997</v>
      </c>
      <c r="S30" s="79">
        <v>267.90369299999998</v>
      </c>
      <c r="T30" s="79">
        <v>296.93322899999998</v>
      </c>
      <c r="U30" s="80">
        <v>1095.4957049999998</v>
      </c>
      <c r="V30" s="79">
        <v>306.02378199999998</v>
      </c>
      <c r="W30" s="79">
        <v>354.87143900000001</v>
      </c>
      <c r="X30" s="79">
        <v>340.11765100000002</v>
      </c>
      <c r="Y30" s="79">
        <v>340.26334400000002</v>
      </c>
      <c r="Z30" s="80">
        <v>1341.0762159999999</v>
      </c>
      <c r="AA30" s="79">
        <v>310.87269600000002</v>
      </c>
      <c r="AB30" s="79">
        <v>344.866535</v>
      </c>
      <c r="AC30" s="79">
        <v>375</v>
      </c>
      <c r="AD30" s="79">
        <v>352.78508899999997</v>
      </c>
      <c r="AE30" s="80">
        <v>1383.4779899999999</v>
      </c>
      <c r="AF30" s="79">
        <v>356.48565400000007</v>
      </c>
      <c r="AG30" s="79">
        <v>359.28047900000001</v>
      </c>
      <c r="AH30" s="79">
        <v>379.12180999999998</v>
      </c>
    </row>
    <row r="31" spans="1:34">
      <c r="A31" s="11" t="s">
        <v>4</v>
      </c>
      <c r="B31" s="73">
        <v>105.429779</v>
      </c>
      <c r="C31" s="73">
        <v>114.122928</v>
      </c>
      <c r="D31" s="73">
        <v>110.572022</v>
      </c>
      <c r="E31" s="73">
        <v>101.54119399999999</v>
      </c>
      <c r="F31" s="74">
        <v>431.66592299999996</v>
      </c>
      <c r="G31" s="73">
        <v>103.34625079520001</v>
      </c>
      <c r="H31" s="73">
        <v>90.182934199999991</v>
      </c>
      <c r="I31" s="73">
        <v>91.222965810640005</v>
      </c>
      <c r="J31" s="73">
        <v>136.66370504296555</v>
      </c>
      <c r="K31" s="74">
        <v>421.41585584880556</v>
      </c>
      <c r="L31" s="73">
        <v>140.85717099999999</v>
      </c>
      <c r="M31" s="73">
        <v>159.436995</v>
      </c>
      <c r="N31" s="73">
        <v>141.30753799999999</v>
      </c>
      <c r="O31" s="73">
        <v>126.59465399999999</v>
      </c>
      <c r="P31" s="74">
        <v>568.19635800000003</v>
      </c>
      <c r="Q31" s="73">
        <v>91.144918000000004</v>
      </c>
      <c r="R31" s="73">
        <v>97.807642999999999</v>
      </c>
      <c r="S31" s="73">
        <v>102.12006700000001</v>
      </c>
      <c r="T31" s="73">
        <v>99.190028999999996</v>
      </c>
      <c r="U31" s="74">
        <v>390.26265699999999</v>
      </c>
      <c r="V31" s="73">
        <v>108.406898</v>
      </c>
      <c r="W31" s="73">
        <v>141.20635899999999</v>
      </c>
      <c r="X31" s="73">
        <v>133.27039300000001</v>
      </c>
      <c r="Y31" s="73">
        <v>136.93775000000002</v>
      </c>
      <c r="Z31" s="74">
        <v>519.82140000000004</v>
      </c>
      <c r="AA31" s="73">
        <v>123.75421299999999</v>
      </c>
      <c r="AB31" s="73">
        <v>144.831366</v>
      </c>
      <c r="AC31" s="73">
        <v>163.300873</v>
      </c>
      <c r="AD31" s="73">
        <v>142.77165399999998</v>
      </c>
      <c r="AE31" s="74">
        <v>574.65810599999998</v>
      </c>
      <c r="AF31" s="73">
        <v>161.761166</v>
      </c>
      <c r="AG31" s="73">
        <v>145.09412300000002</v>
      </c>
      <c r="AH31" s="73">
        <v>147.69059799999999</v>
      </c>
    </row>
    <row r="32" spans="1:34">
      <c r="A32" s="55" t="s">
        <v>81</v>
      </c>
      <c r="B32" s="73">
        <v>47.206670999999993</v>
      </c>
      <c r="C32" s="73">
        <v>39.773879000000001</v>
      </c>
      <c r="D32" s="73">
        <v>48.162763000000005</v>
      </c>
      <c r="E32" s="73">
        <v>52.800254000000002</v>
      </c>
      <c r="F32" s="74">
        <v>187.94356699999997</v>
      </c>
      <c r="G32" s="73">
        <v>54.0688897952</v>
      </c>
      <c r="H32" s="73">
        <v>42.673304999999999</v>
      </c>
      <c r="I32" s="73">
        <v>39.637554999999999</v>
      </c>
      <c r="J32" s="73">
        <v>46.095533042965542</v>
      </c>
      <c r="K32" s="74">
        <v>182.47528283816555</v>
      </c>
      <c r="L32" s="73">
        <v>39.867758000000002</v>
      </c>
      <c r="M32" s="73">
        <v>44.368651</v>
      </c>
      <c r="N32" s="73">
        <v>41.120467999999995</v>
      </c>
      <c r="O32" s="73">
        <v>37.469400999999998</v>
      </c>
      <c r="P32" s="74">
        <v>162.82627799999997</v>
      </c>
      <c r="Q32" s="73">
        <v>26.993182000000004</v>
      </c>
      <c r="R32" s="73">
        <v>26.246205000000003</v>
      </c>
      <c r="S32" s="73">
        <v>28.018703000000002</v>
      </c>
      <c r="T32" s="73">
        <v>26.269625999999999</v>
      </c>
      <c r="U32" s="74">
        <v>107.527716</v>
      </c>
      <c r="V32" s="73">
        <v>24.242700999999997</v>
      </c>
      <c r="W32" s="73">
        <v>28.764648000000008</v>
      </c>
      <c r="X32" s="73">
        <v>30.516387000000002</v>
      </c>
      <c r="Y32" s="73">
        <v>27.884329000000001</v>
      </c>
      <c r="Z32" s="74">
        <v>111.40806500000001</v>
      </c>
      <c r="AA32" s="73">
        <v>26.267053000000004</v>
      </c>
      <c r="AB32" s="73">
        <v>23.808377</v>
      </c>
      <c r="AC32" s="73">
        <v>24.904710000000001</v>
      </c>
      <c r="AD32" s="73">
        <v>21.130002999999999</v>
      </c>
      <c r="AE32" s="74">
        <v>96.110143000000008</v>
      </c>
      <c r="AF32" s="73">
        <v>23.974012999999999</v>
      </c>
      <c r="AG32" s="73">
        <v>29.032941000000008</v>
      </c>
      <c r="AH32" s="73">
        <v>30.661862000000017</v>
      </c>
    </row>
    <row r="33" spans="1:34">
      <c r="A33" s="55" t="s">
        <v>82</v>
      </c>
      <c r="B33" s="73">
        <v>58.223108000000011</v>
      </c>
      <c r="C33" s="73">
        <v>74.349048999999994</v>
      </c>
      <c r="D33" s="73">
        <v>62.409258999999999</v>
      </c>
      <c r="E33" s="73">
        <v>48.740939999999995</v>
      </c>
      <c r="F33" s="74">
        <v>243.72235599999999</v>
      </c>
      <c r="G33" s="73">
        <v>49.277360999999999</v>
      </c>
      <c r="H33" s="73">
        <v>47.509629199999992</v>
      </c>
      <c r="I33" s="73">
        <v>51.585410810640006</v>
      </c>
      <c r="J33" s="73">
        <v>90.56817199999999</v>
      </c>
      <c r="K33" s="74">
        <v>238.94057301064001</v>
      </c>
      <c r="L33" s="73">
        <v>100.989413</v>
      </c>
      <c r="M33" s="73">
        <v>115.068344</v>
      </c>
      <c r="N33" s="73">
        <v>100.18706999999999</v>
      </c>
      <c r="O33" s="73">
        <v>89.125253000000001</v>
      </c>
      <c r="P33" s="74">
        <v>405.37008000000003</v>
      </c>
      <c r="Q33" s="73">
        <v>64.151736</v>
      </c>
      <c r="R33" s="73">
        <v>71.561437999999995</v>
      </c>
      <c r="S33" s="73">
        <v>74.101364000000004</v>
      </c>
      <c r="T33" s="73">
        <v>72.920402999999993</v>
      </c>
      <c r="U33" s="74">
        <v>282.73494099999999</v>
      </c>
      <c r="V33" s="73">
        <v>84.164197000000001</v>
      </c>
      <c r="W33" s="73">
        <v>112.44171099999998</v>
      </c>
      <c r="X33" s="73">
        <v>102.754006</v>
      </c>
      <c r="Y33" s="73">
        <v>109.05342100000001</v>
      </c>
      <c r="Z33" s="74">
        <v>408.41333500000002</v>
      </c>
      <c r="AA33" s="73">
        <v>97.487159999999989</v>
      </c>
      <c r="AB33" s="73">
        <v>121.02298900000001</v>
      </c>
      <c r="AC33" s="73">
        <v>138.396163</v>
      </c>
      <c r="AD33" s="73">
        <v>121.641651</v>
      </c>
      <c r="AE33" s="74">
        <v>478.54796299999998</v>
      </c>
      <c r="AF33" s="73">
        <v>137.78715300000002</v>
      </c>
      <c r="AG33" s="73">
        <v>116.06118200000002</v>
      </c>
      <c r="AH33" s="73">
        <v>117.02873599999998</v>
      </c>
    </row>
    <row r="34" spans="1:34">
      <c r="A34" s="11" t="s">
        <v>70</v>
      </c>
      <c r="B34" s="73">
        <v>169.29939100000001</v>
      </c>
      <c r="C34" s="73">
        <v>182.00417899999997</v>
      </c>
      <c r="D34" s="73">
        <v>184.79755674</v>
      </c>
      <c r="E34" s="73">
        <v>185.05995800000002</v>
      </c>
      <c r="F34" s="74">
        <v>721.16108473999998</v>
      </c>
      <c r="G34" s="73">
        <v>152.6017519648</v>
      </c>
      <c r="H34" s="73">
        <v>175.16253981643999</v>
      </c>
      <c r="I34" s="73">
        <v>191.50653366335999</v>
      </c>
      <c r="J34" s="73">
        <v>187.14758349986795</v>
      </c>
      <c r="K34" s="74">
        <v>706.41840894446796</v>
      </c>
      <c r="L34" s="73">
        <v>175.38554600000001</v>
      </c>
      <c r="M34" s="73">
        <v>163.55230500000002</v>
      </c>
      <c r="N34" s="73">
        <v>182.52825799999999</v>
      </c>
      <c r="O34" s="73">
        <v>178.90391599999998</v>
      </c>
      <c r="P34" s="74">
        <v>700.37002500000006</v>
      </c>
      <c r="Q34" s="73">
        <v>171.70373999999998</v>
      </c>
      <c r="R34" s="73">
        <v>170.00248199999999</v>
      </c>
      <c r="S34" s="73">
        <v>165.78362599999997</v>
      </c>
      <c r="T34" s="73">
        <v>197.7432</v>
      </c>
      <c r="U34" s="74">
        <v>705.23304799999994</v>
      </c>
      <c r="V34" s="73">
        <v>197.61688399999997</v>
      </c>
      <c r="W34" s="73">
        <v>213.66507999999999</v>
      </c>
      <c r="X34" s="73">
        <v>206.84725800000001</v>
      </c>
      <c r="Y34" s="73">
        <v>203.325594</v>
      </c>
      <c r="Z34" s="74">
        <v>821.25481599999989</v>
      </c>
      <c r="AA34" s="73">
        <v>187.11848300000003</v>
      </c>
      <c r="AB34" s="73">
        <v>200.035169</v>
      </c>
      <c r="AC34" s="73">
        <v>211.65279699999999</v>
      </c>
      <c r="AD34" s="73">
        <v>210.01343499999999</v>
      </c>
      <c r="AE34" s="74">
        <v>808.819884</v>
      </c>
      <c r="AF34" s="73">
        <v>194.72448800000001</v>
      </c>
      <c r="AG34" s="73">
        <v>214.18635599999999</v>
      </c>
      <c r="AH34" s="73">
        <v>231.43121200000002</v>
      </c>
    </row>
    <row r="35" spans="1:34">
      <c r="A35" s="55" t="s">
        <v>81</v>
      </c>
      <c r="B35" s="73">
        <v>93.818207999999998</v>
      </c>
      <c r="C35" s="73">
        <v>94.998227999999983</v>
      </c>
      <c r="D35" s="73">
        <v>116.46507373999999</v>
      </c>
      <c r="E35" s="73">
        <v>126.25206100000001</v>
      </c>
      <c r="F35" s="74">
        <v>431.53357074000002</v>
      </c>
      <c r="G35" s="73">
        <v>108.90808596479999</v>
      </c>
      <c r="H35" s="73">
        <v>107.31865081643998</v>
      </c>
      <c r="I35" s="73">
        <v>117.20975</v>
      </c>
      <c r="J35" s="73">
        <v>119.45964496274031</v>
      </c>
      <c r="K35" s="74">
        <v>452.89613174398028</v>
      </c>
      <c r="L35" s="73">
        <v>104.169928</v>
      </c>
      <c r="M35" s="73">
        <v>105.48987200000001</v>
      </c>
      <c r="N35" s="73">
        <v>120.39365600000001</v>
      </c>
      <c r="O35" s="73">
        <v>128.22353699999999</v>
      </c>
      <c r="P35" s="74">
        <v>458.27699300000006</v>
      </c>
      <c r="Q35" s="73">
        <v>113.52993499999999</v>
      </c>
      <c r="R35" s="73">
        <v>107.13084600000001</v>
      </c>
      <c r="S35" s="73">
        <v>113.47776199999998</v>
      </c>
      <c r="T35" s="73">
        <v>129.09482699999998</v>
      </c>
      <c r="U35" s="74">
        <v>463.23336999999992</v>
      </c>
      <c r="V35" s="73">
        <v>120.07778599999999</v>
      </c>
      <c r="W35" s="73">
        <v>133.754242</v>
      </c>
      <c r="X35" s="73">
        <v>138.18870000000001</v>
      </c>
      <c r="Y35" s="73">
        <v>142.848615</v>
      </c>
      <c r="Z35" s="74">
        <v>534.86934299999996</v>
      </c>
      <c r="AA35" s="73">
        <v>107.062273</v>
      </c>
      <c r="AB35" s="73">
        <v>122.40047699999998</v>
      </c>
      <c r="AC35" s="73">
        <v>131.061668</v>
      </c>
      <c r="AD35" s="73">
        <v>134.43624499999999</v>
      </c>
      <c r="AE35" s="74">
        <v>494.96066299999995</v>
      </c>
      <c r="AF35" s="73">
        <v>123.26296900000004</v>
      </c>
      <c r="AG35" s="73">
        <v>132.97362999999999</v>
      </c>
      <c r="AH35" s="73">
        <v>132.28291300000001</v>
      </c>
    </row>
    <row r="36" spans="1:34">
      <c r="A36" s="55" t="s">
        <v>82</v>
      </c>
      <c r="B36" s="73">
        <v>75.481183000000001</v>
      </c>
      <c r="C36" s="73">
        <v>87.005950999999996</v>
      </c>
      <c r="D36" s="73">
        <v>68.332482999999996</v>
      </c>
      <c r="E36" s="73">
        <v>58.807897000000004</v>
      </c>
      <c r="F36" s="74">
        <v>289.62751400000002</v>
      </c>
      <c r="G36" s="73">
        <v>43.693666</v>
      </c>
      <c r="H36" s="73">
        <v>67.843889000000004</v>
      </c>
      <c r="I36" s="73">
        <v>74.296783663359989</v>
      </c>
      <c r="J36" s="73">
        <v>67.687938537127621</v>
      </c>
      <c r="K36" s="74">
        <v>253.52227720048762</v>
      </c>
      <c r="L36" s="73">
        <v>71.215618000000006</v>
      </c>
      <c r="M36" s="73">
        <v>58.062433000000006</v>
      </c>
      <c r="N36" s="73">
        <v>62.134601999999994</v>
      </c>
      <c r="O36" s="73">
        <v>50.680379000000002</v>
      </c>
      <c r="P36" s="74">
        <v>242.09303199999999</v>
      </c>
      <c r="Q36" s="73">
        <v>58.173805000000002</v>
      </c>
      <c r="R36" s="73">
        <v>62.871635999999995</v>
      </c>
      <c r="S36" s="73">
        <v>52.305863999999993</v>
      </c>
      <c r="T36" s="73">
        <v>68.648373000000007</v>
      </c>
      <c r="U36" s="74">
        <v>241.99967800000002</v>
      </c>
      <c r="V36" s="73">
        <v>77.539097999999996</v>
      </c>
      <c r="W36" s="73">
        <v>79.910837999999998</v>
      </c>
      <c r="X36" s="73">
        <v>68.658557999999999</v>
      </c>
      <c r="Y36" s="73">
        <v>60.476978999999993</v>
      </c>
      <c r="Z36" s="74">
        <v>286.38547299999999</v>
      </c>
      <c r="AA36" s="73">
        <v>80.056210000000007</v>
      </c>
      <c r="AB36" s="73">
        <v>77.634692000000001</v>
      </c>
      <c r="AC36" s="73">
        <v>80.591128999999995</v>
      </c>
      <c r="AD36" s="73">
        <v>75.577190000000002</v>
      </c>
      <c r="AE36" s="74">
        <v>313.85922099999999</v>
      </c>
      <c r="AF36" s="73">
        <v>71.461518999999981</v>
      </c>
      <c r="AG36" s="73">
        <v>81.212726000000004</v>
      </c>
      <c r="AH36" s="73">
        <v>99.148299000000009</v>
      </c>
    </row>
    <row r="37" spans="1:34">
      <c r="A37" s="92" t="s">
        <v>71</v>
      </c>
      <c r="B37" s="79">
        <v>191.16343649999999</v>
      </c>
      <c r="C37" s="79">
        <v>181.25140999999999</v>
      </c>
      <c r="D37" s="79">
        <v>217.07484100000002</v>
      </c>
      <c r="E37" s="79">
        <v>285.52525563</v>
      </c>
      <c r="F37" s="80">
        <v>875.01494313000001</v>
      </c>
      <c r="G37" s="79">
        <v>279.87232399999999</v>
      </c>
      <c r="H37" s="79">
        <v>282.28602999999998</v>
      </c>
      <c r="I37" s="79">
        <v>284.53279132900002</v>
      </c>
      <c r="J37" s="79">
        <v>269.12253600000003</v>
      </c>
      <c r="K37" s="80">
        <v>1115.813681329</v>
      </c>
      <c r="L37" s="79">
        <v>249.06845800000002</v>
      </c>
      <c r="M37" s="79">
        <v>259.04667900000004</v>
      </c>
      <c r="N37" s="79">
        <v>276.54261500000001</v>
      </c>
      <c r="O37" s="79">
        <v>247.15808799999999</v>
      </c>
      <c r="P37" s="80">
        <v>1031.81584</v>
      </c>
      <c r="Q37" s="79">
        <v>244.31438299999999</v>
      </c>
      <c r="R37" s="79">
        <v>252.19751099999999</v>
      </c>
      <c r="S37" s="79">
        <v>262.37387100000001</v>
      </c>
      <c r="T37" s="79">
        <v>247.06418900000003</v>
      </c>
      <c r="U37" s="80">
        <v>1005.949954</v>
      </c>
      <c r="V37" s="79">
        <v>247.86005499999999</v>
      </c>
      <c r="W37" s="79">
        <v>261.53168600000004</v>
      </c>
      <c r="X37" s="79">
        <v>270.52382</v>
      </c>
      <c r="Y37" s="79">
        <v>273.39106000000004</v>
      </c>
      <c r="Z37" s="80">
        <v>1053.3066210000002</v>
      </c>
      <c r="AA37" s="79">
        <v>250.041</v>
      </c>
      <c r="AB37" s="79">
        <v>271.32791539999999</v>
      </c>
      <c r="AC37" s="79">
        <v>291</v>
      </c>
      <c r="AD37" s="79">
        <v>268.67090511999999</v>
      </c>
      <c r="AE37" s="80">
        <v>1081.3169055199999</v>
      </c>
      <c r="AF37" s="79">
        <v>258.23695668500022</v>
      </c>
      <c r="AG37" s="79">
        <v>272.81523790869682</v>
      </c>
      <c r="AH37" s="79">
        <v>282.56526158899999</v>
      </c>
    </row>
    <row r="38" spans="1:34">
      <c r="A38" s="11" t="s">
        <v>72</v>
      </c>
      <c r="B38" s="73">
        <v>155.82867399999998</v>
      </c>
      <c r="C38" s="73">
        <v>149.76778999999999</v>
      </c>
      <c r="D38" s="73">
        <v>175.34080800000001</v>
      </c>
      <c r="E38" s="73">
        <v>243.00511263000001</v>
      </c>
      <c r="F38" s="74">
        <v>723.94238462999999</v>
      </c>
      <c r="G38" s="73">
        <v>240.47062</v>
      </c>
      <c r="H38" s="73">
        <v>243.05403799999999</v>
      </c>
      <c r="I38" s="73">
        <v>242.258834143</v>
      </c>
      <c r="J38" s="73">
        <v>227.13288900000003</v>
      </c>
      <c r="K38" s="74">
        <v>952.91638114300008</v>
      </c>
      <c r="L38" s="73">
        <v>209.66352900000001</v>
      </c>
      <c r="M38" s="73">
        <v>219.50468800000002</v>
      </c>
      <c r="N38" s="73">
        <v>237.04684</v>
      </c>
      <c r="O38" s="73">
        <v>209.49985599999999</v>
      </c>
      <c r="P38" s="74">
        <v>875.71491300000002</v>
      </c>
      <c r="Q38" s="73">
        <v>205.31224399999999</v>
      </c>
      <c r="R38" s="73">
        <v>216.177043</v>
      </c>
      <c r="S38" s="73">
        <v>226.49990100000002</v>
      </c>
      <c r="T38" s="73">
        <v>215.24254800000003</v>
      </c>
      <c r="U38" s="74">
        <v>863.23173600000007</v>
      </c>
      <c r="V38" s="73">
        <v>215.250731</v>
      </c>
      <c r="W38" s="73">
        <v>226.20192500000002</v>
      </c>
      <c r="X38" s="73">
        <v>235.61516499999999</v>
      </c>
      <c r="Y38" s="73">
        <v>233.71499700000001</v>
      </c>
      <c r="Z38" s="74">
        <v>910.78281800000013</v>
      </c>
      <c r="AA38" s="73">
        <v>216.041</v>
      </c>
      <c r="AB38" s="73">
        <v>235.41572339999999</v>
      </c>
      <c r="AC38" s="73">
        <v>249.76291999999998</v>
      </c>
      <c r="AD38" s="73">
        <v>231.32392299999998</v>
      </c>
      <c r="AE38" s="74">
        <v>932.81343539999989</v>
      </c>
      <c r="AF38" s="73">
        <v>225.57352500000019</v>
      </c>
      <c r="AG38" s="73">
        <v>238.6913456000006</v>
      </c>
      <c r="AH38" s="73">
        <v>245.32952700000001</v>
      </c>
    </row>
    <row r="39" spans="1:34">
      <c r="A39" s="11" t="s">
        <v>73</v>
      </c>
      <c r="B39" s="73">
        <v>35.334762499999997</v>
      </c>
      <c r="C39" s="73">
        <v>31.483620000000002</v>
      </c>
      <c r="D39" s="73">
        <v>41.734033000000004</v>
      </c>
      <c r="E39" s="73">
        <v>42.520142999999997</v>
      </c>
      <c r="F39" s="74">
        <v>151.07255850000001</v>
      </c>
      <c r="G39" s="73">
        <v>39.401704000000002</v>
      </c>
      <c r="H39" s="73">
        <v>39.231991999999998</v>
      </c>
      <c r="I39" s="73">
        <v>42.273957185999997</v>
      </c>
      <c r="J39" s="73">
        <v>41.989646999999998</v>
      </c>
      <c r="K39" s="74">
        <v>162.897300186</v>
      </c>
      <c r="L39" s="73">
        <v>39.404929000000003</v>
      </c>
      <c r="M39" s="73">
        <v>39.541991000000003</v>
      </c>
      <c r="N39" s="73">
        <v>39.495775000000002</v>
      </c>
      <c r="O39" s="73">
        <v>37.658231999999998</v>
      </c>
      <c r="P39" s="74">
        <v>156.10092700000001</v>
      </c>
      <c r="Q39" s="73">
        <v>39.002139</v>
      </c>
      <c r="R39" s="73">
        <v>36.020467999999994</v>
      </c>
      <c r="S39" s="73">
        <v>35.87397</v>
      </c>
      <c r="T39" s="73">
        <v>31.821641</v>
      </c>
      <c r="U39" s="74">
        <v>142.71821799999998</v>
      </c>
      <c r="V39" s="73">
        <v>32.609324000000001</v>
      </c>
      <c r="W39" s="73">
        <v>35.329761000000005</v>
      </c>
      <c r="X39" s="73">
        <v>34.908654999999996</v>
      </c>
      <c r="Y39" s="73">
        <v>39.676062999999999</v>
      </c>
      <c r="Z39" s="74">
        <v>142.52380299999999</v>
      </c>
      <c r="AA39" s="73">
        <v>34</v>
      </c>
      <c r="AB39" s="73">
        <v>35.912191999999997</v>
      </c>
      <c r="AC39" s="73">
        <v>41.244295999999991</v>
      </c>
      <c r="AD39" s="73">
        <v>37.346982119999993</v>
      </c>
      <c r="AE39" s="74">
        <v>148.50347011999997</v>
      </c>
      <c r="AF39" s="73">
        <v>32.663431685000006</v>
      </c>
      <c r="AG39" s="73">
        <v>34.123892308696199</v>
      </c>
      <c r="AH39" s="73">
        <v>37.235734588999996</v>
      </c>
    </row>
    <row r="40" spans="1:34">
      <c r="A40" s="92" t="s">
        <v>74</v>
      </c>
      <c r="B40" s="79">
        <v>383.04336999999998</v>
      </c>
      <c r="C40" s="79">
        <v>380.07455700000003</v>
      </c>
      <c r="D40" s="79">
        <v>397.89853699999998</v>
      </c>
      <c r="E40" s="79">
        <v>368.72569400000003</v>
      </c>
      <c r="F40" s="80">
        <v>1529.742158</v>
      </c>
      <c r="G40" s="79">
        <v>373.06637712992199</v>
      </c>
      <c r="H40" s="79">
        <v>398.65750034411622</v>
      </c>
      <c r="I40" s="79">
        <v>407.22254303501023</v>
      </c>
      <c r="J40" s="79">
        <v>385.06019751722272</v>
      </c>
      <c r="K40" s="80">
        <v>1564.0066180262711</v>
      </c>
      <c r="L40" s="79">
        <v>333.8109</v>
      </c>
      <c r="M40" s="79">
        <v>424.45365699999996</v>
      </c>
      <c r="N40" s="79">
        <v>411.22639400000003</v>
      </c>
      <c r="O40" s="79">
        <v>374.19568100000004</v>
      </c>
      <c r="P40" s="80">
        <v>1543.6866319999999</v>
      </c>
      <c r="Q40" s="79">
        <v>373.07152599999995</v>
      </c>
      <c r="R40" s="79">
        <v>334.42936299999997</v>
      </c>
      <c r="S40" s="79">
        <v>425.915412</v>
      </c>
      <c r="T40" s="79">
        <v>412.24233400000003</v>
      </c>
      <c r="U40" s="80">
        <v>1545.6586350000002</v>
      </c>
      <c r="V40" s="79">
        <v>361.62034299999999</v>
      </c>
      <c r="W40" s="79">
        <v>370.78395699999999</v>
      </c>
      <c r="X40" s="79">
        <v>321.49638300000004</v>
      </c>
      <c r="Y40" s="79">
        <v>399.71913699999999</v>
      </c>
      <c r="Z40" s="80">
        <v>1453.6198199999999</v>
      </c>
      <c r="AA40" s="79">
        <v>344.95075999999995</v>
      </c>
      <c r="AB40" s="79">
        <v>394.70600000000002</v>
      </c>
      <c r="AC40" s="79">
        <v>401</v>
      </c>
      <c r="AD40" s="79">
        <v>403.76384199999995</v>
      </c>
      <c r="AE40" s="80">
        <v>1543.9793860000002</v>
      </c>
      <c r="AF40" s="79">
        <v>400.92532199999999</v>
      </c>
      <c r="AG40" s="79">
        <v>385.72331900000006</v>
      </c>
      <c r="AH40" s="79">
        <v>402.74543400000005</v>
      </c>
    </row>
    <row r="41" spans="1:34">
      <c r="A41" s="11" t="s">
        <v>75</v>
      </c>
      <c r="B41" s="73">
        <v>277.15188799999999</v>
      </c>
      <c r="C41" s="73">
        <v>277.63</v>
      </c>
      <c r="D41" s="73">
        <v>281.02562599999999</v>
      </c>
      <c r="E41" s="73">
        <v>280.99400000000003</v>
      </c>
      <c r="F41" s="74">
        <v>1116.801514</v>
      </c>
      <c r="G41" s="73">
        <v>268.92595772074088</v>
      </c>
      <c r="H41" s="73">
        <v>288.54710368530021</v>
      </c>
      <c r="I41" s="73">
        <v>289.83545792474604</v>
      </c>
      <c r="J41" s="73">
        <v>280.30164940521308</v>
      </c>
      <c r="K41" s="74">
        <v>1127.6101687360001</v>
      </c>
      <c r="L41" s="73">
        <v>238.40199999999999</v>
      </c>
      <c r="M41" s="73">
        <v>306.37199999999996</v>
      </c>
      <c r="N41" s="73">
        <v>295.20400000000001</v>
      </c>
      <c r="O41" s="73">
        <v>267.02574500000003</v>
      </c>
      <c r="P41" s="74">
        <v>1107.003745</v>
      </c>
      <c r="Q41" s="73">
        <v>271.09912499999996</v>
      </c>
      <c r="R41" s="73">
        <v>244.12799999999999</v>
      </c>
      <c r="S41" s="73">
        <v>314.80799999999999</v>
      </c>
      <c r="T41" s="73">
        <v>298.01</v>
      </c>
      <c r="U41" s="74">
        <v>1128.0451250000001</v>
      </c>
      <c r="V41" s="73">
        <v>252.07599999999999</v>
      </c>
      <c r="W41" s="73">
        <v>253.58199999999999</v>
      </c>
      <c r="X41" s="73">
        <v>223.63200000000001</v>
      </c>
      <c r="Y41" s="73">
        <v>290.77199999999999</v>
      </c>
      <c r="Z41" s="74">
        <v>1020.0619999999999</v>
      </c>
      <c r="AA41" s="73">
        <v>237.638418</v>
      </c>
      <c r="AB41" s="73">
        <v>278.87</v>
      </c>
      <c r="AC41" s="73">
        <v>295.00900000000001</v>
      </c>
      <c r="AD41" s="73">
        <v>295.827</v>
      </c>
      <c r="AE41" s="74">
        <v>1107.3444180000001</v>
      </c>
      <c r="AF41" s="73">
        <v>290.03800000000001</v>
      </c>
      <c r="AG41" s="73">
        <v>264.31799999999998</v>
      </c>
      <c r="AH41" s="73">
        <v>288.04200000000003</v>
      </c>
    </row>
    <row r="42" spans="1:34">
      <c r="A42" s="55" t="s">
        <v>81</v>
      </c>
      <c r="B42" s="73">
        <v>96.093999999999994</v>
      </c>
      <c r="C42" s="73">
        <v>68.376000000000005</v>
      </c>
      <c r="D42" s="73">
        <v>79.281999999999996</v>
      </c>
      <c r="E42" s="73">
        <v>82.834000000000003</v>
      </c>
      <c r="F42" s="74">
        <v>326.58600000000001</v>
      </c>
      <c r="G42" s="73">
        <v>76.108493868368456</v>
      </c>
      <c r="H42" s="73">
        <v>84.465932946603303</v>
      </c>
      <c r="I42" s="73">
        <v>85.205975381508097</v>
      </c>
      <c r="J42" s="73">
        <v>77.310714430295576</v>
      </c>
      <c r="K42" s="74">
        <v>323.09111662677549</v>
      </c>
      <c r="L42" s="73">
        <v>70.774000000000001</v>
      </c>
      <c r="M42" s="73">
        <v>80.183999999999997</v>
      </c>
      <c r="N42" s="73">
        <v>83.884</v>
      </c>
      <c r="O42" s="73">
        <v>80.316000000000003</v>
      </c>
      <c r="P42" s="74">
        <v>315.15800000000002</v>
      </c>
      <c r="Q42" s="73">
        <v>79.291124999999994</v>
      </c>
      <c r="R42" s="73">
        <v>75.414000000000001</v>
      </c>
      <c r="S42" s="73">
        <v>85.343999999999994</v>
      </c>
      <c r="T42" s="73">
        <v>65.323999999999998</v>
      </c>
      <c r="U42" s="74">
        <v>305.37312500000002</v>
      </c>
      <c r="V42" s="73">
        <v>88.036000000000001</v>
      </c>
      <c r="W42" s="73">
        <v>88.534000000000006</v>
      </c>
      <c r="X42" s="73">
        <v>79.866</v>
      </c>
      <c r="Y42" s="73">
        <v>79.097999999999999</v>
      </c>
      <c r="Z42" s="74">
        <v>335.53399999999999</v>
      </c>
      <c r="AA42" s="73">
        <v>62.88</v>
      </c>
      <c r="AB42" s="73">
        <v>65.817999999999998</v>
      </c>
      <c r="AC42" s="73">
        <v>90.433999999999997</v>
      </c>
      <c r="AD42" s="73">
        <v>84.338000000000008</v>
      </c>
      <c r="AE42" s="74">
        <v>303.47000000000003</v>
      </c>
      <c r="AF42" s="73">
        <v>70.510000000000005</v>
      </c>
      <c r="AG42" s="73">
        <v>72.861999999999995</v>
      </c>
      <c r="AH42" s="73">
        <v>71.141999999999996</v>
      </c>
    </row>
    <row r="43" spans="1:34">
      <c r="A43" s="55" t="s">
        <v>82</v>
      </c>
      <c r="B43" s="73">
        <v>181.05788800000002</v>
      </c>
      <c r="C43" s="73">
        <v>209.25399999999999</v>
      </c>
      <c r="D43" s="73">
        <v>201.74362599999998</v>
      </c>
      <c r="E43" s="73">
        <v>198.16</v>
      </c>
      <c r="F43" s="74">
        <v>790.21551399999998</v>
      </c>
      <c r="G43" s="73">
        <v>192.81746385237244</v>
      </c>
      <c r="H43" s="73">
        <v>204.08117073869693</v>
      </c>
      <c r="I43" s="73">
        <v>204.62948254323794</v>
      </c>
      <c r="J43" s="73">
        <v>202.99093497491751</v>
      </c>
      <c r="K43" s="74">
        <v>804.51905210922473</v>
      </c>
      <c r="L43" s="73">
        <v>167.62799999999999</v>
      </c>
      <c r="M43" s="73">
        <v>226.18799999999999</v>
      </c>
      <c r="N43" s="73">
        <v>211.32</v>
      </c>
      <c r="O43" s="73">
        <v>186.709745</v>
      </c>
      <c r="P43" s="74">
        <v>791.84574499999997</v>
      </c>
      <c r="Q43" s="73">
        <v>191.80799999999999</v>
      </c>
      <c r="R43" s="73">
        <v>168.714</v>
      </c>
      <c r="S43" s="73">
        <v>229.464</v>
      </c>
      <c r="T43" s="73">
        <v>232.68600000000001</v>
      </c>
      <c r="U43" s="74">
        <v>822.67200000000003</v>
      </c>
      <c r="V43" s="73">
        <v>164.04</v>
      </c>
      <c r="W43" s="73">
        <v>165.048</v>
      </c>
      <c r="X43" s="73">
        <v>143.76599999999999</v>
      </c>
      <c r="Y43" s="73">
        <v>211.67400000000001</v>
      </c>
      <c r="Z43" s="74">
        <v>684.52799999999991</v>
      </c>
      <c r="AA43" s="73">
        <v>174.75841800000001</v>
      </c>
      <c r="AB43" s="73">
        <v>213.05199999999999</v>
      </c>
      <c r="AC43" s="73">
        <v>204.57499999999999</v>
      </c>
      <c r="AD43" s="73">
        <v>211.489</v>
      </c>
      <c r="AE43" s="74">
        <v>803.87441800000011</v>
      </c>
      <c r="AF43" s="73">
        <v>219.52799999999999</v>
      </c>
      <c r="AG43" s="73">
        <v>191.45599999999999</v>
      </c>
      <c r="AH43" s="73">
        <v>216.9</v>
      </c>
    </row>
    <row r="44" spans="1:34">
      <c r="A44" s="11" t="s">
        <v>76</v>
      </c>
      <c r="B44" s="73">
        <v>105.891482</v>
      </c>
      <c r="C44" s="73">
        <v>102.444557</v>
      </c>
      <c r="D44" s="73">
        <v>116.872911</v>
      </c>
      <c r="E44" s="73">
        <v>87.731694000000005</v>
      </c>
      <c r="F44" s="74">
        <v>412.94064400000002</v>
      </c>
      <c r="G44" s="73">
        <v>104.14041940918112</v>
      </c>
      <c r="H44" s="73">
        <v>110.11039665881601</v>
      </c>
      <c r="I44" s="73">
        <v>117.38708511026418</v>
      </c>
      <c r="J44" s="73">
        <v>104.75854811200961</v>
      </c>
      <c r="K44" s="74">
        <v>436.39644929027088</v>
      </c>
      <c r="L44" s="73">
        <v>95.408900000000003</v>
      </c>
      <c r="M44" s="73">
        <v>118.08165700000001</v>
      </c>
      <c r="N44" s="73">
        <v>116.02239399999999</v>
      </c>
      <c r="O44" s="73">
        <v>107.16993600000001</v>
      </c>
      <c r="P44" s="74">
        <v>436.68288699999999</v>
      </c>
      <c r="Q44" s="73">
        <v>101.97240099999999</v>
      </c>
      <c r="R44" s="73">
        <v>90.301363000000009</v>
      </c>
      <c r="S44" s="73">
        <v>111.10741200000001</v>
      </c>
      <c r="T44" s="73">
        <v>114.23233400000001</v>
      </c>
      <c r="U44" s="74">
        <v>417.61351000000002</v>
      </c>
      <c r="V44" s="73">
        <v>109.544343</v>
      </c>
      <c r="W44" s="73">
        <v>117.20195699999999</v>
      </c>
      <c r="X44" s="73">
        <v>97.864383000000004</v>
      </c>
      <c r="Y44" s="73">
        <v>108.947137</v>
      </c>
      <c r="Z44" s="74">
        <v>433.55781999999999</v>
      </c>
      <c r="AA44" s="73">
        <v>107.31234199999997</v>
      </c>
      <c r="AB44" s="73">
        <v>115.836</v>
      </c>
      <c r="AC44" s="73">
        <v>106</v>
      </c>
      <c r="AD44" s="73">
        <v>107.93684199999998</v>
      </c>
      <c r="AE44" s="74">
        <v>436.63496800000001</v>
      </c>
      <c r="AF44" s="73">
        <v>111</v>
      </c>
      <c r="AG44" s="73">
        <v>121.40531900000001</v>
      </c>
      <c r="AH44" s="73">
        <v>114.70343400000002</v>
      </c>
    </row>
    <row r="45" spans="1:34">
      <c r="A45" s="55" t="s">
        <v>81</v>
      </c>
      <c r="B45" s="73">
        <v>48.191631999999998</v>
      </c>
      <c r="C45" s="73">
        <v>41.968105000000001</v>
      </c>
      <c r="D45" s="73">
        <v>50.622057999999996</v>
      </c>
      <c r="E45" s="73">
        <v>49.590219000000005</v>
      </c>
      <c r="F45" s="74">
        <v>190.37201399999998</v>
      </c>
      <c r="G45" s="73">
        <v>52.406650254691158</v>
      </c>
      <c r="H45" s="73">
        <v>57.457924386898853</v>
      </c>
      <c r="I45" s="73">
        <v>58.935222783253195</v>
      </c>
      <c r="J45" s="73">
        <v>51.91677008692708</v>
      </c>
      <c r="K45" s="74">
        <v>220.71656751177028</v>
      </c>
      <c r="L45" s="73">
        <v>48.626192000000003</v>
      </c>
      <c r="M45" s="73">
        <v>55.420745000000004</v>
      </c>
      <c r="N45" s="73">
        <v>60.057768999999993</v>
      </c>
      <c r="O45" s="73">
        <v>56.938688999999997</v>
      </c>
      <c r="P45" s="74">
        <v>221.043395</v>
      </c>
      <c r="Q45" s="73">
        <v>53.479478999999998</v>
      </c>
      <c r="R45" s="73">
        <v>58.290277000000003</v>
      </c>
      <c r="S45" s="73">
        <v>60.427711000000002</v>
      </c>
      <c r="T45" s="73">
        <v>54.654491000000007</v>
      </c>
      <c r="U45" s="74">
        <v>226.851958</v>
      </c>
      <c r="V45" s="73">
        <v>55.775683999999998</v>
      </c>
      <c r="W45" s="73">
        <v>57.450464000000004</v>
      </c>
      <c r="X45" s="73">
        <v>54.411079000000001</v>
      </c>
      <c r="Y45" s="73">
        <v>48.937377999999995</v>
      </c>
      <c r="Z45" s="74">
        <v>216.57460500000002</v>
      </c>
      <c r="AA45" s="73">
        <v>40.500767999999994</v>
      </c>
      <c r="AB45" s="73">
        <v>42.372</v>
      </c>
      <c r="AC45" s="73">
        <v>51</v>
      </c>
      <c r="AD45" s="73">
        <v>46.117261999999997</v>
      </c>
      <c r="AE45" s="74">
        <v>179.66727500000002</v>
      </c>
      <c r="AF45" s="73">
        <v>49</v>
      </c>
      <c r="AG45" s="73">
        <v>53.912595999999994</v>
      </c>
      <c r="AH45" s="73">
        <v>55.114081000000006</v>
      </c>
    </row>
    <row r="46" spans="1:34">
      <c r="A46" s="55" t="s">
        <v>82</v>
      </c>
      <c r="B46" s="73">
        <v>57.699849999999998</v>
      </c>
      <c r="C46" s="73">
        <v>60.476452000000002</v>
      </c>
      <c r="D46" s="73">
        <v>66.250853000000006</v>
      </c>
      <c r="E46" s="73">
        <v>38.141475</v>
      </c>
      <c r="F46" s="74">
        <v>222.56863000000001</v>
      </c>
      <c r="G46" s="73">
        <v>51.733769154489963</v>
      </c>
      <c r="H46" s="73">
        <v>52.652472271917162</v>
      </c>
      <c r="I46" s="73">
        <v>58.451862327010986</v>
      </c>
      <c r="J46" s="73">
        <v>52.841778025082519</v>
      </c>
      <c r="K46" s="74">
        <v>215.6798817785006</v>
      </c>
      <c r="L46" s="73">
        <v>46.782708</v>
      </c>
      <c r="M46" s="73">
        <v>62.660911999999996</v>
      </c>
      <c r="N46" s="73">
        <v>55.964624999999998</v>
      </c>
      <c r="O46" s="73">
        <v>50.231247000000003</v>
      </c>
      <c r="P46" s="74">
        <v>215.63949199999999</v>
      </c>
      <c r="Q46" s="73">
        <v>48.492922</v>
      </c>
      <c r="R46" s="73">
        <v>32.011085999999999</v>
      </c>
      <c r="S46" s="73">
        <v>50.679701000000001</v>
      </c>
      <c r="T46" s="73">
        <v>59.577843000000001</v>
      </c>
      <c r="U46" s="74">
        <v>190.76155199999999</v>
      </c>
      <c r="V46" s="73">
        <v>53.768659</v>
      </c>
      <c r="W46" s="73">
        <v>59.751492999999996</v>
      </c>
      <c r="X46" s="73">
        <v>43.453304000000003</v>
      </c>
      <c r="Y46" s="73">
        <v>60.009759000000003</v>
      </c>
      <c r="Z46" s="74">
        <v>216.98321499999997</v>
      </c>
      <c r="AA46" s="73">
        <v>66.811573999999979</v>
      </c>
      <c r="AB46" s="73">
        <v>73.463999999999999</v>
      </c>
      <c r="AC46" s="73">
        <v>55</v>
      </c>
      <c r="AD46" s="73">
        <v>61.819579999999995</v>
      </c>
      <c r="AE46" s="74">
        <v>256.967693</v>
      </c>
      <c r="AF46" s="73">
        <v>62</v>
      </c>
      <c r="AG46" s="73">
        <v>67.492723000000012</v>
      </c>
      <c r="AH46" s="73">
        <v>59.589353000000003</v>
      </c>
    </row>
    <row r="47" spans="1:34">
      <c r="A47" s="92" t="s">
        <v>77</v>
      </c>
      <c r="B47" s="79">
        <v>5.6340000000000001E-2</v>
      </c>
      <c r="C47" s="79">
        <v>0.10605100000000001</v>
      </c>
      <c r="D47" s="79">
        <v>0.11264700000000001</v>
      </c>
      <c r="E47" s="79">
        <v>0.115189</v>
      </c>
      <c r="F47" s="80">
        <v>0.39022699999999999</v>
      </c>
      <c r="G47" s="79">
        <v>2.0727870077970459E-2</v>
      </c>
      <c r="H47" s="79">
        <v>2.0537905883742987E-2</v>
      </c>
      <c r="I47" s="79">
        <v>0.97436761112140258</v>
      </c>
      <c r="J47" s="79">
        <v>1.1304184827773511</v>
      </c>
      <c r="K47" s="80">
        <v>2.1460518698604671</v>
      </c>
      <c r="L47" s="79">
        <v>0.991452</v>
      </c>
      <c r="M47" s="79">
        <v>2.2380780000000002</v>
      </c>
      <c r="N47" s="79">
        <v>3.5072850000000004</v>
      </c>
      <c r="O47" s="79">
        <v>1.535458</v>
      </c>
      <c r="P47" s="80">
        <v>8.2722730000000002</v>
      </c>
      <c r="Q47" s="79">
        <v>1.2374539999998717</v>
      </c>
      <c r="R47" s="79">
        <v>1.9582709999999963</v>
      </c>
      <c r="S47" s="79">
        <v>10.737128000000041</v>
      </c>
      <c r="T47" s="79">
        <v>5.2508560199999579</v>
      </c>
      <c r="U47" s="80">
        <v>19.183709019999867</v>
      </c>
      <c r="V47" s="79">
        <v>6.4157219899999562</v>
      </c>
      <c r="W47" s="79">
        <v>7.7570969999999084</v>
      </c>
      <c r="X47" s="79">
        <v>5.8104669999998917</v>
      </c>
      <c r="Y47" s="79">
        <v>2.1277109999987602</v>
      </c>
      <c r="Z47" s="80">
        <v>22.110996989998519</v>
      </c>
      <c r="AA47" s="73">
        <v>1.0000000000000001E-5</v>
      </c>
      <c r="AB47" s="73">
        <v>1.0000000000000001E-5</v>
      </c>
      <c r="AC47" s="73">
        <v>1.0000000000000001E-5</v>
      </c>
      <c r="AD47" s="73">
        <v>-0.57401201357264653</v>
      </c>
      <c r="AE47" s="80">
        <v>-1.0188854545737445</v>
      </c>
      <c r="AF47" s="73">
        <v>1.0000000000000001E-5</v>
      </c>
      <c r="AG47" s="93">
        <v>0</v>
      </c>
      <c r="AH47" s="93">
        <v>0</v>
      </c>
    </row>
    <row r="48" spans="1:34">
      <c r="A48" s="92" t="s">
        <v>78</v>
      </c>
      <c r="B48" s="79">
        <v>391.22</v>
      </c>
      <c r="C48" s="79">
        <v>403.81799999999998</v>
      </c>
      <c r="D48" s="79">
        <v>429.02360599999992</v>
      </c>
      <c r="E48" s="79">
        <v>296.84939400000007</v>
      </c>
      <c r="F48" s="80">
        <v>1520.9110000000001</v>
      </c>
      <c r="G48" s="79">
        <v>409.87</v>
      </c>
      <c r="H48" s="79">
        <v>1369.442</v>
      </c>
      <c r="I48" s="79">
        <v>514.65200000000004</v>
      </c>
      <c r="J48" s="79">
        <v>344.45400000000001</v>
      </c>
      <c r="K48" s="80">
        <v>2638.4180000000001</v>
      </c>
      <c r="L48" s="79">
        <v>264.08300000000003</v>
      </c>
      <c r="M48" s="79">
        <v>306.38900000000001</v>
      </c>
      <c r="N48" s="79">
        <v>246.101</v>
      </c>
      <c r="O48" s="79">
        <v>205.598364</v>
      </c>
      <c r="P48" s="80">
        <v>1022.171364</v>
      </c>
      <c r="Q48" s="79">
        <v>120.06293600000001</v>
      </c>
      <c r="R48" s="79">
        <v>221.62751800000004</v>
      </c>
      <c r="S48" s="79">
        <v>226.91754599999996</v>
      </c>
      <c r="T48" s="79">
        <v>202.04703899999998</v>
      </c>
      <c r="U48" s="80">
        <v>770.65503899999999</v>
      </c>
      <c r="V48" s="79">
        <v>398.59005200000001</v>
      </c>
      <c r="W48" s="79">
        <v>264.55700000000002</v>
      </c>
      <c r="X48" s="79">
        <v>578.58657299999993</v>
      </c>
      <c r="Y48" s="79">
        <v>741.18383103999997</v>
      </c>
      <c r="Z48" s="80">
        <v>1982.9174560399997</v>
      </c>
      <c r="AA48" s="79">
        <v>1244.2</v>
      </c>
      <c r="AB48" s="79">
        <v>541.52795099995956</v>
      </c>
      <c r="AC48" s="79">
        <v>1370.3437350000002</v>
      </c>
      <c r="AD48" s="79">
        <v>1355.7747059999999</v>
      </c>
      <c r="AE48" s="80">
        <v>4511.7985389999594</v>
      </c>
      <c r="AF48" s="79">
        <v>888.96541699999989</v>
      </c>
      <c r="AG48" s="79">
        <v>986.99775199999999</v>
      </c>
      <c r="AH48" s="79">
        <v>1335.2808520000012</v>
      </c>
    </row>
    <row r="49" spans="1:34">
      <c r="A49" s="81" t="s">
        <v>79</v>
      </c>
      <c r="B49" s="80">
        <v>465.94894649999998</v>
      </c>
      <c r="C49" s="80">
        <v>477.48456799999997</v>
      </c>
      <c r="D49" s="80">
        <v>512.5570667400001</v>
      </c>
      <c r="E49" s="80">
        <v>572.24159663</v>
      </c>
      <c r="F49" s="80">
        <v>2028.23217787</v>
      </c>
      <c r="G49" s="80">
        <v>535.84105463007791</v>
      </c>
      <c r="H49" s="80">
        <v>547.65204192232375</v>
      </c>
      <c r="I49" s="80">
        <v>568.23665841412139</v>
      </c>
      <c r="J49" s="80">
        <v>594.06424302561095</v>
      </c>
      <c r="K49" s="80">
        <v>2245.7939979921339</v>
      </c>
      <c r="L49" s="80">
        <v>566.30262700000003</v>
      </c>
      <c r="M49" s="80">
        <v>584.27405700000008</v>
      </c>
      <c r="N49" s="80">
        <v>603.88569600000005</v>
      </c>
      <c r="O49" s="80">
        <v>554.19211599999994</v>
      </c>
      <c r="P49" s="80">
        <v>2308.6544960000001</v>
      </c>
      <c r="Q49" s="80">
        <v>508.40049499999986</v>
      </c>
      <c r="R49" s="80">
        <v>521.9659069999999</v>
      </c>
      <c r="S49" s="80">
        <v>541.01469199999997</v>
      </c>
      <c r="T49" s="80">
        <v>549.24827401999994</v>
      </c>
      <c r="U49" s="80">
        <v>2120.6293680199997</v>
      </c>
      <c r="V49" s="80">
        <v>560.29955898999992</v>
      </c>
      <c r="W49" s="80">
        <v>624.16022199999998</v>
      </c>
      <c r="X49" s="80">
        <v>616.45193799999993</v>
      </c>
      <c r="Y49" s="80">
        <v>615.78211499999884</v>
      </c>
      <c r="Z49" s="80">
        <v>2416.4938339899986</v>
      </c>
      <c r="AA49" s="80">
        <v>560.91369600000019</v>
      </c>
      <c r="AB49" s="80">
        <v>616</v>
      </c>
      <c r="AC49" s="80">
        <v>666</v>
      </c>
      <c r="AD49" s="80">
        <v>620.88198210642736</v>
      </c>
      <c r="AE49" s="80">
        <v>2463.7760100654259</v>
      </c>
      <c r="AF49" s="80">
        <f>AF30+AF37+AF47</f>
        <v>614.72262068500027</v>
      </c>
      <c r="AG49" s="80">
        <f>AG30+AG37+AG47</f>
        <v>632.09571690869689</v>
      </c>
      <c r="AH49" s="80">
        <f>AH30+AH37+AH47</f>
        <v>661.68707158899997</v>
      </c>
    </row>
    <row r="50" spans="1:34">
      <c r="A50" s="57" t="s">
        <v>1</v>
      </c>
      <c r="B50" s="87">
        <v>0.54882586973329817</v>
      </c>
      <c r="C50" s="87">
        <v>0.55679492419837517</v>
      </c>
      <c r="D50" s="87">
        <v>0.56296766655562458</v>
      </c>
      <c r="E50" s="87">
        <v>0.60814185820090572</v>
      </c>
      <c r="F50" s="94">
        <v>0.57005250358953319</v>
      </c>
      <c r="G50" s="87">
        <v>0.58954427604906834</v>
      </c>
      <c r="H50" s="87">
        <v>0.57872399829201826</v>
      </c>
      <c r="I50" s="87">
        <v>0.58253247042003919</v>
      </c>
      <c r="J50" s="87">
        <v>0.6067320684494697</v>
      </c>
      <c r="K50" s="94">
        <v>0.58947862159672826</v>
      </c>
      <c r="L50" s="87">
        <v>0.62914577996337573</v>
      </c>
      <c r="M50" s="87">
        <v>0.57921880096178269</v>
      </c>
      <c r="N50" s="87">
        <v>0.59489558044767266</v>
      </c>
      <c r="O50" s="87">
        <v>0.59692138746387258</v>
      </c>
      <c r="P50" s="94">
        <v>0.59928151886268199</v>
      </c>
      <c r="Q50" s="87">
        <v>0.57676305417299223</v>
      </c>
      <c r="R50" s="87">
        <v>0.60949181445152067</v>
      </c>
      <c r="S50" s="87">
        <v>0.55951789044722922</v>
      </c>
      <c r="T50" s="87">
        <v>0.57124663458862923</v>
      </c>
      <c r="U50" s="94">
        <v>0.57841319783748357</v>
      </c>
      <c r="V50" s="87">
        <v>0.60788484417045696</v>
      </c>
      <c r="W50" s="87">
        <v>0.62733189979294302</v>
      </c>
      <c r="X50" s="87">
        <v>0.65723408664757388</v>
      </c>
      <c r="Y50" s="87">
        <v>0.60638242817252541</v>
      </c>
      <c r="Z50" s="94">
        <v>0.62439867405409366</v>
      </c>
      <c r="AA50" s="87">
        <v>0.61920267682961183</v>
      </c>
      <c r="AB50" s="87">
        <v>0.60949044735104196</v>
      </c>
      <c r="AC50" s="87">
        <v>0.62446105658792028</v>
      </c>
      <c r="AD50" s="87">
        <v>0.60594789682365213</v>
      </c>
      <c r="AE50" s="94">
        <v>0.61472704631644537</v>
      </c>
      <c r="AF50" s="87">
        <f>AF49/AF25</f>
        <v>0.60525168309051669</v>
      </c>
      <c r="AG50" s="87">
        <f>AG49/AG25</f>
        <v>0.62102956872325465</v>
      </c>
      <c r="AH50" s="87">
        <f>AH49/AH25</f>
        <v>0.62163365747916333</v>
      </c>
    </row>
    <row r="51" spans="1:34">
      <c r="A51" s="81" t="s">
        <v>74</v>
      </c>
      <c r="B51" s="80">
        <v>383.04336999999998</v>
      </c>
      <c r="C51" s="80">
        <v>380.07455700000003</v>
      </c>
      <c r="D51" s="80">
        <v>397.89853699999998</v>
      </c>
      <c r="E51" s="80">
        <v>368.72569400000003</v>
      </c>
      <c r="F51" s="80">
        <v>1529.742158</v>
      </c>
      <c r="G51" s="80">
        <v>373.06637712992199</v>
      </c>
      <c r="H51" s="80">
        <v>398.65750034411622</v>
      </c>
      <c r="I51" s="80">
        <v>407.22254303501023</v>
      </c>
      <c r="J51" s="80">
        <v>385.06019751722272</v>
      </c>
      <c r="K51" s="80">
        <v>1564.0066180262711</v>
      </c>
      <c r="L51" s="80">
        <v>333.8109</v>
      </c>
      <c r="M51" s="80">
        <v>424.45365699999996</v>
      </c>
      <c r="N51" s="80">
        <v>411.22639400000003</v>
      </c>
      <c r="O51" s="80">
        <v>374.19568100000004</v>
      </c>
      <c r="P51" s="80">
        <v>1543.6866319999999</v>
      </c>
      <c r="Q51" s="80">
        <v>373.07152599999995</v>
      </c>
      <c r="R51" s="80">
        <v>334.42936299999997</v>
      </c>
      <c r="S51" s="80">
        <v>425.915412</v>
      </c>
      <c r="T51" s="80">
        <v>412.24233400000003</v>
      </c>
      <c r="U51" s="80">
        <v>1545.6586350000002</v>
      </c>
      <c r="V51" s="80">
        <v>361.62034299999999</v>
      </c>
      <c r="W51" s="80">
        <v>370.78395699999999</v>
      </c>
      <c r="X51" s="80">
        <v>321.49638300000004</v>
      </c>
      <c r="Y51" s="80">
        <v>399.71913699999999</v>
      </c>
      <c r="Z51" s="80">
        <v>1453.6198199999999</v>
      </c>
      <c r="AA51" s="80">
        <v>344.95075999999995</v>
      </c>
      <c r="AB51" s="80">
        <v>394.70600000000002</v>
      </c>
      <c r="AC51" s="80">
        <v>401</v>
      </c>
      <c r="AD51" s="80">
        <v>403.76384199999995</v>
      </c>
      <c r="AE51" s="80">
        <v>1543.9793860000002</v>
      </c>
      <c r="AF51" s="80">
        <f>AF40</f>
        <v>400.92532199999999</v>
      </c>
      <c r="AG51" s="80">
        <f>AG40</f>
        <v>385.72331900000006</v>
      </c>
      <c r="AH51" s="80">
        <f>AH40</f>
        <v>402.74543400000005</v>
      </c>
    </row>
    <row r="52" spans="1:34">
      <c r="A52" s="57" t="s">
        <v>1</v>
      </c>
      <c r="B52" s="85">
        <v>0.45117413026670194</v>
      </c>
      <c r="C52" s="85">
        <v>0.44320507580162477</v>
      </c>
      <c r="D52" s="85">
        <v>0.43703233344437564</v>
      </c>
      <c r="E52" s="85">
        <v>0.39185814179909417</v>
      </c>
      <c r="F52" s="86">
        <v>0.42994749641046687</v>
      </c>
      <c r="G52" s="85">
        <v>0.41045594644692779</v>
      </c>
      <c r="H52" s="85">
        <v>0.4212760017079818</v>
      </c>
      <c r="I52" s="85">
        <v>0.41746752957996069</v>
      </c>
      <c r="J52" s="85">
        <v>0.39327122084860749</v>
      </c>
      <c r="K52" s="86">
        <v>0.41052227683686071</v>
      </c>
      <c r="L52" s="85">
        <v>0.37085422003662433</v>
      </c>
      <c r="M52" s="85">
        <v>0.42078119903821731</v>
      </c>
      <c r="N52" s="85">
        <v>0.40510441955232757</v>
      </c>
      <c r="O52" s="85">
        <v>0.40304688326801946</v>
      </c>
      <c r="P52" s="86">
        <v>0.40071083441711236</v>
      </c>
      <c r="Q52" s="85">
        <v>0.42323694582700772</v>
      </c>
      <c r="R52" s="85">
        <v>0.39050818554847921</v>
      </c>
      <c r="S52" s="85">
        <v>0.44048210955277073</v>
      </c>
      <c r="T52" s="85">
        <v>0.42875336541137066</v>
      </c>
      <c r="U52" s="86">
        <v>0.42158680216251648</v>
      </c>
      <c r="V52" s="85">
        <v>0.39233214148816692</v>
      </c>
      <c r="W52" s="85">
        <v>0.37266810020705693</v>
      </c>
      <c r="X52" s="85">
        <v>0.34276537815264951</v>
      </c>
      <c r="Y52" s="85">
        <v>0.39361757182747475</v>
      </c>
      <c r="Z52" s="86">
        <v>0.37560132594590628</v>
      </c>
      <c r="AA52" s="85">
        <v>0.38079732317038817</v>
      </c>
      <c r="AB52" s="85">
        <v>0.38970779626323848</v>
      </c>
      <c r="AC52" s="85">
        <v>0.37598931485248654</v>
      </c>
      <c r="AD52" s="85">
        <v>0.39405210317634798</v>
      </c>
      <c r="AE52" s="86">
        <v>0.38523221415085324</v>
      </c>
      <c r="AF52" s="85">
        <f>AF51/AF25</f>
        <v>0.39474832675541477</v>
      </c>
      <c r="AG52" s="85">
        <f>AG51/AG25</f>
        <v>0.3789704312767454</v>
      </c>
      <c r="AH52" s="85">
        <f>AH51/AH25</f>
        <v>0.37836634252083678</v>
      </c>
    </row>
    <row r="53" spans="1:34">
      <c r="A53" s="175" t="s">
        <v>83</v>
      </c>
    </row>
  </sheetData>
  <pageMargins left="0.25" right="0.25" top="0.75" bottom="0.75" header="0.3" footer="0.3"/>
  <pageSetup paperSize="9" scale="7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rgb="FF009D57"/>
  </sheetPr>
  <dimension ref="A1:AI42"/>
  <sheetViews>
    <sheetView showGridLines="0" zoomScaleNormal="100" workbookViewId="0">
      <pane xSplit="1" ySplit="2" topLeftCell="B3" activePane="bottomRight" state="frozen"/>
      <selection activeCell="B7" sqref="B7:G7"/>
      <selection pane="topRight" activeCell="B7" sqref="B7:G7"/>
      <selection pane="bottomLeft" activeCell="B7" sqref="B7:G7"/>
      <selection pane="bottomRight"/>
    </sheetView>
  </sheetViews>
  <sheetFormatPr defaultColWidth="9.140625" defaultRowHeight="12" zeroHeight="1" outlineLevelCol="2"/>
  <cols>
    <col min="1" max="1" width="55.7109375" style="2" customWidth="1"/>
    <col min="2" max="5" width="10.7109375" style="2" hidden="1" customWidth="1" outlineLevel="2"/>
    <col min="6" max="6" width="9.7109375" style="2" hidden="1" customWidth="1" outlineLevel="1" collapsed="1"/>
    <col min="7" max="10" width="9.7109375" style="2" hidden="1" customWidth="1" outlineLevel="2"/>
    <col min="11" max="11" width="9.7109375" style="2" hidden="1" customWidth="1" outlineLevel="1" collapsed="1"/>
    <col min="12" max="15" width="9.7109375" style="2" hidden="1" customWidth="1" outlineLevel="2"/>
    <col min="16" max="16" width="9.7109375" style="2" hidden="1" customWidth="1" outlineLevel="1" collapsed="1"/>
    <col min="17" max="20" width="9.7109375" style="2" hidden="1" customWidth="1" outlineLevel="2"/>
    <col min="21" max="21" width="9.7109375" style="2" hidden="1" customWidth="1" outlineLevel="1" collapsed="1"/>
    <col min="22" max="26" width="9.7109375" style="2" hidden="1" customWidth="1" outlineLevel="2"/>
    <col min="27" max="27" width="9.7109375" style="2" customWidth="1" collapsed="1"/>
    <col min="28" max="33" width="9.7109375" style="2" customWidth="1"/>
    <col min="34" max="34" width="9.140625" style="2"/>
    <col min="35" max="35" width="11" style="2" bestFit="1" customWidth="1"/>
    <col min="36" max="16384" width="9.140625" style="2"/>
  </cols>
  <sheetData>
    <row r="1" spans="1:35" ht="50.1" customHeight="1"/>
    <row r="2" spans="1:35" ht="27" customHeight="1">
      <c r="A2" s="63" t="s">
        <v>84</v>
      </c>
      <c r="B2" s="63" t="s">
        <v>23</v>
      </c>
      <c r="C2" s="63" t="s">
        <v>24</v>
      </c>
      <c r="D2" s="63" t="s">
        <v>25</v>
      </c>
      <c r="E2" s="91" t="s">
        <v>26</v>
      </c>
      <c r="F2" s="91">
        <v>2020</v>
      </c>
      <c r="G2" s="91" t="s">
        <v>27</v>
      </c>
      <c r="H2" s="91" t="s">
        <v>28</v>
      </c>
      <c r="I2" s="91" t="s">
        <v>29</v>
      </c>
      <c r="J2" s="91" t="s">
        <v>30</v>
      </c>
      <c r="K2" s="91">
        <v>2021</v>
      </c>
      <c r="L2" s="91" t="s">
        <v>31</v>
      </c>
      <c r="M2" s="91" t="s">
        <v>32</v>
      </c>
      <c r="N2" s="91" t="s">
        <v>33</v>
      </c>
      <c r="O2" s="91" t="s">
        <v>34</v>
      </c>
      <c r="P2" s="91">
        <v>2022</v>
      </c>
      <c r="Q2" s="91" t="s">
        <v>35</v>
      </c>
      <c r="R2" s="91" t="s">
        <v>36</v>
      </c>
      <c r="S2" s="91" t="s">
        <v>37</v>
      </c>
      <c r="T2" s="91" t="s">
        <v>38</v>
      </c>
      <c r="U2" s="91">
        <v>2023</v>
      </c>
      <c r="V2" s="91" t="s">
        <v>39</v>
      </c>
      <c r="W2" s="91" t="s">
        <v>40</v>
      </c>
      <c r="X2" s="91" t="s">
        <v>41</v>
      </c>
      <c r="Y2" s="91" t="s">
        <v>42</v>
      </c>
      <c r="Z2" s="91">
        <v>2024</v>
      </c>
      <c r="AA2" s="91" t="s">
        <v>43</v>
      </c>
      <c r="AB2" s="91" t="s">
        <v>44</v>
      </c>
      <c r="AC2" s="91" t="s">
        <v>45</v>
      </c>
      <c r="AD2" s="91" t="s">
        <v>46</v>
      </c>
      <c r="AE2" s="91">
        <v>2025</v>
      </c>
      <c r="AF2" s="91" t="s">
        <v>47</v>
      </c>
      <c r="AG2" s="91" t="s">
        <v>48</v>
      </c>
      <c r="AH2" s="91" t="s">
        <v>49</v>
      </c>
    </row>
    <row r="3" spans="1:35" ht="14.25" customHeight="1">
      <c r="A3" s="14" t="s">
        <v>74</v>
      </c>
      <c r="B3" s="15">
        <v>396.42878400000001</v>
      </c>
      <c r="C3" s="15">
        <v>412.56630499999994</v>
      </c>
      <c r="D3" s="15">
        <v>414.67836</v>
      </c>
      <c r="E3" s="15">
        <v>321.747499</v>
      </c>
      <c r="F3" s="16">
        <v>1545.420948</v>
      </c>
      <c r="G3" s="15">
        <v>412.81037000000003</v>
      </c>
      <c r="H3" s="15">
        <v>416.24411700000002</v>
      </c>
      <c r="I3" s="15">
        <v>413.29809499999999</v>
      </c>
      <c r="J3" s="15">
        <v>413.22899900000004</v>
      </c>
      <c r="K3" s="16">
        <v>1655.5815809999999</v>
      </c>
      <c r="L3" s="15">
        <v>355.84177399999999</v>
      </c>
      <c r="M3" s="15">
        <v>418.73145799999998</v>
      </c>
      <c r="N3" s="15">
        <v>418.16477900000001</v>
      </c>
      <c r="O3" s="15">
        <v>393.72683799999999</v>
      </c>
      <c r="P3" s="16">
        <v>1586.464849</v>
      </c>
      <c r="Q3" s="15">
        <v>408.025645</v>
      </c>
      <c r="R3" s="15">
        <v>320.79772000000003</v>
      </c>
      <c r="S3" s="15">
        <v>422.00025300000004</v>
      </c>
      <c r="T3" s="15">
        <v>405</v>
      </c>
      <c r="U3" s="16">
        <v>1555.8236179999999</v>
      </c>
      <c r="V3" s="15">
        <v>381.79764499999999</v>
      </c>
      <c r="W3" s="15">
        <v>403.94349299999999</v>
      </c>
      <c r="X3" s="15">
        <v>319.78962200000001</v>
      </c>
      <c r="Y3" s="15">
        <v>399.34544299999999</v>
      </c>
      <c r="Z3" s="16">
        <v>1504.876203</v>
      </c>
      <c r="AA3" s="15">
        <v>365.40409099999999</v>
      </c>
      <c r="AB3" s="15">
        <v>405.390805</v>
      </c>
      <c r="AC3" s="15">
        <v>423</v>
      </c>
      <c r="AD3" s="15">
        <v>363.208887</v>
      </c>
      <c r="AE3" s="16">
        <v>1557.1557780000003</v>
      </c>
      <c r="AF3" s="15">
        <v>409.34588100000002</v>
      </c>
      <c r="AG3" s="15">
        <v>394.82881699999996</v>
      </c>
      <c r="AH3" s="15">
        <v>413.49805700000002</v>
      </c>
    </row>
    <row r="4" spans="1:35" s="3" customFormat="1" ht="14.25" customHeight="1">
      <c r="A4" s="17" t="s">
        <v>75</v>
      </c>
      <c r="B4" s="18">
        <v>282.55200000000002</v>
      </c>
      <c r="C4" s="18">
        <v>299.00599999999997</v>
      </c>
      <c r="D4" s="18">
        <v>318.72399999999999</v>
      </c>
      <c r="E4" s="18">
        <v>237.81200000000001</v>
      </c>
      <c r="F4" s="19">
        <v>1138.0940000000001</v>
      </c>
      <c r="G4" s="18">
        <v>294.56200000000001</v>
      </c>
      <c r="H4" s="18">
        <v>298.14600000000002</v>
      </c>
      <c r="I4" s="18">
        <v>296.34800000000001</v>
      </c>
      <c r="J4" s="18">
        <v>291.774</v>
      </c>
      <c r="K4" s="19">
        <v>1180.83</v>
      </c>
      <c r="L4" s="18">
        <v>257.49599999999998</v>
      </c>
      <c r="M4" s="18">
        <v>298.584</v>
      </c>
      <c r="N4" s="18">
        <v>294.48</v>
      </c>
      <c r="O4" s="18">
        <v>279.72399999999999</v>
      </c>
      <c r="P4" s="19">
        <v>1130.2839999999999</v>
      </c>
      <c r="Q4" s="18">
        <v>291.74599999999998</v>
      </c>
      <c r="R4" s="18">
        <v>226.30600000000001</v>
      </c>
      <c r="S4" s="18">
        <v>299.48</v>
      </c>
      <c r="T4" s="18">
        <v>282</v>
      </c>
      <c r="U4" s="16">
        <v>1099.5320000000002</v>
      </c>
      <c r="V4" s="18">
        <v>267.334</v>
      </c>
      <c r="W4" s="18">
        <v>285.88600000000002</v>
      </c>
      <c r="X4" s="18">
        <v>224.874</v>
      </c>
      <c r="Y4" s="18">
        <v>281.97399999999999</v>
      </c>
      <c r="Z4" s="16">
        <v>1060.068</v>
      </c>
      <c r="AA4" s="18">
        <v>252.96</v>
      </c>
      <c r="AB4" s="18">
        <v>286.15800000000002</v>
      </c>
      <c r="AC4" s="18">
        <v>302.548</v>
      </c>
      <c r="AD4" s="18">
        <v>263.77</v>
      </c>
      <c r="AE4" s="16">
        <v>1105.4360000000001</v>
      </c>
      <c r="AF4" s="18">
        <v>289.572</v>
      </c>
      <c r="AG4" s="18">
        <v>279.78203999999999</v>
      </c>
      <c r="AH4" s="18">
        <v>295.25599999999997</v>
      </c>
    </row>
    <row r="5" spans="1:35" ht="14.25" customHeight="1">
      <c r="A5" s="17" t="s">
        <v>85</v>
      </c>
      <c r="B5" s="18">
        <v>113.876784</v>
      </c>
      <c r="C5" s="18">
        <v>113.560305</v>
      </c>
      <c r="D5" s="18">
        <v>95.954360000000008</v>
      </c>
      <c r="E5" s="18">
        <v>83.935498999999993</v>
      </c>
      <c r="F5" s="19">
        <v>407.32694800000002</v>
      </c>
      <c r="G5" s="18">
        <v>118.24836999999999</v>
      </c>
      <c r="H5" s="18">
        <v>118.098117</v>
      </c>
      <c r="I5" s="18">
        <v>116.950095</v>
      </c>
      <c r="J5" s="18">
        <v>121.45499900000002</v>
      </c>
      <c r="K5" s="19">
        <v>474.75158099999999</v>
      </c>
      <c r="L5" s="18">
        <v>98.345773999999992</v>
      </c>
      <c r="M5" s="18">
        <v>120.147458</v>
      </c>
      <c r="N5" s="18">
        <v>123.68477899999999</v>
      </c>
      <c r="O5" s="18">
        <v>114.00283800000001</v>
      </c>
      <c r="P5" s="19">
        <v>456.18084899999997</v>
      </c>
      <c r="Q5" s="18">
        <v>116.279645</v>
      </c>
      <c r="R5" s="18">
        <v>94.491720000000001</v>
      </c>
      <c r="S5" s="18">
        <v>122.520253</v>
      </c>
      <c r="T5" s="18">
        <v>123</v>
      </c>
      <c r="U5" s="16">
        <v>456.29161799999997</v>
      </c>
      <c r="V5" s="18">
        <v>114.463645</v>
      </c>
      <c r="W5" s="18">
        <v>118.05749299999999</v>
      </c>
      <c r="X5" s="18">
        <v>94.915621999999999</v>
      </c>
      <c r="Y5" s="18">
        <v>117.371443</v>
      </c>
      <c r="Z5" s="16">
        <v>444.80820300000005</v>
      </c>
      <c r="AA5" s="18">
        <v>112.444091</v>
      </c>
      <c r="AB5" s="18">
        <v>119</v>
      </c>
      <c r="AC5" s="18">
        <v>121</v>
      </c>
      <c r="AD5" s="18">
        <v>99.438887000000008</v>
      </c>
      <c r="AE5" s="16">
        <v>451.71977800000002</v>
      </c>
      <c r="AF5" s="18">
        <v>119.77388100000002</v>
      </c>
      <c r="AG5" s="18">
        <v>115.04677699999999</v>
      </c>
      <c r="AH5" s="18">
        <v>118.24205700000002</v>
      </c>
    </row>
    <row r="6" spans="1:35" ht="14.25" customHeight="1">
      <c r="A6" s="14" t="s">
        <v>69</v>
      </c>
      <c r="B6" s="15">
        <v>501.81877565999997</v>
      </c>
      <c r="C6" s="15">
        <v>503.66194462000004</v>
      </c>
      <c r="D6" s="15">
        <v>488.13734778000003</v>
      </c>
      <c r="E6" s="15">
        <v>573.64245163999999</v>
      </c>
      <c r="F6" s="16">
        <v>2067.2605196999998</v>
      </c>
      <c r="G6" s="15">
        <v>502.33467499999995</v>
      </c>
      <c r="H6" s="15">
        <v>549.40969399999994</v>
      </c>
      <c r="I6" s="15">
        <v>554.56241800000009</v>
      </c>
      <c r="J6" s="15">
        <v>635.05928700000004</v>
      </c>
      <c r="K6" s="16">
        <v>2241.3660740000005</v>
      </c>
      <c r="L6" s="15">
        <v>601.72924248999993</v>
      </c>
      <c r="M6" s="15">
        <v>583.371982</v>
      </c>
      <c r="N6" s="15">
        <v>635.94226400000002</v>
      </c>
      <c r="O6" s="15">
        <v>615</v>
      </c>
      <c r="P6" s="16">
        <v>2436.0434884900005</v>
      </c>
      <c r="Q6" s="15">
        <v>554.12119299999995</v>
      </c>
      <c r="R6" s="15">
        <v>549.84866399999999</v>
      </c>
      <c r="S6" s="15">
        <v>611</v>
      </c>
      <c r="T6" s="15">
        <v>632</v>
      </c>
      <c r="U6" s="16">
        <v>2342.434702</v>
      </c>
      <c r="V6" s="15">
        <v>671.77042486000005</v>
      </c>
      <c r="W6" s="15">
        <v>686.75234451000006</v>
      </c>
      <c r="X6" s="15">
        <v>664.48228700000004</v>
      </c>
      <c r="Y6" s="15">
        <v>658.34928100000002</v>
      </c>
      <c r="Z6" s="16">
        <v>2681.3543373699999</v>
      </c>
      <c r="AA6" s="15">
        <v>677.68452300000001</v>
      </c>
      <c r="AB6" s="15">
        <v>701.42681800000003</v>
      </c>
      <c r="AC6" s="15">
        <v>707.886526</v>
      </c>
      <c r="AD6" s="15">
        <v>674.82696300000009</v>
      </c>
      <c r="AE6" s="16">
        <v>2761.82483</v>
      </c>
      <c r="AF6" s="15">
        <v>637.83167099999991</v>
      </c>
      <c r="AG6" s="15">
        <v>725.4911169999998</v>
      </c>
      <c r="AH6" s="15">
        <v>706.38464399999998</v>
      </c>
    </row>
    <row r="7" spans="1:35" ht="14.25" customHeight="1">
      <c r="A7" s="20" t="s">
        <v>86</v>
      </c>
      <c r="B7" s="18">
        <v>188.111593</v>
      </c>
      <c r="C7" s="18">
        <v>181.205184</v>
      </c>
      <c r="D7" s="18">
        <v>164.85060100000001</v>
      </c>
      <c r="E7" s="18">
        <v>182.51634600000003</v>
      </c>
      <c r="F7" s="19">
        <v>716.68372399999998</v>
      </c>
      <c r="G7" s="18">
        <v>150.33467499999998</v>
      </c>
      <c r="H7" s="18">
        <v>188.79879399999999</v>
      </c>
      <c r="I7" s="18">
        <v>190.40918200000002</v>
      </c>
      <c r="J7" s="18">
        <v>193.43903600000002</v>
      </c>
      <c r="K7" s="19">
        <v>722.98168699999997</v>
      </c>
      <c r="L7" s="18">
        <v>191.06711899999999</v>
      </c>
      <c r="M7" s="18">
        <v>154.134142</v>
      </c>
      <c r="N7" s="18">
        <v>188.70121</v>
      </c>
      <c r="O7" s="18">
        <v>192.68995000000001</v>
      </c>
      <c r="P7" s="19">
        <v>726.59242100000006</v>
      </c>
      <c r="Q7" s="18">
        <v>184.01147800000001</v>
      </c>
      <c r="R7" s="18">
        <v>182.50755500000002</v>
      </c>
      <c r="S7" s="18">
        <v>181</v>
      </c>
      <c r="T7" s="18">
        <v>225</v>
      </c>
      <c r="U7" s="16">
        <v>771.93675200000007</v>
      </c>
      <c r="V7" s="18">
        <v>230.96295000000001</v>
      </c>
      <c r="W7" s="18">
        <v>222.08687799999998</v>
      </c>
      <c r="X7" s="18">
        <v>220.60655200000002</v>
      </c>
      <c r="Y7" s="18">
        <v>213.6241</v>
      </c>
      <c r="Z7" s="16">
        <v>887.28048000000001</v>
      </c>
      <c r="AA7" s="18">
        <v>220.440755</v>
      </c>
      <c r="AB7" s="18">
        <v>238.65842199999997</v>
      </c>
      <c r="AC7" s="18">
        <v>216.39157400000002</v>
      </c>
      <c r="AD7" s="18">
        <v>222.94396300000002</v>
      </c>
      <c r="AE7" s="16">
        <v>895.13871400000016</v>
      </c>
      <c r="AF7" s="18">
        <v>186</v>
      </c>
      <c r="AG7" s="18">
        <v>246.87315999999998</v>
      </c>
      <c r="AH7" s="18">
        <v>233.54356799999999</v>
      </c>
    </row>
    <row r="8" spans="1:35" s="4" customFormat="1" ht="14.25" customHeight="1">
      <c r="A8" s="17" t="s">
        <v>87</v>
      </c>
      <c r="B8" s="18">
        <v>0</v>
      </c>
      <c r="C8" s="18">
        <v>0</v>
      </c>
      <c r="D8" s="18">
        <v>0</v>
      </c>
      <c r="E8" s="18">
        <v>0</v>
      </c>
      <c r="F8" s="19">
        <v>0</v>
      </c>
      <c r="G8" s="18">
        <v>0</v>
      </c>
      <c r="H8" s="18">
        <v>0</v>
      </c>
      <c r="I8" s="18">
        <v>0</v>
      </c>
      <c r="J8" s="18">
        <v>0</v>
      </c>
      <c r="K8" s="19">
        <v>0</v>
      </c>
      <c r="L8" s="18">
        <v>0</v>
      </c>
      <c r="M8" s="18">
        <v>0</v>
      </c>
      <c r="N8" s="18">
        <v>0</v>
      </c>
      <c r="O8" s="18">
        <v>0</v>
      </c>
      <c r="P8" s="19">
        <v>0</v>
      </c>
      <c r="Q8" s="18">
        <v>0</v>
      </c>
      <c r="R8" s="18">
        <v>0</v>
      </c>
      <c r="S8" s="18">
        <v>12</v>
      </c>
      <c r="T8" s="18">
        <v>37</v>
      </c>
      <c r="U8" s="16">
        <v>49</v>
      </c>
      <c r="V8" s="18">
        <v>46.261603999999998</v>
      </c>
      <c r="W8" s="18">
        <v>38.365108999999997</v>
      </c>
      <c r="X8" s="18">
        <v>28.533532000000001</v>
      </c>
      <c r="Y8" s="18">
        <v>53.226999999999997</v>
      </c>
      <c r="Z8" s="16">
        <v>166.38724500000001</v>
      </c>
      <c r="AA8" s="18">
        <v>44.213087000000009</v>
      </c>
      <c r="AB8" s="18">
        <v>45.946912999999995</v>
      </c>
      <c r="AC8" s="18">
        <v>35.408490999999998</v>
      </c>
      <c r="AD8" s="18">
        <v>39.159999999999997</v>
      </c>
      <c r="AE8" s="16">
        <v>161.432491</v>
      </c>
      <c r="AF8" s="18">
        <v>45</v>
      </c>
      <c r="AG8" s="18">
        <v>57.142170000000007</v>
      </c>
      <c r="AH8" s="18">
        <v>42.455463999999999</v>
      </c>
    </row>
    <row r="9" spans="1:35" ht="14.25" customHeight="1">
      <c r="A9" s="21" t="s">
        <v>10</v>
      </c>
      <c r="B9" s="18">
        <v>313.70718266</v>
      </c>
      <c r="C9" s="18">
        <v>322.45676061999995</v>
      </c>
      <c r="D9" s="18">
        <v>323.25268077999999</v>
      </c>
      <c r="E9" s="18">
        <v>391.12610563999999</v>
      </c>
      <c r="F9" s="19">
        <v>1350.5427297000001</v>
      </c>
      <c r="G9" s="18">
        <v>352</v>
      </c>
      <c r="H9" s="18">
        <v>360.61090000000002</v>
      </c>
      <c r="I9" s="18">
        <v>364.15323600000005</v>
      </c>
      <c r="J9" s="18">
        <v>441.620251</v>
      </c>
      <c r="K9" s="19">
        <v>1518.3843870000003</v>
      </c>
      <c r="L9" s="18">
        <v>410.66212349</v>
      </c>
      <c r="M9" s="18">
        <v>429.23784000000001</v>
      </c>
      <c r="N9" s="18">
        <v>447.24105399999996</v>
      </c>
      <c r="O9" s="18">
        <v>422.31005000000005</v>
      </c>
      <c r="P9" s="19">
        <v>1709.4510674900002</v>
      </c>
      <c r="Q9" s="18">
        <v>370.10971499999999</v>
      </c>
      <c r="R9" s="18">
        <v>367.34110899999996</v>
      </c>
      <c r="S9" s="18">
        <f>273+94+64</f>
        <v>431</v>
      </c>
      <c r="T9" s="18">
        <f>256+102+49</f>
        <v>407</v>
      </c>
      <c r="U9" s="16">
        <f>1083.378634+U10+U11</f>
        <v>1570.8403229999999</v>
      </c>
      <c r="V9" s="18">
        <v>440.80747486000007</v>
      </c>
      <c r="W9" s="18">
        <v>464.66546651000004</v>
      </c>
      <c r="X9" s="18">
        <v>443.87573500000002</v>
      </c>
      <c r="Y9" s="18">
        <v>444.72518100000002</v>
      </c>
      <c r="Z9" s="16">
        <v>1794.07385737</v>
      </c>
      <c r="AA9" s="18">
        <v>457.24376799999999</v>
      </c>
      <c r="AB9" s="18">
        <v>462.76839600000005</v>
      </c>
      <c r="AC9" s="18">
        <v>491.49495200000001</v>
      </c>
      <c r="AD9" s="18">
        <v>451.88300000000004</v>
      </c>
      <c r="AE9" s="16">
        <v>1866.6861159999999</v>
      </c>
      <c r="AF9" s="18">
        <v>451.83167099999991</v>
      </c>
      <c r="AG9" s="18">
        <v>478.61795699999988</v>
      </c>
      <c r="AH9" s="18">
        <v>472.84107599999999</v>
      </c>
    </row>
    <row r="10" spans="1:35" s="4" customFormat="1" ht="14.25" customHeight="1">
      <c r="A10" s="17" t="s">
        <v>88</v>
      </c>
      <c r="B10" s="18">
        <v>0</v>
      </c>
      <c r="C10" s="18">
        <v>0</v>
      </c>
      <c r="D10" s="18">
        <v>0</v>
      </c>
      <c r="E10" s="18">
        <v>0</v>
      </c>
      <c r="F10" s="140">
        <v>0</v>
      </c>
      <c r="G10" s="18">
        <v>0</v>
      </c>
      <c r="H10" s="18">
        <v>0</v>
      </c>
      <c r="I10" s="18">
        <v>16.600000000000001</v>
      </c>
      <c r="J10" s="18">
        <v>81.985754999999997</v>
      </c>
      <c r="K10" s="19">
        <v>98.585755000000006</v>
      </c>
      <c r="L10" s="18">
        <v>78.832774999999998</v>
      </c>
      <c r="M10" s="18">
        <v>89.891883000000007</v>
      </c>
      <c r="N10" s="18">
        <v>94.335308999999995</v>
      </c>
      <c r="O10" s="18">
        <v>91</v>
      </c>
      <c r="P10" s="19">
        <v>354.05996700000003</v>
      </c>
      <c r="Q10" s="18">
        <v>93.738861999999997</v>
      </c>
      <c r="R10" s="18">
        <v>84.560559999999995</v>
      </c>
      <c r="S10" s="18">
        <v>94</v>
      </c>
      <c r="T10" s="18">
        <v>102</v>
      </c>
      <c r="U10" s="16">
        <v>374.29942199999999</v>
      </c>
      <c r="V10" s="18">
        <v>104.20016900000002</v>
      </c>
      <c r="W10" s="18">
        <v>108.258837</v>
      </c>
      <c r="X10" s="18">
        <v>92.977806000000001</v>
      </c>
      <c r="Y10" s="18">
        <v>109.148399</v>
      </c>
      <c r="Z10" s="16">
        <v>414.58521100000002</v>
      </c>
      <c r="AA10" s="18">
        <v>110.754947</v>
      </c>
      <c r="AB10" s="18">
        <v>103.203053</v>
      </c>
      <c r="AC10" s="18">
        <v>111.891295</v>
      </c>
      <c r="AD10" s="18">
        <v>98.825000000000003</v>
      </c>
      <c r="AE10" s="16">
        <v>424.67429499999997</v>
      </c>
      <c r="AF10" s="18">
        <v>112.061565</v>
      </c>
      <c r="AG10" s="18">
        <v>115.275048</v>
      </c>
      <c r="AH10" s="18">
        <v>115.87624199999999</v>
      </c>
    </row>
    <row r="11" spans="1:35" s="4" customFormat="1" ht="14.25" customHeight="1">
      <c r="A11" s="17" t="s">
        <v>87</v>
      </c>
      <c r="B11" s="18">
        <v>0</v>
      </c>
      <c r="C11" s="18">
        <v>0</v>
      </c>
      <c r="D11" s="18">
        <v>0</v>
      </c>
      <c r="E11" s="18">
        <v>0</v>
      </c>
      <c r="F11" s="140">
        <v>0</v>
      </c>
      <c r="G11" s="18">
        <v>0</v>
      </c>
      <c r="H11" s="18">
        <v>0</v>
      </c>
      <c r="I11" s="18">
        <v>0</v>
      </c>
      <c r="J11" s="18">
        <v>0</v>
      </c>
      <c r="K11" s="19">
        <v>0</v>
      </c>
      <c r="L11" s="18">
        <v>0</v>
      </c>
      <c r="M11" s="40">
        <v>0</v>
      </c>
      <c r="N11" s="40">
        <v>0</v>
      </c>
      <c r="O11" s="40">
        <v>0</v>
      </c>
      <c r="P11" s="19">
        <v>0</v>
      </c>
      <c r="Q11" s="40">
        <v>0</v>
      </c>
      <c r="R11" s="40">
        <v>4.8679689999999995</v>
      </c>
      <c r="S11" s="40">
        <v>64</v>
      </c>
      <c r="T11" s="40">
        <v>49</v>
      </c>
      <c r="U11" s="16">
        <v>113.162267</v>
      </c>
      <c r="V11" s="40">
        <v>45.731739000000005</v>
      </c>
      <c r="W11" s="40">
        <v>56.525640000000003</v>
      </c>
      <c r="X11" s="18">
        <v>50.251467999999996</v>
      </c>
      <c r="Y11" s="18">
        <v>41.072375000000001</v>
      </c>
      <c r="Z11" s="16">
        <v>193.581222</v>
      </c>
      <c r="AA11" s="18">
        <v>56.398469999999996</v>
      </c>
      <c r="AB11" s="18">
        <v>53.56053</v>
      </c>
      <c r="AC11" s="18">
        <v>69.221467999999987</v>
      </c>
      <c r="AD11" s="18">
        <v>51.856000000000002</v>
      </c>
      <c r="AE11" s="16">
        <v>234.33246799999995</v>
      </c>
      <c r="AF11" s="18">
        <v>53</v>
      </c>
      <c r="AG11" s="18">
        <v>54.287791999999996</v>
      </c>
      <c r="AH11" s="18">
        <v>69.736968999999988</v>
      </c>
    </row>
    <row r="12" spans="1:35" ht="14.25" customHeight="1">
      <c r="A12" s="95" t="s">
        <v>89</v>
      </c>
      <c r="B12" s="16">
        <v>898.24755965999998</v>
      </c>
      <c r="C12" s="16">
        <v>916.22824962000004</v>
      </c>
      <c r="D12" s="16">
        <v>902.81570778000003</v>
      </c>
      <c r="E12" s="16">
        <v>895.38995064000005</v>
      </c>
      <c r="F12" s="16">
        <v>3612.6814676999998</v>
      </c>
      <c r="G12" s="16">
        <v>915.14504499999998</v>
      </c>
      <c r="H12" s="16">
        <v>965.65381099999991</v>
      </c>
      <c r="I12" s="16">
        <v>967.86051300000008</v>
      </c>
      <c r="J12" s="16">
        <v>1048.288286</v>
      </c>
      <c r="K12" s="16">
        <v>3896.9476550000004</v>
      </c>
      <c r="L12" s="16">
        <v>957.57101648999992</v>
      </c>
      <c r="M12" s="16">
        <v>1002.10344</v>
      </c>
      <c r="N12" s="16">
        <v>1054.107043</v>
      </c>
      <c r="O12" s="16">
        <v>1008.726838</v>
      </c>
      <c r="P12" s="16">
        <v>4022.5083374900005</v>
      </c>
      <c r="Q12" s="16">
        <v>962.14683799999989</v>
      </c>
      <c r="R12" s="16">
        <v>870.64638400000001</v>
      </c>
      <c r="S12" s="16">
        <v>1033</v>
      </c>
      <c r="T12" s="16">
        <v>1037</v>
      </c>
      <c r="U12" s="16">
        <v>3898.3566879999998</v>
      </c>
      <c r="V12" s="16">
        <v>1053.5680698599999</v>
      </c>
      <c r="W12" s="16">
        <v>1090.69583751</v>
      </c>
      <c r="X12" s="16">
        <v>984.27190900000005</v>
      </c>
      <c r="Y12" s="16">
        <v>1057.694724</v>
      </c>
      <c r="Z12" s="16">
        <v>4186.2305403700002</v>
      </c>
      <c r="AA12" s="16">
        <v>1043.088614</v>
      </c>
      <c r="AB12" s="16">
        <v>1106.8098180000002</v>
      </c>
      <c r="AC12" s="16">
        <v>1131.0924170000001</v>
      </c>
      <c r="AD12" s="16">
        <v>1038.0358500000002</v>
      </c>
      <c r="AE12" s="16">
        <v>4318.9806079999998</v>
      </c>
      <c r="AF12" s="16">
        <v>1047.1775519999999</v>
      </c>
      <c r="AG12" s="16">
        <v>1120.3199339999996</v>
      </c>
      <c r="AH12" s="16">
        <v>1119.882701</v>
      </c>
    </row>
    <row r="13" spans="1:35">
      <c r="B13" s="15"/>
      <c r="C13" s="15"/>
      <c r="D13" s="15"/>
    </row>
    <row r="14" spans="1:35"/>
    <row r="15" spans="1:35">
      <c r="AE15" s="3"/>
      <c r="AF15" s="47"/>
      <c r="AI15" s="48"/>
    </row>
    <row r="16" spans="1:35">
      <c r="AE16" s="3"/>
      <c r="AF16" s="47"/>
      <c r="AI16" s="48"/>
    </row>
    <row r="17" spans="31:35">
      <c r="AE17" s="3"/>
      <c r="AI17" s="49"/>
    </row>
    <row r="18" spans="31:35"/>
    <row r="19" spans="31:35">
      <c r="AE19" s="3"/>
      <c r="AI19" s="48"/>
    </row>
    <row r="20" spans="31:35">
      <c r="AI20" s="49"/>
    </row>
    <row r="21" spans="31:35"/>
    <row r="22" spans="31:35"/>
    <row r="23" spans="31:35"/>
    <row r="24" spans="31:35"/>
    <row r="25" spans="31:35"/>
    <row r="26" spans="31:35"/>
    <row r="27" spans="31:35"/>
    <row r="28" spans="31:35"/>
    <row r="29" spans="31:35"/>
    <row r="30" spans="31:35"/>
    <row r="31" spans="31:35"/>
    <row r="32" spans="31:35"/>
    <row r="33"/>
    <row r="34"/>
    <row r="35"/>
    <row r="36"/>
    <row r="37"/>
    <row r="38"/>
    <row r="39"/>
    <row r="40"/>
    <row r="41"/>
    <row r="42"/>
  </sheetData>
  <phoneticPr fontId="183" type="noConversion"/>
  <pageMargins left="0.511811024" right="0.511811024" top="0.78740157499999996" bottom="0.78740157499999996" header="0.31496062000000002" footer="0.31496062000000002"/>
  <pageSetup paperSize="9" orientation="landscape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>
    <tabColor rgb="FF4F4B4B"/>
    <pageSetUpPr fitToPage="1"/>
  </sheetPr>
  <dimension ref="A1:AF65"/>
  <sheetViews>
    <sheetView showGridLines="0" zoomScaleNormal="100" workbookViewId="0">
      <pane xSplit="1" ySplit="2" topLeftCell="F3" activePane="bottomRight" state="frozen"/>
      <selection activeCell="R25" sqref="R25"/>
      <selection pane="topRight" activeCell="R25" sqref="R25"/>
      <selection pane="bottomLeft" activeCell="R25" sqref="R25"/>
      <selection pane="bottomRight" activeCell="AL8" sqref="AL8"/>
    </sheetView>
  </sheetViews>
  <sheetFormatPr defaultColWidth="5.140625" defaultRowHeight="12.75" outlineLevelCol="2"/>
  <cols>
    <col min="1" max="1" width="55.7109375" style="1" customWidth="1"/>
    <col min="2" max="4" width="9.7109375" style="1" hidden="1" customWidth="1" outlineLevel="2"/>
    <col min="5" max="5" width="9.7109375" style="1" hidden="1" customWidth="1" outlineLevel="1" collapsed="1"/>
    <col min="6" max="8" width="9.7109375" style="1" hidden="1" customWidth="1" outlineLevel="2"/>
    <col min="9" max="9" width="9.7109375" style="1" hidden="1" customWidth="1" outlineLevel="1" collapsed="1"/>
    <col min="10" max="12" width="9.7109375" style="1" hidden="1" customWidth="1" outlineLevel="2"/>
    <col min="13" max="13" width="9.7109375" style="1" hidden="1" customWidth="1" outlineLevel="1" collapsed="1"/>
    <col min="14" max="16" width="9.7109375" style="1" hidden="1" customWidth="1" outlineLevel="2"/>
    <col min="17" max="17" width="9.7109375" style="1" hidden="1" customWidth="1" outlineLevel="1" collapsed="1"/>
    <col min="18" max="20" width="9.7109375" style="1" hidden="1" customWidth="1" outlineLevel="2"/>
    <col min="21" max="21" width="9.7109375" style="1" hidden="1" customWidth="1" outlineLevel="1" collapsed="1"/>
    <col min="22" max="22" width="9.7109375" style="1" customWidth="1" collapsed="1"/>
    <col min="23" max="28" width="9.7109375" style="1" customWidth="1"/>
    <col min="29" max="30" width="5.140625" style="1"/>
    <col min="31" max="31" width="9.85546875" style="1" bestFit="1" customWidth="1"/>
    <col min="32" max="16384" width="5.140625" style="1"/>
  </cols>
  <sheetData>
    <row r="1" spans="1:32" ht="50.1" customHeight="1"/>
    <row r="2" spans="1:32" s="12" customFormat="1" ht="27" customHeight="1">
      <c r="A2" s="69" t="s">
        <v>90</v>
      </c>
      <c r="B2" s="61" t="s">
        <v>23</v>
      </c>
      <c r="C2" s="61" t="s">
        <v>24</v>
      </c>
      <c r="D2" s="61" t="s">
        <v>25</v>
      </c>
      <c r="E2" s="61" t="s">
        <v>26</v>
      </c>
      <c r="F2" s="61" t="s">
        <v>27</v>
      </c>
      <c r="G2" s="61" t="s">
        <v>28</v>
      </c>
      <c r="H2" s="61" t="s">
        <v>29</v>
      </c>
      <c r="I2" s="61" t="s">
        <v>30</v>
      </c>
      <c r="J2" s="61" t="s">
        <v>31</v>
      </c>
      <c r="K2" s="61" t="s">
        <v>32</v>
      </c>
      <c r="L2" s="61" t="s">
        <v>33</v>
      </c>
      <c r="M2" s="61" t="s">
        <v>34</v>
      </c>
      <c r="N2" s="61" t="s">
        <v>35</v>
      </c>
      <c r="O2" s="61" t="s">
        <v>36</v>
      </c>
      <c r="P2" s="61" t="s">
        <v>37</v>
      </c>
      <c r="Q2" s="61" t="s">
        <v>38</v>
      </c>
      <c r="R2" s="61" t="s">
        <v>39</v>
      </c>
      <c r="S2" s="61" t="s">
        <v>40</v>
      </c>
      <c r="T2" s="61" t="s">
        <v>41</v>
      </c>
      <c r="U2" s="61" t="s">
        <v>42</v>
      </c>
      <c r="V2" s="61" t="s">
        <v>43</v>
      </c>
      <c r="W2" s="61" t="s">
        <v>44</v>
      </c>
      <c r="X2" s="61" t="s">
        <v>45</v>
      </c>
      <c r="Y2" s="61" t="s">
        <v>46</v>
      </c>
      <c r="Z2" s="61" t="s">
        <v>47</v>
      </c>
      <c r="AA2" s="61" t="s">
        <v>48</v>
      </c>
      <c r="AB2" s="61" t="s">
        <v>49</v>
      </c>
    </row>
    <row r="3" spans="1:32" s="8" customFormat="1" ht="14.25" customHeight="1">
      <c r="A3" s="59" t="s">
        <v>91</v>
      </c>
      <c r="B3" s="7">
        <v>12108.924000000001</v>
      </c>
      <c r="C3" s="7">
        <v>14520.351000000001</v>
      </c>
      <c r="D3" s="7">
        <v>12256.201999999999</v>
      </c>
      <c r="E3" s="80">
        <v>10960.934999999999</v>
      </c>
      <c r="F3" s="7">
        <v>13351.0108839</v>
      </c>
      <c r="G3" s="7">
        <v>12967.285</v>
      </c>
      <c r="H3" s="7">
        <v>14075.288</v>
      </c>
      <c r="I3" s="7">
        <v>13892.141</v>
      </c>
      <c r="J3" s="7">
        <v>11426.859</v>
      </c>
      <c r="K3" s="7">
        <v>13338.329</v>
      </c>
      <c r="L3" s="7">
        <v>12510.468999999999</v>
      </c>
      <c r="M3" s="7">
        <v>12504.004556</v>
      </c>
      <c r="N3" s="7">
        <v>12964.232</v>
      </c>
      <c r="O3" s="7">
        <v>11645.316000000001</v>
      </c>
      <c r="P3" s="7">
        <v>13576.633</v>
      </c>
      <c r="Q3" s="7">
        <v>16465.645</v>
      </c>
      <c r="R3" s="7">
        <v>17974.739000000001</v>
      </c>
      <c r="S3" s="7">
        <v>19389.512999999999</v>
      </c>
      <c r="T3" s="7">
        <v>14191.441999999999</v>
      </c>
      <c r="U3" s="7">
        <v>13818.844999999999</v>
      </c>
      <c r="V3" s="7">
        <v>12994.752</v>
      </c>
      <c r="W3" s="7">
        <v>15144.906000000001</v>
      </c>
      <c r="X3" s="7">
        <v>16586.923999999999</v>
      </c>
      <c r="Y3" s="7">
        <v>18049.685000000001</v>
      </c>
      <c r="Z3" s="7">
        <v>16094.47</v>
      </c>
      <c r="AA3" s="60">
        <v>17727.428</v>
      </c>
      <c r="AB3" s="60">
        <v>17332.093000000001</v>
      </c>
      <c r="AF3" s="62"/>
    </row>
    <row r="4" spans="1:32" s="8" customFormat="1" ht="14.25" customHeight="1">
      <c r="A4" s="58" t="s">
        <v>92</v>
      </c>
      <c r="B4" s="9">
        <v>5796.6490000000003</v>
      </c>
      <c r="C4" s="9">
        <v>8037.2839999999997</v>
      </c>
      <c r="D4" s="9">
        <v>6534.884</v>
      </c>
      <c r="E4" s="10">
        <v>5208.83</v>
      </c>
      <c r="F4" s="9">
        <v>7014.31</v>
      </c>
      <c r="G4" s="23">
        <v>6510.1009999999997</v>
      </c>
      <c r="H4" s="23">
        <v>6958.4319999999998</v>
      </c>
      <c r="I4" s="10">
        <v>6405.2</v>
      </c>
      <c r="J4" s="23">
        <v>4149.6549999999997</v>
      </c>
      <c r="K4" s="23">
        <v>4875.8959999999997</v>
      </c>
      <c r="L4" s="23">
        <v>3711.4679999999998</v>
      </c>
      <c r="M4" s="10">
        <v>4683.9449999999997</v>
      </c>
      <c r="N4" s="23">
        <v>5210.7120000000004</v>
      </c>
      <c r="O4" s="23">
        <v>4071.48</v>
      </c>
      <c r="P4" s="23">
        <v>5926.9129999999996</v>
      </c>
      <c r="Q4" s="10">
        <v>9558.8289999999997</v>
      </c>
      <c r="R4" s="23">
        <v>10724.174000000001</v>
      </c>
      <c r="S4" s="23">
        <v>11904.718999999999</v>
      </c>
      <c r="T4" s="23">
        <v>6668.7179999999998</v>
      </c>
      <c r="U4" s="10">
        <v>6736.1710000000003</v>
      </c>
      <c r="V4" s="23">
        <v>5671.1940000000004</v>
      </c>
      <c r="W4" s="23">
        <v>7302.2489999999998</v>
      </c>
      <c r="X4" s="23">
        <v>8959.4709999999995</v>
      </c>
      <c r="Y4" s="10">
        <v>10106.016</v>
      </c>
      <c r="Z4" s="23">
        <v>8095.152</v>
      </c>
      <c r="AA4" s="51">
        <v>9321.5490000000009</v>
      </c>
      <c r="AB4" s="51">
        <v>8727.6790000000001</v>
      </c>
    </row>
    <row r="5" spans="1:32" s="8" customFormat="1" ht="14.25" customHeight="1">
      <c r="A5" s="58" t="s">
        <v>93</v>
      </c>
      <c r="B5" s="9">
        <v>1418.3320000000001</v>
      </c>
      <c r="C5" s="9">
        <v>1831.0940000000001</v>
      </c>
      <c r="D5" s="9">
        <v>1305.5840000000001</v>
      </c>
      <c r="E5" s="10">
        <v>1347.8969999999999</v>
      </c>
      <c r="F5" s="9">
        <v>1517.0909999999999</v>
      </c>
      <c r="G5" s="23">
        <v>1740.2339999999999</v>
      </c>
      <c r="H5" s="23">
        <v>1994.787</v>
      </c>
      <c r="I5" s="10">
        <v>2017.2349999999999</v>
      </c>
      <c r="J5" s="23">
        <v>2035.5060000000001</v>
      </c>
      <c r="K5" s="23">
        <v>2520.36</v>
      </c>
      <c r="L5" s="23">
        <v>2541.12</v>
      </c>
      <c r="M5" s="10">
        <v>1818.3679999999999</v>
      </c>
      <c r="N5" s="23">
        <v>1865.1759999999999</v>
      </c>
      <c r="O5" s="23">
        <v>1952.298</v>
      </c>
      <c r="P5" s="23">
        <v>1926.2139999999999</v>
      </c>
      <c r="Q5" s="10">
        <v>1156.002</v>
      </c>
      <c r="R5" s="23">
        <v>1076.318</v>
      </c>
      <c r="S5" s="23">
        <v>1055.261</v>
      </c>
      <c r="T5" s="23">
        <v>829.23599999999999</v>
      </c>
      <c r="U5" s="10">
        <v>794.03700000000003</v>
      </c>
      <c r="V5" s="23">
        <v>799.10699999999997</v>
      </c>
      <c r="W5" s="23">
        <v>780.50400000000002</v>
      </c>
      <c r="X5" s="23">
        <v>766.21100000000001</v>
      </c>
      <c r="Y5" s="10">
        <v>785.36900000000003</v>
      </c>
      <c r="Z5" s="23">
        <v>789.91</v>
      </c>
      <c r="AA5" s="51">
        <v>787.21100000000001</v>
      </c>
      <c r="AB5" s="51">
        <v>748.12699999999995</v>
      </c>
    </row>
    <row r="6" spans="1:32" s="24" customFormat="1" ht="14.25" customHeight="1">
      <c r="A6" s="58" t="s">
        <v>94</v>
      </c>
      <c r="B6" s="23">
        <v>2215.1610000000001</v>
      </c>
      <c r="C6" s="23">
        <v>2112.8119999999999</v>
      </c>
      <c r="D6" s="23">
        <v>1992.74</v>
      </c>
      <c r="E6" s="10">
        <v>1806.9179999999999</v>
      </c>
      <c r="F6" s="23">
        <v>2451.4450000000002</v>
      </c>
      <c r="G6" s="23">
        <v>2498.0940000000001</v>
      </c>
      <c r="H6" s="23">
        <v>2656.6379999999999</v>
      </c>
      <c r="I6" s="10">
        <v>2808.5140000000001</v>
      </c>
      <c r="J6" s="23">
        <v>2376.511</v>
      </c>
      <c r="K6" s="23">
        <v>2924.9989999999998</v>
      </c>
      <c r="L6" s="23">
        <v>2963.6309999999999</v>
      </c>
      <c r="M6" s="10">
        <v>2674.8989999999999</v>
      </c>
      <c r="N6" s="23">
        <v>2433.2959999999998</v>
      </c>
      <c r="O6" s="23">
        <v>2320.134</v>
      </c>
      <c r="P6" s="23">
        <v>2395.415</v>
      </c>
      <c r="Q6" s="10">
        <v>2112.7220000000002</v>
      </c>
      <c r="R6" s="23">
        <v>2397.0540000000001</v>
      </c>
      <c r="S6" s="23">
        <v>2429.64</v>
      </c>
      <c r="T6" s="23">
        <v>2379.8020000000001</v>
      </c>
      <c r="U6" s="10">
        <v>1815.29</v>
      </c>
      <c r="V6" s="23">
        <v>1724.7149999999999</v>
      </c>
      <c r="W6" s="23">
        <v>1888.2149999999999</v>
      </c>
      <c r="X6" s="23">
        <v>2038.7639999999999</v>
      </c>
      <c r="Y6" s="10">
        <v>2404.326</v>
      </c>
      <c r="Z6" s="23">
        <v>2290.3209999999999</v>
      </c>
      <c r="AA6" s="51">
        <v>2186.5819999999999</v>
      </c>
      <c r="AB6" s="51">
        <v>2277.8150000000001</v>
      </c>
    </row>
    <row r="7" spans="1:32" s="8" customFormat="1" ht="14.25" customHeight="1">
      <c r="A7" s="58" t="s">
        <v>95</v>
      </c>
      <c r="B7" s="9">
        <v>1462.4490000000001</v>
      </c>
      <c r="C7" s="9">
        <v>1557.53</v>
      </c>
      <c r="D7" s="9">
        <v>1379.46</v>
      </c>
      <c r="E7" s="10">
        <v>1379.1310000000001</v>
      </c>
      <c r="F7" s="9">
        <v>1474.7565838999999</v>
      </c>
      <c r="G7" s="23">
        <v>1612.2339999999999</v>
      </c>
      <c r="H7" s="23">
        <v>1789.3810000000001</v>
      </c>
      <c r="I7" s="10">
        <v>2003.394</v>
      </c>
      <c r="J7" s="23">
        <v>2095.614</v>
      </c>
      <c r="K7" s="23">
        <v>2145.1439999999998</v>
      </c>
      <c r="L7" s="23">
        <v>2350.7060000000001</v>
      </c>
      <c r="M7" s="10">
        <v>2442.0045559999999</v>
      </c>
      <c r="N7" s="23">
        <v>2603.9189999999999</v>
      </c>
      <c r="O7" s="23">
        <v>2719.21</v>
      </c>
      <c r="P7" s="23">
        <v>2663.739</v>
      </c>
      <c r="Q7" s="10">
        <v>2665.5250000000001</v>
      </c>
      <c r="R7" s="23">
        <v>2869.7460000000001</v>
      </c>
      <c r="S7" s="23">
        <v>3122.4470000000001</v>
      </c>
      <c r="T7" s="23">
        <v>3306.2710000000002</v>
      </c>
      <c r="U7" s="10">
        <v>3215.9380000000001</v>
      </c>
      <c r="V7" s="23">
        <v>3421.8249999999998</v>
      </c>
      <c r="W7" s="23">
        <v>3749.9780000000001</v>
      </c>
      <c r="X7" s="23">
        <v>3526.5940000000001</v>
      </c>
      <c r="Y7" s="10">
        <v>3683.9839999999999</v>
      </c>
      <c r="Z7" s="23">
        <v>3731.567</v>
      </c>
      <c r="AA7" s="51">
        <v>3975.9569999999999</v>
      </c>
      <c r="AB7" s="51">
        <v>4128.3670000000002</v>
      </c>
    </row>
    <row r="8" spans="1:32" s="8" customFormat="1" ht="14.25" customHeight="1">
      <c r="A8" s="58" t="s">
        <v>96</v>
      </c>
      <c r="B8" s="9">
        <v>977.24699999999996</v>
      </c>
      <c r="C8" s="9">
        <v>786.31899999999996</v>
      </c>
      <c r="D8" s="9">
        <v>866.90200000000004</v>
      </c>
      <c r="E8" s="10">
        <v>824.77099999999996</v>
      </c>
      <c r="F8" s="9">
        <v>731.71699999999998</v>
      </c>
      <c r="G8" s="23">
        <v>459.13900000000001</v>
      </c>
      <c r="H8" s="23">
        <v>393.11099999999999</v>
      </c>
      <c r="I8" s="10">
        <v>401.00099999999998</v>
      </c>
      <c r="J8" s="23">
        <v>451.666</v>
      </c>
      <c r="K8" s="23">
        <v>631.53499999999997</v>
      </c>
      <c r="L8" s="23">
        <v>666.74800000000005</v>
      </c>
      <c r="M8" s="10">
        <v>505.351</v>
      </c>
      <c r="N8" s="23">
        <v>293.09500000000003</v>
      </c>
      <c r="O8" s="23">
        <v>260.53800000000001</v>
      </c>
      <c r="P8" s="23">
        <v>372.233</v>
      </c>
      <c r="Q8" s="10">
        <v>665.10599999999999</v>
      </c>
      <c r="R8" s="23">
        <v>618.29399999999998</v>
      </c>
      <c r="S8" s="23">
        <v>507.09699999999998</v>
      </c>
      <c r="T8" s="23">
        <v>687.01499999999999</v>
      </c>
      <c r="U8" s="10">
        <v>1045.98</v>
      </c>
      <c r="V8" s="23">
        <v>1028.816</v>
      </c>
      <c r="W8" s="23">
        <v>1043.4639999999999</v>
      </c>
      <c r="X8" s="23">
        <v>871.90800000000002</v>
      </c>
      <c r="Y8" s="10">
        <v>718.42200000000003</v>
      </c>
      <c r="Z8" s="23">
        <v>716.43100000000004</v>
      </c>
      <c r="AA8" s="54">
        <v>812.76400000000001</v>
      </c>
      <c r="AB8" s="54">
        <v>814.06500000000005</v>
      </c>
    </row>
    <row r="9" spans="1:32" s="8" customFormat="1" ht="14.25" customHeight="1">
      <c r="A9" s="58" t="s">
        <v>97</v>
      </c>
      <c r="B9" s="9">
        <v>239.08600000000001</v>
      </c>
      <c r="C9" s="9">
        <v>195.31200000000001</v>
      </c>
      <c r="D9" s="9">
        <v>176.63200000000001</v>
      </c>
      <c r="E9" s="10">
        <v>393.38799999999998</v>
      </c>
      <c r="F9" s="9">
        <v>161.691</v>
      </c>
      <c r="G9" s="9">
        <v>147.483</v>
      </c>
      <c r="H9" s="9">
        <v>282.93900000000002</v>
      </c>
      <c r="I9" s="10">
        <v>256.79700000000003</v>
      </c>
      <c r="J9" s="9">
        <v>317.90699999999998</v>
      </c>
      <c r="K9" s="9">
        <v>240.39500000000001</v>
      </c>
      <c r="L9" s="9">
        <v>276.79599999999999</v>
      </c>
      <c r="M9" s="10">
        <v>379.43700000000001</v>
      </c>
      <c r="N9" s="9">
        <v>558.03399999999999</v>
      </c>
      <c r="O9" s="9">
        <v>321.65600000000001</v>
      </c>
      <c r="P9" s="9">
        <v>292.11900000000003</v>
      </c>
      <c r="Q9" s="10">
        <v>307.46100000000001</v>
      </c>
      <c r="R9" s="9">
        <v>289.15300000000002</v>
      </c>
      <c r="S9" s="9">
        <v>370.34899999999999</v>
      </c>
      <c r="T9" s="9">
        <v>320.39999999999998</v>
      </c>
      <c r="U9" s="10">
        <v>211.59</v>
      </c>
      <c r="V9" s="9">
        <v>349.09500000000003</v>
      </c>
      <c r="W9" s="9">
        <v>380.49599999999998</v>
      </c>
      <c r="X9" s="9">
        <v>423.97699999999998</v>
      </c>
      <c r="Y9" s="10">
        <v>351.56799999999998</v>
      </c>
      <c r="Z9" s="9">
        <v>471.089</v>
      </c>
      <c r="AA9" s="51">
        <v>643.36500000000001</v>
      </c>
      <c r="AB9" s="51">
        <v>636.04</v>
      </c>
    </row>
    <row r="10" spans="1:32" s="8" customFormat="1" ht="14.25" customHeight="1">
      <c r="A10" s="28" t="s">
        <v>98</v>
      </c>
      <c r="B10" s="15">
        <v>0</v>
      </c>
      <c r="C10" s="15">
        <v>0</v>
      </c>
      <c r="D10" s="15">
        <v>0</v>
      </c>
      <c r="E10" s="16">
        <v>0</v>
      </c>
      <c r="F10" s="15">
        <v>0</v>
      </c>
      <c r="G10" s="15">
        <v>0</v>
      </c>
      <c r="H10" s="15">
        <v>0</v>
      </c>
      <c r="I10" s="7">
        <v>9.5990000000000002</v>
      </c>
      <c r="J10" s="6">
        <v>14.065</v>
      </c>
      <c r="K10" s="6">
        <v>11.843999999999999</v>
      </c>
      <c r="L10" s="6">
        <v>12.503</v>
      </c>
      <c r="M10" s="7">
        <v>11.675000000000001</v>
      </c>
      <c r="N10" s="6">
        <v>12.178000000000001</v>
      </c>
      <c r="O10" s="6">
        <v>19.265999999999998</v>
      </c>
      <c r="P10" s="15">
        <v>31.745000000000001</v>
      </c>
      <c r="Q10" s="7">
        <v>31.443000000000001</v>
      </c>
      <c r="R10" s="15">
        <v>33.441000000000003</v>
      </c>
      <c r="S10" s="15">
        <v>0</v>
      </c>
      <c r="T10" s="15">
        <v>0</v>
      </c>
      <c r="U10" s="7">
        <v>0</v>
      </c>
      <c r="V10" s="15">
        <v>0</v>
      </c>
      <c r="W10" s="15">
        <v>0</v>
      </c>
      <c r="X10" s="15">
        <v>0</v>
      </c>
      <c r="Y10" s="7">
        <v>0</v>
      </c>
      <c r="Z10" s="15">
        <v>0</v>
      </c>
      <c r="AA10" s="15">
        <v>0</v>
      </c>
      <c r="AB10" s="15">
        <v>0</v>
      </c>
    </row>
    <row r="11" spans="1:32" s="8" customFormat="1" ht="14.25" customHeight="1">
      <c r="A11" s="59" t="s">
        <v>99</v>
      </c>
      <c r="B11" s="7">
        <v>21730.224999999999</v>
      </c>
      <c r="C11" s="7">
        <v>22708.714</v>
      </c>
      <c r="D11" s="7">
        <v>23582.262999999999</v>
      </c>
      <c r="E11" s="7">
        <v>24309.326000000001</v>
      </c>
      <c r="F11" s="7">
        <v>25232.388850869997</v>
      </c>
      <c r="G11" s="7">
        <v>25312.921999999999</v>
      </c>
      <c r="H11" s="7">
        <v>26760.772000000001</v>
      </c>
      <c r="I11" s="7">
        <v>28173.967000000001</v>
      </c>
      <c r="J11" s="7">
        <v>28758.597000000002</v>
      </c>
      <c r="K11" s="7">
        <v>30939.7</v>
      </c>
      <c r="L11" s="7">
        <v>33602.285000000003</v>
      </c>
      <c r="M11" s="7">
        <v>35123.750999999997</v>
      </c>
      <c r="N11" s="7">
        <v>36683.563000000002</v>
      </c>
      <c r="O11" s="7">
        <v>38500.733999999997</v>
      </c>
      <c r="P11" s="16">
        <v>38802</v>
      </c>
      <c r="Q11" s="7">
        <v>38937.601999999999</v>
      </c>
      <c r="R11" s="16">
        <v>38786.241999999998</v>
      </c>
      <c r="S11" s="16">
        <v>38105.527999999998</v>
      </c>
      <c r="T11" s="16">
        <v>44797.343999999997</v>
      </c>
      <c r="U11" s="7">
        <v>45571.987000000001</v>
      </c>
      <c r="V11" s="16">
        <v>44478.411999999997</v>
      </c>
      <c r="W11" s="16">
        <v>45190.337</v>
      </c>
      <c r="X11" s="16">
        <v>45576.754000000001</v>
      </c>
      <c r="Y11" s="7">
        <v>45747.091999999997</v>
      </c>
      <c r="Z11" s="16">
        <v>45996.163999999997</v>
      </c>
      <c r="AA11" s="16">
        <v>45951.158000000003</v>
      </c>
      <c r="AB11" s="16">
        <v>47120.987000000001</v>
      </c>
      <c r="AF11" s="62"/>
    </row>
    <row r="12" spans="1:32" s="8" customFormat="1" ht="14.25" customHeight="1">
      <c r="A12" s="28" t="s">
        <v>100</v>
      </c>
      <c r="B12" s="164">
        <f t="shared" ref="B12:Z12" si="0">SUM(B13:B18)</f>
        <v>2326.931</v>
      </c>
      <c r="C12" s="164">
        <f t="shared" si="0"/>
        <v>2640.4089999999997</v>
      </c>
      <c r="D12" s="164">
        <f t="shared" si="0"/>
        <v>2488.4589999999998</v>
      </c>
      <c r="E12" s="60">
        <f t="shared" si="0"/>
        <v>1828.5360000000001</v>
      </c>
      <c r="F12" s="164">
        <f t="shared" si="0"/>
        <v>2362.4180000000001</v>
      </c>
      <c r="G12" s="164">
        <f t="shared" si="0"/>
        <v>1248.4570000000001</v>
      </c>
      <c r="H12" s="164">
        <f t="shared" si="0"/>
        <v>1792.7570000000001</v>
      </c>
      <c r="I12" s="60">
        <f t="shared" si="0"/>
        <v>1622.98</v>
      </c>
      <c r="J12" s="164">
        <f t="shared" si="0"/>
        <v>1032.8139999999999</v>
      </c>
      <c r="K12" s="164">
        <f t="shared" si="0"/>
        <v>923.68999999999994</v>
      </c>
      <c r="L12" s="164">
        <f t="shared" si="0"/>
        <v>717.64100000000008</v>
      </c>
      <c r="M12" s="60">
        <f t="shared" si="0"/>
        <v>670.04100000000005</v>
      </c>
      <c r="N12" s="164">
        <f t="shared" si="0"/>
        <v>875.50099999999998</v>
      </c>
      <c r="O12" s="164">
        <f t="shared" si="0"/>
        <v>1502.319</v>
      </c>
      <c r="P12" s="164">
        <f t="shared" si="0"/>
        <v>1326.134</v>
      </c>
      <c r="Q12" s="60">
        <f t="shared" si="0"/>
        <v>1853.421</v>
      </c>
      <c r="R12" s="164">
        <f t="shared" si="0"/>
        <v>1527.433</v>
      </c>
      <c r="S12" s="164">
        <f t="shared" si="0"/>
        <v>940.625</v>
      </c>
      <c r="T12" s="164">
        <f t="shared" si="0"/>
        <v>1060.912</v>
      </c>
      <c r="U12" s="60">
        <f t="shared" si="0"/>
        <v>1364.0320000000002</v>
      </c>
      <c r="V12" s="164">
        <f t="shared" si="0"/>
        <v>828.06</v>
      </c>
      <c r="W12" s="164">
        <f t="shared" si="0"/>
        <v>1299.104</v>
      </c>
      <c r="X12" s="164">
        <f t="shared" si="0"/>
        <v>1511.7859999999998</v>
      </c>
      <c r="Y12" s="60">
        <f t="shared" si="0"/>
        <v>1593.875</v>
      </c>
      <c r="Z12" s="164">
        <f t="shared" si="0"/>
        <v>2223.5410000000002</v>
      </c>
      <c r="AA12" s="164">
        <f>SUM(AA13:AA18)</f>
        <v>2230.7600000000002</v>
      </c>
      <c r="AB12" s="164">
        <f>(SUM(AB13:AB18))</f>
        <v>2953.8029999999999</v>
      </c>
      <c r="AE12" s="53"/>
      <c r="AF12" s="62"/>
    </row>
    <row r="13" spans="1:32" s="8" customFormat="1" ht="14.25" customHeight="1">
      <c r="A13" s="58" t="s">
        <v>101</v>
      </c>
      <c r="B13" s="52">
        <v>0</v>
      </c>
      <c r="C13" s="52">
        <v>0</v>
      </c>
      <c r="D13" s="52">
        <v>0</v>
      </c>
      <c r="E13" s="108">
        <v>0</v>
      </c>
      <c r="F13" s="52">
        <v>0</v>
      </c>
      <c r="G13" s="52">
        <v>0</v>
      </c>
      <c r="H13" s="52">
        <v>0</v>
      </c>
      <c r="I13" s="108">
        <v>0</v>
      </c>
      <c r="J13" s="52">
        <v>0</v>
      </c>
      <c r="K13" s="52">
        <v>0</v>
      </c>
      <c r="L13" s="52">
        <v>0</v>
      </c>
      <c r="M13" s="108">
        <v>0</v>
      </c>
      <c r="N13" s="52">
        <v>0</v>
      </c>
      <c r="O13" s="52">
        <v>0</v>
      </c>
      <c r="P13" s="52">
        <v>0</v>
      </c>
      <c r="Q13" s="108">
        <v>247.024</v>
      </c>
      <c r="R13" s="52">
        <v>0</v>
      </c>
      <c r="S13" s="52">
        <v>0</v>
      </c>
      <c r="T13" s="52">
        <v>0</v>
      </c>
      <c r="U13" s="108">
        <v>0</v>
      </c>
      <c r="V13" s="52">
        <v>0</v>
      </c>
      <c r="W13" s="52">
        <v>0</v>
      </c>
      <c r="X13" s="52">
        <v>0</v>
      </c>
      <c r="Y13" s="108">
        <v>0</v>
      </c>
      <c r="Z13" s="52">
        <v>0</v>
      </c>
      <c r="AA13" s="52">
        <v>0</v>
      </c>
      <c r="AB13" s="52">
        <v>123.858</v>
      </c>
      <c r="AE13" s="53"/>
    </row>
    <row r="14" spans="1:32" s="8" customFormat="1" ht="14.25" customHeight="1">
      <c r="A14" s="58" t="s">
        <v>102</v>
      </c>
      <c r="B14" s="23">
        <v>0</v>
      </c>
      <c r="C14" s="23">
        <v>0</v>
      </c>
      <c r="D14" s="23">
        <v>0</v>
      </c>
      <c r="E14" s="10">
        <v>0</v>
      </c>
      <c r="F14" s="23">
        <v>0</v>
      </c>
      <c r="G14" s="23">
        <v>0</v>
      </c>
      <c r="H14" s="23">
        <v>0</v>
      </c>
      <c r="I14" s="10">
        <v>0</v>
      </c>
      <c r="J14" s="23">
        <v>0</v>
      </c>
      <c r="K14" s="23">
        <v>0</v>
      </c>
      <c r="L14" s="23">
        <v>0</v>
      </c>
      <c r="M14" s="10">
        <v>62</v>
      </c>
      <c r="N14" s="23">
        <v>278.43900000000002</v>
      </c>
      <c r="O14" s="23">
        <v>906.90499999999997</v>
      </c>
      <c r="P14" s="23">
        <v>716.82399999999996</v>
      </c>
      <c r="Q14" s="10">
        <v>885.79399999999998</v>
      </c>
      <c r="R14" s="23">
        <v>789.16700000000003</v>
      </c>
      <c r="S14" s="23">
        <v>170.673</v>
      </c>
      <c r="T14" s="23">
        <v>258.64299999999997</v>
      </c>
      <c r="U14" s="10">
        <v>0</v>
      </c>
      <c r="V14" s="52">
        <v>0</v>
      </c>
      <c r="W14" s="23">
        <v>467.488</v>
      </c>
      <c r="X14" s="23">
        <v>584.31700000000001</v>
      </c>
      <c r="Y14" s="10">
        <v>544.52099999999996</v>
      </c>
      <c r="Z14" s="23">
        <v>1144.356</v>
      </c>
      <c r="AA14" s="51">
        <v>1102.9349999999999</v>
      </c>
      <c r="AB14" s="51">
        <v>1815.588</v>
      </c>
    </row>
    <row r="15" spans="1:32" s="8" customFormat="1" ht="14.25" customHeight="1">
      <c r="A15" s="58" t="s">
        <v>103</v>
      </c>
      <c r="B15" s="9">
        <v>787.22699999999998</v>
      </c>
      <c r="C15" s="9">
        <v>1244.1420000000001</v>
      </c>
      <c r="D15" s="23">
        <v>1337.9760000000001</v>
      </c>
      <c r="E15" s="10">
        <v>765.09900000000005</v>
      </c>
      <c r="F15" s="23">
        <v>1350.5840000000001</v>
      </c>
      <c r="G15" s="23">
        <v>308.26</v>
      </c>
      <c r="H15" s="23">
        <v>693.58100000000002</v>
      </c>
      <c r="I15" s="10">
        <v>629.601</v>
      </c>
      <c r="J15" s="23">
        <v>0</v>
      </c>
      <c r="K15" s="23">
        <v>0</v>
      </c>
      <c r="L15" s="23">
        <v>0</v>
      </c>
      <c r="M15" s="10">
        <v>0</v>
      </c>
      <c r="N15" s="23">
        <v>0</v>
      </c>
      <c r="O15" s="23">
        <v>0</v>
      </c>
      <c r="P15" s="23">
        <v>3.0089999999999999</v>
      </c>
      <c r="Q15" s="10">
        <v>2.5670000000000002</v>
      </c>
      <c r="R15" s="23">
        <v>2.8439999999999999</v>
      </c>
      <c r="S15" s="23">
        <v>2.601</v>
      </c>
      <c r="T15" s="23">
        <v>7.0049999999999999</v>
      </c>
      <c r="U15" s="10">
        <v>524.572</v>
      </c>
      <c r="V15" s="23">
        <v>10.895</v>
      </c>
      <c r="W15" s="23">
        <v>22.175999999999998</v>
      </c>
      <c r="X15" s="23">
        <v>65.251000000000005</v>
      </c>
      <c r="Y15" s="10">
        <v>103.13800000000001</v>
      </c>
      <c r="Z15" s="23">
        <v>102.253</v>
      </c>
      <c r="AA15" s="51">
        <v>106.35599999999999</v>
      </c>
      <c r="AB15" s="51">
        <v>136.88200000000001</v>
      </c>
    </row>
    <row r="16" spans="1:32" s="8" customFormat="1" ht="14.25" customHeight="1">
      <c r="A16" s="58" t="s">
        <v>104</v>
      </c>
      <c r="B16" s="9">
        <v>1157.2729999999999</v>
      </c>
      <c r="C16" s="9">
        <v>1046.192</v>
      </c>
      <c r="D16" s="23">
        <v>821.36199999999997</v>
      </c>
      <c r="E16" s="10">
        <v>769.09199999999998</v>
      </c>
      <c r="F16" s="23">
        <v>691.68499999999995</v>
      </c>
      <c r="G16" s="23">
        <v>622.05700000000002</v>
      </c>
      <c r="H16" s="23">
        <v>789.90800000000002</v>
      </c>
      <c r="I16" s="10">
        <v>701.60400000000004</v>
      </c>
      <c r="J16" s="23">
        <v>656.51099999999997</v>
      </c>
      <c r="K16" s="23">
        <v>576.01199999999994</v>
      </c>
      <c r="L16" s="23">
        <v>470.34500000000003</v>
      </c>
      <c r="M16" s="10">
        <v>369.77199999999999</v>
      </c>
      <c r="N16" s="23">
        <v>329.72500000000002</v>
      </c>
      <c r="O16" s="23">
        <v>365.58</v>
      </c>
      <c r="P16" s="23">
        <v>395.25</v>
      </c>
      <c r="Q16" s="10">
        <v>510.40600000000001</v>
      </c>
      <c r="R16" s="23">
        <v>472.58699999999999</v>
      </c>
      <c r="S16" s="23">
        <v>456.04700000000003</v>
      </c>
      <c r="T16" s="23">
        <v>445.54300000000001</v>
      </c>
      <c r="U16" s="10">
        <v>440.55700000000002</v>
      </c>
      <c r="V16" s="23">
        <v>409.78500000000003</v>
      </c>
      <c r="W16" s="23">
        <v>401.43599999999998</v>
      </c>
      <c r="X16" s="23">
        <v>379.68799999999999</v>
      </c>
      <c r="Y16" s="10">
        <v>426.32499999999999</v>
      </c>
      <c r="Z16" s="23">
        <v>410.971</v>
      </c>
      <c r="AA16" s="51">
        <v>391.54399999999998</v>
      </c>
      <c r="AB16" s="51">
        <v>376.01499999999999</v>
      </c>
    </row>
    <row r="17" spans="1:32" s="8" customFormat="1" ht="14.25" customHeight="1">
      <c r="A17" s="58" t="s">
        <v>105</v>
      </c>
      <c r="B17" s="9">
        <v>123.244</v>
      </c>
      <c r="C17" s="9">
        <v>124.673</v>
      </c>
      <c r="D17" s="23">
        <v>123.14400000000001</v>
      </c>
      <c r="E17" s="10">
        <v>118.843</v>
      </c>
      <c r="F17" s="23">
        <v>122.548</v>
      </c>
      <c r="G17" s="23">
        <v>109.486</v>
      </c>
      <c r="H17" s="23">
        <v>113.289</v>
      </c>
      <c r="I17" s="10">
        <v>113.729</v>
      </c>
      <c r="J17" s="23">
        <v>233.11099999999999</v>
      </c>
      <c r="K17" s="23">
        <v>220.702</v>
      </c>
      <c r="L17" s="23">
        <v>116.315</v>
      </c>
      <c r="M17" s="10">
        <v>118.179</v>
      </c>
      <c r="N17" s="23">
        <v>118.9</v>
      </c>
      <c r="O17" s="23">
        <v>118.7</v>
      </c>
      <c r="P17" s="23">
        <v>120.926</v>
      </c>
      <c r="Q17" s="10">
        <v>125.03700000000001</v>
      </c>
      <c r="R17" s="23">
        <v>173.31899999999999</v>
      </c>
      <c r="S17" s="23">
        <v>175.489</v>
      </c>
      <c r="T17" s="23">
        <v>201.363</v>
      </c>
      <c r="U17" s="10">
        <v>198.56100000000001</v>
      </c>
      <c r="V17" s="23">
        <v>207.28200000000001</v>
      </c>
      <c r="W17" s="23">
        <v>206.59299999999999</v>
      </c>
      <c r="X17" s="23">
        <v>208.69200000000001</v>
      </c>
      <c r="Y17" s="10">
        <v>216.005</v>
      </c>
      <c r="Z17" s="23">
        <v>226.77500000000001</v>
      </c>
      <c r="AA17" s="51">
        <v>229.87799999999999</v>
      </c>
      <c r="AB17" s="51">
        <v>233.49100000000001</v>
      </c>
    </row>
    <row r="18" spans="1:32" s="8" customFormat="1" ht="14.25" customHeight="1">
      <c r="A18" s="58" t="s">
        <v>97</v>
      </c>
      <c r="B18" s="9">
        <v>259.18700000000001</v>
      </c>
      <c r="C18" s="9">
        <v>225.40199999999999</v>
      </c>
      <c r="D18" s="23">
        <v>205.977</v>
      </c>
      <c r="E18" s="10">
        <v>175.50200000000001</v>
      </c>
      <c r="F18" s="23">
        <v>197.601</v>
      </c>
      <c r="G18" s="23">
        <v>208.654</v>
      </c>
      <c r="H18" s="23">
        <v>195.97900000000001</v>
      </c>
      <c r="I18" s="10">
        <v>178.04599999999999</v>
      </c>
      <c r="J18" s="23">
        <v>143.19200000000001</v>
      </c>
      <c r="K18" s="23">
        <v>126.976</v>
      </c>
      <c r="L18" s="23">
        <v>130.98099999999999</v>
      </c>
      <c r="M18" s="10">
        <v>120.09</v>
      </c>
      <c r="N18" s="23">
        <v>148.43700000000001</v>
      </c>
      <c r="O18" s="23">
        <v>111.134</v>
      </c>
      <c r="P18" s="23">
        <v>90.125</v>
      </c>
      <c r="Q18" s="10">
        <v>82.593000000000004</v>
      </c>
      <c r="R18" s="23">
        <v>89.516000000000005</v>
      </c>
      <c r="S18" s="23">
        <v>135.815</v>
      </c>
      <c r="T18" s="23">
        <v>148.358</v>
      </c>
      <c r="U18" s="10">
        <v>200.34200000000001</v>
      </c>
      <c r="V18" s="23">
        <v>200.09800000000001</v>
      </c>
      <c r="W18" s="23">
        <v>201.411</v>
      </c>
      <c r="X18" s="23">
        <v>273.83800000000002</v>
      </c>
      <c r="Y18" s="10">
        <v>303.88600000000002</v>
      </c>
      <c r="Z18" s="23">
        <v>339.18599999999998</v>
      </c>
      <c r="AA18" s="51">
        <v>400.04700000000003</v>
      </c>
      <c r="AB18" s="51">
        <v>267.96899999999999</v>
      </c>
      <c r="AE18" s="53"/>
    </row>
    <row r="19" spans="1:32" s="8" customFormat="1" ht="14.25" customHeight="1">
      <c r="A19" s="56" t="s">
        <v>106</v>
      </c>
      <c r="B19" s="6">
        <v>261.72800000000001</v>
      </c>
      <c r="C19" s="6">
        <v>265.47300000000001</v>
      </c>
      <c r="D19" s="161">
        <v>266.137</v>
      </c>
      <c r="E19" s="7">
        <v>268.44400000000002</v>
      </c>
      <c r="F19" s="161">
        <v>265.97300000000001</v>
      </c>
      <c r="G19" s="161">
        <v>264.58600000000001</v>
      </c>
      <c r="H19" s="161">
        <v>264.83300000000003</v>
      </c>
      <c r="I19" s="7">
        <v>273.43599999999998</v>
      </c>
      <c r="J19" s="161">
        <v>278.45600000000002</v>
      </c>
      <c r="K19" s="161">
        <v>277.654</v>
      </c>
      <c r="L19" s="161">
        <v>280.98200000000003</v>
      </c>
      <c r="M19" s="7">
        <v>288.995</v>
      </c>
      <c r="N19" s="161">
        <v>292.411</v>
      </c>
      <c r="O19" s="161">
        <v>285.50200000000001</v>
      </c>
      <c r="P19" s="161">
        <v>287.82400000000001</v>
      </c>
      <c r="Q19" s="7">
        <v>278.51</v>
      </c>
      <c r="R19" s="161">
        <v>276.23599999999999</v>
      </c>
      <c r="S19" s="161">
        <v>280.30900000000003</v>
      </c>
      <c r="T19" s="161">
        <v>125.804</v>
      </c>
      <c r="U19" s="7">
        <v>139.22900000000001</v>
      </c>
      <c r="V19" s="161">
        <v>135.12</v>
      </c>
      <c r="W19" s="161">
        <v>137.256</v>
      </c>
      <c r="X19" s="161">
        <v>135.59399999999999</v>
      </c>
      <c r="Y19" s="7">
        <v>96.891000000000005</v>
      </c>
      <c r="Z19" s="161">
        <v>98.825999999999993</v>
      </c>
      <c r="AA19" s="162">
        <v>82.891999999999996</v>
      </c>
      <c r="AB19" s="162">
        <v>83.320999999999998</v>
      </c>
    </row>
    <row r="20" spans="1:32" s="8" customFormat="1" ht="14.25" customHeight="1">
      <c r="A20" s="56" t="s">
        <v>107</v>
      </c>
      <c r="B20" s="6">
        <v>14006.093000000001</v>
      </c>
      <c r="C20" s="6">
        <v>14644.323</v>
      </c>
      <c r="D20" s="161">
        <v>15545.147999999999</v>
      </c>
      <c r="E20" s="7">
        <v>16670.773000000001</v>
      </c>
      <c r="F20" s="161">
        <v>17135.923650869998</v>
      </c>
      <c r="G20" s="161">
        <v>18098.744999999999</v>
      </c>
      <c r="H20" s="161">
        <v>18658.891</v>
      </c>
      <c r="I20" s="7">
        <v>19549.018</v>
      </c>
      <c r="J20" s="161">
        <v>20221.417000000001</v>
      </c>
      <c r="K20" s="161">
        <v>21785.177</v>
      </c>
      <c r="L20" s="161">
        <v>23086.876</v>
      </c>
      <c r="M20" s="7">
        <v>24159.98</v>
      </c>
      <c r="N20" s="161">
        <v>24743.311000000002</v>
      </c>
      <c r="O20" s="161">
        <v>25410.135999999999</v>
      </c>
      <c r="P20" s="161">
        <v>25373.811000000002</v>
      </c>
      <c r="Q20" s="7">
        <v>25386.55</v>
      </c>
      <c r="R20" s="161">
        <v>25533.69</v>
      </c>
      <c r="S20" s="161">
        <v>25584.632000000001</v>
      </c>
      <c r="T20" s="161">
        <v>29027.648000000001</v>
      </c>
      <c r="U20" s="7">
        <v>28965.38</v>
      </c>
      <c r="V20" s="161">
        <v>28736.659</v>
      </c>
      <c r="W20" s="161">
        <v>28808.016</v>
      </c>
      <c r="X20" s="161">
        <v>28632.625</v>
      </c>
      <c r="Y20" s="7">
        <v>28648.315999999999</v>
      </c>
      <c r="Z20" s="161">
        <v>28637.059000000001</v>
      </c>
      <c r="AA20" s="162">
        <v>28465.81</v>
      </c>
      <c r="AB20" s="162">
        <v>28514.363000000001</v>
      </c>
    </row>
    <row r="21" spans="1:32" s="8" customFormat="1" ht="14.25" customHeight="1">
      <c r="A21" s="56" t="s">
        <v>108</v>
      </c>
      <c r="B21" s="6">
        <v>4582.9350000000004</v>
      </c>
      <c r="C21" s="6">
        <v>4402.402</v>
      </c>
      <c r="D21" s="161">
        <v>4372.57</v>
      </c>
      <c r="E21" s="7">
        <v>4657.8209999999999</v>
      </c>
      <c r="F21" s="161">
        <v>4542.7640000000001</v>
      </c>
      <c r="G21" s="161">
        <v>4579.1679999999997</v>
      </c>
      <c r="H21" s="161">
        <v>4846.42</v>
      </c>
      <c r="I21" s="7">
        <v>5528.05</v>
      </c>
      <c r="J21" s="161">
        <v>6017.6030000000001</v>
      </c>
      <c r="K21" s="161">
        <v>6657.2539999999999</v>
      </c>
      <c r="L21" s="161">
        <v>7842.4960000000001</v>
      </c>
      <c r="M21" s="7">
        <v>8108.9589999999998</v>
      </c>
      <c r="N21" s="161">
        <v>8749.6659999999993</v>
      </c>
      <c r="O21" s="161">
        <v>9235.9850000000006</v>
      </c>
      <c r="P21" s="161">
        <v>9243.7209999999995</v>
      </c>
      <c r="Q21" s="7">
        <v>9177.8310000000001</v>
      </c>
      <c r="R21" s="161">
        <v>9238.8050000000003</v>
      </c>
      <c r="S21" s="161">
        <v>9105.8310000000001</v>
      </c>
      <c r="T21" s="161">
        <v>12313.445</v>
      </c>
      <c r="U21" s="7">
        <v>12887.297</v>
      </c>
      <c r="V21" s="161">
        <v>12710.821</v>
      </c>
      <c r="W21" s="161">
        <v>12876.334000000001</v>
      </c>
      <c r="X21" s="161">
        <v>13131.846</v>
      </c>
      <c r="Y21" s="7">
        <v>13242.376</v>
      </c>
      <c r="Z21" s="161">
        <v>12839.388999999999</v>
      </c>
      <c r="AA21" s="162">
        <v>12900.187</v>
      </c>
      <c r="AB21" s="162">
        <v>13126.655000000001</v>
      </c>
    </row>
    <row r="22" spans="1:32" s="8" customFormat="1" ht="14.25" customHeight="1">
      <c r="A22" s="56" t="s">
        <v>109</v>
      </c>
      <c r="B22" s="6">
        <v>478.69200000000001</v>
      </c>
      <c r="C22" s="6">
        <v>681.76099999999997</v>
      </c>
      <c r="D22" s="161">
        <v>837.85599999999999</v>
      </c>
      <c r="E22" s="7">
        <v>808.42</v>
      </c>
      <c r="F22" s="161">
        <v>847.42399999999998</v>
      </c>
      <c r="G22" s="161">
        <v>1033.1669999999999</v>
      </c>
      <c r="H22" s="161">
        <v>1052.433</v>
      </c>
      <c r="I22" s="7">
        <v>1058.0989999999999</v>
      </c>
      <c r="J22" s="161">
        <v>1052.0989999999999</v>
      </c>
      <c r="K22" s="161">
        <v>1150.04</v>
      </c>
      <c r="L22" s="161">
        <v>1527.31</v>
      </c>
      <c r="M22" s="7">
        <v>1610.604</v>
      </c>
      <c r="N22" s="161">
        <v>1724.5060000000001</v>
      </c>
      <c r="O22" s="161">
        <v>1764.9190000000001</v>
      </c>
      <c r="P22" s="161">
        <v>2267.3240000000001</v>
      </c>
      <c r="Q22" s="7">
        <v>1901.652</v>
      </c>
      <c r="R22" s="161">
        <v>1851.3779999999999</v>
      </c>
      <c r="S22" s="161">
        <v>1810.1320000000001</v>
      </c>
      <c r="T22" s="161">
        <v>1861.0309999999999</v>
      </c>
      <c r="U22" s="7">
        <v>1787.971</v>
      </c>
      <c r="V22" s="161">
        <v>1630.384</v>
      </c>
      <c r="W22" s="161">
        <v>1591.4269999999999</v>
      </c>
      <c r="X22" s="161">
        <v>1684.175</v>
      </c>
      <c r="Y22" s="7">
        <v>1659.808</v>
      </c>
      <c r="Z22" s="161">
        <v>1692.567</v>
      </c>
      <c r="AA22" s="162">
        <v>1758.89</v>
      </c>
      <c r="AB22" s="162">
        <v>1931.001</v>
      </c>
    </row>
    <row r="23" spans="1:32" s="8" customFormat="1" ht="14.25" customHeight="1">
      <c r="A23" s="56" t="s">
        <v>110</v>
      </c>
      <c r="B23" s="6">
        <v>73.846000000000004</v>
      </c>
      <c r="C23" s="6">
        <v>74.346000000000004</v>
      </c>
      <c r="D23" s="161">
        <v>72.093000000000004</v>
      </c>
      <c r="E23" s="7">
        <v>75.331999999999994</v>
      </c>
      <c r="F23" s="161">
        <v>77.885999999999996</v>
      </c>
      <c r="G23" s="161">
        <v>88.799000000000007</v>
      </c>
      <c r="H23" s="161">
        <v>145.43799999999999</v>
      </c>
      <c r="I23" s="7">
        <v>142.38399999999999</v>
      </c>
      <c r="J23" s="161">
        <v>156.208</v>
      </c>
      <c r="K23" s="161">
        <v>145.88499999999999</v>
      </c>
      <c r="L23" s="161">
        <v>146.97999999999999</v>
      </c>
      <c r="M23" s="7">
        <v>285.09800000000001</v>
      </c>
      <c r="N23" s="161">
        <v>298.16800000000001</v>
      </c>
      <c r="O23" s="161">
        <v>301.87299999999999</v>
      </c>
      <c r="P23" s="161">
        <v>303.31400000000002</v>
      </c>
      <c r="Q23" s="7">
        <v>339.63799999999998</v>
      </c>
      <c r="R23" s="161">
        <v>358.7</v>
      </c>
      <c r="S23" s="161">
        <v>383.99900000000002</v>
      </c>
      <c r="T23" s="161">
        <v>408.50400000000002</v>
      </c>
      <c r="U23" s="7">
        <v>428.07799999999997</v>
      </c>
      <c r="V23" s="161">
        <v>437.36799999999999</v>
      </c>
      <c r="W23" s="161">
        <v>478.2</v>
      </c>
      <c r="X23" s="161">
        <v>480.72800000000001</v>
      </c>
      <c r="Y23" s="7">
        <v>505.82600000000002</v>
      </c>
      <c r="Z23" s="161">
        <v>504.78199999999998</v>
      </c>
      <c r="AA23" s="162">
        <v>512.61900000000003</v>
      </c>
      <c r="AB23" s="162">
        <v>511.84399999999999</v>
      </c>
    </row>
    <row r="24" spans="1:32" s="8" customFormat="1" ht="14.25" customHeight="1">
      <c r="A24" s="59" t="s">
        <v>111</v>
      </c>
      <c r="B24" s="7">
        <v>33839.148999999998</v>
      </c>
      <c r="C24" s="7">
        <v>37229.065000000002</v>
      </c>
      <c r="D24" s="7">
        <v>35838.464999999997</v>
      </c>
      <c r="E24" s="7">
        <v>35270.260999999999</v>
      </c>
      <c r="F24" s="7">
        <v>38583.399734769999</v>
      </c>
      <c r="G24" s="7">
        <v>38280.207000000002</v>
      </c>
      <c r="H24" s="7">
        <v>40836.06</v>
      </c>
      <c r="I24" s="7">
        <v>42075.707000000002</v>
      </c>
      <c r="J24" s="7">
        <v>40199.521000000001</v>
      </c>
      <c r="K24" s="7">
        <v>44289.873</v>
      </c>
      <c r="L24" s="7">
        <v>46125.256999999998</v>
      </c>
      <c r="M24" s="7">
        <v>47639.43</v>
      </c>
      <c r="N24" s="7">
        <v>49659.972999999998</v>
      </c>
      <c r="O24" s="7">
        <v>50165.315999999999</v>
      </c>
      <c r="P24" s="7">
        <v>52410.506000000001</v>
      </c>
      <c r="Q24" s="7">
        <v>55434.69</v>
      </c>
      <c r="R24" s="7">
        <v>56794.421999999999</v>
      </c>
      <c r="S24" s="7">
        <v>57495.040999999997</v>
      </c>
      <c r="T24" s="7">
        <v>58988.786</v>
      </c>
      <c r="U24" s="7">
        <f>59390832/(1000)</f>
        <v>59390.832000000002</v>
      </c>
      <c r="V24" s="7">
        <v>57473.163999999997</v>
      </c>
      <c r="W24" s="7">
        <v>60335.243000000002</v>
      </c>
      <c r="X24" s="7">
        <v>62163.678999999996</v>
      </c>
      <c r="Y24" s="7">
        <v>63796.777000000002</v>
      </c>
      <c r="Z24" s="7">
        <v>62090.633999999998</v>
      </c>
      <c r="AA24" s="60">
        <v>63678.586000000003</v>
      </c>
      <c r="AB24" s="60">
        <v>64453.08</v>
      </c>
      <c r="AF24" s="62"/>
    </row>
    <row r="25" spans="1:32" s="8" customFormat="1" ht="9.9499999999999993" customHeight="1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3"/>
      <c r="AB25" s="143"/>
    </row>
    <row r="26" spans="1:32" s="8" customFormat="1" ht="14.25" customHeight="1">
      <c r="A26" s="59" t="s">
        <v>112</v>
      </c>
      <c r="B26" s="7">
        <v>3083.9780000000001</v>
      </c>
      <c r="C26" s="7">
        <v>2568.125</v>
      </c>
      <c r="D26" s="7">
        <v>3154.1889999999999</v>
      </c>
      <c r="E26" s="7">
        <v>3678.29</v>
      </c>
      <c r="F26" s="7">
        <v>4569.5529999999999</v>
      </c>
      <c r="G26" s="7">
        <v>4689.3739999999998</v>
      </c>
      <c r="H26" s="7">
        <v>5415.6310000000003</v>
      </c>
      <c r="I26" s="7">
        <v>5570.8410000000003</v>
      </c>
      <c r="J26" s="7">
        <v>4519.7510000000002</v>
      </c>
      <c r="K26" s="7">
        <v>5452.0590000000002</v>
      </c>
      <c r="L26" s="7">
        <v>5330.134</v>
      </c>
      <c r="M26" s="7">
        <v>6461.7459999999992</v>
      </c>
      <c r="N26" s="7">
        <v>6263.5379999999996</v>
      </c>
      <c r="O26" s="7">
        <v>6276.4309999999996</v>
      </c>
      <c r="P26" s="7">
        <v>6290.335</v>
      </c>
      <c r="Q26" s="7">
        <v>5875.741</v>
      </c>
      <c r="R26" s="7">
        <v>6444.1890000000003</v>
      </c>
      <c r="S26" s="7">
        <v>6815.1270000000004</v>
      </c>
      <c r="T26" s="7">
        <v>6170.0640000000003</v>
      </c>
      <c r="U26" s="7">
        <f>7163343/(1000)</f>
        <v>7163.3429999999998</v>
      </c>
      <c r="V26" s="7">
        <v>6631.9009999999998</v>
      </c>
      <c r="W26" s="7">
        <v>7169.1279999999997</v>
      </c>
      <c r="X26" s="7">
        <v>7831.4669999999996</v>
      </c>
      <c r="Y26" s="7">
        <v>8767.3970000000008</v>
      </c>
      <c r="Z26" s="7">
        <v>9049.5239999999994</v>
      </c>
      <c r="AA26" s="60">
        <v>8853.6679999999997</v>
      </c>
      <c r="AB26" s="60">
        <v>9275.9009999999998</v>
      </c>
    </row>
    <row r="27" spans="1:32" s="8" customFormat="1" ht="14.25" customHeight="1">
      <c r="A27" s="58" t="s">
        <v>113</v>
      </c>
      <c r="B27" s="9">
        <v>1345.038</v>
      </c>
      <c r="C27" s="9">
        <v>670.15800000000002</v>
      </c>
      <c r="D27" s="9">
        <v>759.13</v>
      </c>
      <c r="E27" s="10">
        <v>721.02099999999996</v>
      </c>
      <c r="F27" s="9">
        <v>1727.5790000000002</v>
      </c>
      <c r="G27" s="9">
        <v>1550.162</v>
      </c>
      <c r="H27" s="9">
        <v>1798.2</v>
      </c>
      <c r="I27" s="10">
        <v>1859.3</v>
      </c>
      <c r="J27" s="9">
        <v>1126.4170000000001</v>
      </c>
      <c r="K27" s="9">
        <v>1326.4739999999999</v>
      </c>
      <c r="L27" s="9">
        <v>1071.3590000000002</v>
      </c>
      <c r="M27" s="10">
        <v>1952.98</v>
      </c>
      <c r="N27" s="9">
        <v>2138.7069999999999</v>
      </c>
      <c r="O27" s="9">
        <v>1964.4090000000001</v>
      </c>
      <c r="P27" s="9">
        <v>2204.4430000000002</v>
      </c>
      <c r="Q27" s="10">
        <v>1560.8429999999998</v>
      </c>
      <c r="R27" s="9">
        <v>2622.8599999999997</v>
      </c>
      <c r="S27" s="9">
        <v>2571.83</v>
      </c>
      <c r="T27" s="9">
        <v>1618.3589999999999</v>
      </c>
      <c r="U27" s="10">
        <f>1813049/(1000)</f>
        <v>1813.049</v>
      </c>
      <c r="V27" s="9">
        <v>1605.346</v>
      </c>
      <c r="W27" s="9">
        <v>1747.951</v>
      </c>
      <c r="X27" s="9">
        <v>1845.8510000000001</v>
      </c>
      <c r="Y27" s="10">
        <v>1770.665</v>
      </c>
      <c r="Z27" s="9">
        <v>2271.6439999999998</v>
      </c>
      <c r="AA27" s="51">
        <v>2238.8209999999999</v>
      </c>
      <c r="AB27" s="51">
        <v>2994.0940000000001</v>
      </c>
    </row>
    <row r="28" spans="1:32" s="8" customFormat="1" ht="14.25" customHeight="1">
      <c r="A28" s="58" t="s">
        <v>114</v>
      </c>
      <c r="B28" s="9">
        <v>1213.7639999999999</v>
      </c>
      <c r="C28" s="9">
        <v>1295.81</v>
      </c>
      <c r="D28" s="9">
        <v>1548.9079999999999</v>
      </c>
      <c r="E28" s="10">
        <v>2003.029</v>
      </c>
      <c r="F28" s="9">
        <v>2062.4229999999998</v>
      </c>
      <c r="G28" s="9">
        <v>2198.2779999999998</v>
      </c>
      <c r="H28" s="9">
        <v>2461.924</v>
      </c>
      <c r="I28" s="10">
        <v>1874.0039999999999</v>
      </c>
      <c r="J28" s="9">
        <v>1858.2407240800001</v>
      </c>
      <c r="K28" s="9">
        <v>2187.703</v>
      </c>
      <c r="L28" s="9">
        <f>2166879.85408/1000</f>
        <v>2166.8798540799999</v>
      </c>
      <c r="M28" s="10">
        <v>2383.6999999999998</v>
      </c>
      <c r="N28" s="9">
        <v>2104.721</v>
      </c>
      <c r="O28" s="9">
        <v>2169.2150000000001</v>
      </c>
      <c r="P28" s="9">
        <v>1695.2439999999999</v>
      </c>
      <c r="Q28" s="10">
        <v>2075.8130000000001</v>
      </c>
      <c r="R28" s="9">
        <v>1869.5740000000001</v>
      </c>
      <c r="S28" s="9">
        <v>2045.4459999999999</v>
      </c>
      <c r="T28" s="9">
        <v>2253.94</v>
      </c>
      <c r="U28" s="10">
        <f>2101712/(1000)</f>
        <v>2101.712</v>
      </c>
      <c r="V28" s="9">
        <v>2203.9070000000002</v>
      </c>
      <c r="W28" s="9">
        <v>2632.6930000000002</v>
      </c>
      <c r="X28" s="9">
        <v>2383.3560000000002</v>
      </c>
      <c r="Y28" s="10">
        <v>2362.018</v>
      </c>
      <c r="Z28" s="9">
        <v>2178.3110000000001</v>
      </c>
      <c r="AA28" s="51">
        <v>2280.951</v>
      </c>
      <c r="AB28" s="51">
        <v>2376.194</v>
      </c>
    </row>
    <row r="29" spans="1:32" s="8" customFormat="1" ht="14.25" customHeight="1">
      <c r="A29" s="58" t="s">
        <v>115</v>
      </c>
      <c r="B29" s="26">
        <v>0</v>
      </c>
      <c r="C29" s="26">
        <v>0</v>
      </c>
      <c r="D29" s="26">
        <v>0</v>
      </c>
      <c r="E29" s="109">
        <v>0</v>
      </c>
      <c r="F29" s="9"/>
      <c r="G29" s="9"/>
      <c r="H29" s="9"/>
      <c r="I29" s="10">
        <v>513.72400000000005</v>
      </c>
      <c r="J29" s="23">
        <v>496.73702995000002</v>
      </c>
      <c r="K29" s="9">
        <v>571.73500000000001</v>
      </c>
      <c r="L29" s="9">
        <v>508.71714592000001</v>
      </c>
      <c r="M29" s="10">
        <v>531.64599999999996</v>
      </c>
      <c r="N29" s="9">
        <v>408.69499999999999</v>
      </c>
      <c r="O29" s="9">
        <v>399.27699999999999</v>
      </c>
      <c r="P29" s="9">
        <v>407.56799999999998</v>
      </c>
      <c r="Q29" s="10">
        <v>464.32400000000001</v>
      </c>
      <c r="R29" s="9">
        <v>478.30799999999999</v>
      </c>
      <c r="S29" s="9">
        <v>529.45000000000005</v>
      </c>
      <c r="T29" s="9">
        <v>572.58900000000006</v>
      </c>
      <c r="U29" s="10">
        <f>601448/(1000)</f>
        <v>601.44799999999998</v>
      </c>
      <c r="V29" s="9">
        <v>540.12400000000002</v>
      </c>
      <c r="W29" s="9">
        <v>533.995</v>
      </c>
      <c r="X29" s="9">
        <v>589.21900000000005</v>
      </c>
      <c r="Y29" s="10">
        <v>658.46600000000001</v>
      </c>
      <c r="Z29" s="9">
        <v>640.053</v>
      </c>
      <c r="AA29" s="51">
        <v>724.505</v>
      </c>
      <c r="AB29" s="51">
        <v>887.36199999999997</v>
      </c>
    </row>
    <row r="30" spans="1:32" s="8" customFormat="1" ht="14.25" customHeight="1">
      <c r="A30" s="58" t="s">
        <v>116</v>
      </c>
      <c r="B30" s="26">
        <v>0</v>
      </c>
      <c r="C30" s="26">
        <v>0</v>
      </c>
      <c r="D30" s="26">
        <v>0</v>
      </c>
      <c r="E30" s="109">
        <v>0</v>
      </c>
      <c r="F30" s="9"/>
      <c r="G30" s="9"/>
      <c r="H30" s="9"/>
      <c r="I30" s="10">
        <v>117.099</v>
      </c>
      <c r="J30" s="23">
        <v>8.2252459699999996</v>
      </c>
      <c r="K30" s="23"/>
      <c r="L30" s="23"/>
      <c r="M30" s="10">
        <v>21.33</v>
      </c>
      <c r="N30" s="23">
        <v>206.42099999999999</v>
      </c>
      <c r="O30" s="23">
        <v>221.732</v>
      </c>
      <c r="P30" s="23">
        <v>267.05700000000002</v>
      </c>
      <c r="Q30" s="10">
        <v>59.914000000000001</v>
      </c>
      <c r="R30" s="23">
        <v>53.959000000000003</v>
      </c>
      <c r="S30" s="23">
        <v>53.622</v>
      </c>
      <c r="T30" s="23">
        <v>41.984000000000002</v>
      </c>
      <c r="U30" s="10">
        <f>236661/(1000)</f>
        <v>236.661</v>
      </c>
      <c r="V30" s="23">
        <v>423.20800000000003</v>
      </c>
      <c r="W30" s="23">
        <v>644.53099999999995</v>
      </c>
      <c r="X30" s="23">
        <v>1184.8869999999999</v>
      </c>
      <c r="Y30" s="10">
        <v>1118.1869999999999</v>
      </c>
      <c r="Z30" s="23">
        <v>1227.3889999999999</v>
      </c>
      <c r="AA30" s="51">
        <v>1170.3720000000001</v>
      </c>
      <c r="AB30" s="51">
        <v>712.96699999999998</v>
      </c>
    </row>
    <row r="31" spans="1:32" s="8" customFormat="1" ht="14.25" customHeight="1">
      <c r="A31" s="58" t="s">
        <v>117</v>
      </c>
      <c r="B31" s="9">
        <v>57.06</v>
      </c>
      <c r="C31" s="9">
        <v>38.53</v>
      </c>
      <c r="D31" s="9">
        <v>142.84</v>
      </c>
      <c r="E31" s="10">
        <v>193.87100000000001</v>
      </c>
      <c r="F31" s="9">
        <v>141.977</v>
      </c>
      <c r="G31" s="9">
        <v>212.03700000000001</v>
      </c>
      <c r="H31" s="9">
        <v>211.285</v>
      </c>
      <c r="I31" s="10">
        <v>282.38099999999997</v>
      </c>
      <c r="J31" s="9">
        <v>227.31200000000001</v>
      </c>
      <c r="K31" s="9">
        <v>418.08600000000001</v>
      </c>
      <c r="L31" s="9">
        <v>465.91800000000001</v>
      </c>
      <c r="M31" s="10">
        <v>475.76799999999997</v>
      </c>
      <c r="N31" s="9">
        <v>460.51</v>
      </c>
      <c r="O31" s="9">
        <v>449.56</v>
      </c>
      <c r="P31" s="9">
        <v>400.80900000000003</v>
      </c>
      <c r="Q31" s="10">
        <v>308.56700000000001</v>
      </c>
      <c r="R31" s="9">
        <v>286.48200000000003</v>
      </c>
      <c r="S31" s="9">
        <v>262.77199999999999</v>
      </c>
      <c r="T31" s="9">
        <v>331.90199999999999</v>
      </c>
      <c r="U31" s="10">
        <f>347744/(1000)</f>
        <v>347.74400000000003</v>
      </c>
      <c r="V31" s="9">
        <v>354.67099999999999</v>
      </c>
      <c r="W31" s="9">
        <v>290.07100000000003</v>
      </c>
      <c r="X31" s="9">
        <v>300.62099999999998</v>
      </c>
      <c r="Y31" s="10">
        <v>285.54399999999998</v>
      </c>
      <c r="Z31" s="9">
        <v>310.846</v>
      </c>
      <c r="AA31" s="51">
        <v>267.05900000000003</v>
      </c>
      <c r="AB31" s="51">
        <v>245.702</v>
      </c>
    </row>
    <row r="32" spans="1:32" s="8" customFormat="1" ht="14.25" customHeight="1">
      <c r="A32" s="58" t="s">
        <v>118</v>
      </c>
      <c r="B32" s="9">
        <v>213.47399999999999</v>
      </c>
      <c r="C32" s="9">
        <v>294.26900000000001</v>
      </c>
      <c r="D32" s="9">
        <v>373.86799999999999</v>
      </c>
      <c r="E32" s="10">
        <v>377.81599999999997</v>
      </c>
      <c r="F32" s="9">
        <v>260.13200000000001</v>
      </c>
      <c r="G32" s="9">
        <v>374.26</v>
      </c>
      <c r="H32" s="9">
        <v>474.86099999999999</v>
      </c>
      <c r="I32" s="10">
        <v>431.36900000000003</v>
      </c>
      <c r="J32" s="9">
        <v>305.84300000000002</v>
      </c>
      <c r="K32" s="9">
        <v>414.339</v>
      </c>
      <c r="L32" s="9">
        <v>531.68700000000001</v>
      </c>
      <c r="M32" s="10">
        <v>485.04599999999999</v>
      </c>
      <c r="N32" s="9">
        <v>337.38600000000002</v>
      </c>
      <c r="O32" s="9">
        <v>441.56200000000001</v>
      </c>
      <c r="P32" s="9">
        <v>515.05700000000002</v>
      </c>
      <c r="Q32" s="10">
        <v>456.08300000000003</v>
      </c>
      <c r="R32" s="9">
        <v>339.709</v>
      </c>
      <c r="S32" s="9">
        <v>442.10599999999999</v>
      </c>
      <c r="T32" s="9">
        <v>581.83600000000001</v>
      </c>
      <c r="U32" s="10">
        <f>527336/(1000)</f>
        <v>527.33600000000001</v>
      </c>
      <c r="V32" s="9">
        <v>385.68099999999998</v>
      </c>
      <c r="W32" s="9">
        <v>474.322</v>
      </c>
      <c r="X32" s="9">
        <v>586.423</v>
      </c>
      <c r="Y32" s="10">
        <v>556.25099999999998</v>
      </c>
      <c r="Z32" s="9">
        <v>401.13</v>
      </c>
      <c r="AA32" s="51">
        <v>513.05899999999997</v>
      </c>
      <c r="AB32" s="51">
        <v>621.13099999999997</v>
      </c>
    </row>
    <row r="33" spans="1:28" s="8" customFormat="1" ht="14.25" customHeight="1">
      <c r="A33" s="58" t="s">
        <v>119</v>
      </c>
      <c r="B33" s="26">
        <v>0</v>
      </c>
      <c r="C33" s="26">
        <v>0</v>
      </c>
      <c r="D33" s="26">
        <v>0</v>
      </c>
      <c r="E33" s="109">
        <v>0</v>
      </c>
      <c r="F33" s="26">
        <v>0</v>
      </c>
      <c r="G33" s="26">
        <v>0</v>
      </c>
      <c r="H33" s="26">
        <v>0</v>
      </c>
      <c r="I33" s="109">
        <v>0</v>
      </c>
      <c r="J33" s="9"/>
      <c r="K33" s="9">
        <v>30.113</v>
      </c>
      <c r="L33" s="9">
        <v>46.875999999999998</v>
      </c>
      <c r="M33" s="10">
        <v>4.2519999999999998</v>
      </c>
      <c r="N33" s="9">
        <v>70.637</v>
      </c>
      <c r="O33" s="9">
        <v>72.759</v>
      </c>
      <c r="P33" s="9">
        <v>109.405</v>
      </c>
      <c r="Q33" s="10">
        <v>134.648</v>
      </c>
      <c r="R33" s="9">
        <v>81.944000000000003</v>
      </c>
      <c r="S33" s="9">
        <v>105.682</v>
      </c>
      <c r="T33" s="9">
        <v>23.972999999999999</v>
      </c>
      <c r="U33" s="10">
        <f>67148/(1000)</f>
        <v>67.147999999999996</v>
      </c>
      <c r="V33" s="9">
        <v>115.548</v>
      </c>
      <c r="W33" s="9">
        <v>127.23699999999999</v>
      </c>
      <c r="X33" s="9">
        <v>152.21799999999999</v>
      </c>
      <c r="Y33" s="10">
        <v>87.912999999999997</v>
      </c>
      <c r="Z33" s="9">
        <v>75.908000000000001</v>
      </c>
      <c r="AA33" s="51">
        <v>80.245000000000005</v>
      </c>
      <c r="AB33" s="51">
        <v>74.477999999999994</v>
      </c>
    </row>
    <row r="34" spans="1:28" s="8" customFormat="1" ht="14.25" customHeight="1">
      <c r="A34" s="58" t="s">
        <v>120</v>
      </c>
      <c r="B34" s="26">
        <v>0</v>
      </c>
      <c r="C34" s="26">
        <v>0</v>
      </c>
      <c r="D34" s="26">
        <v>0</v>
      </c>
      <c r="E34" s="109">
        <v>0</v>
      </c>
      <c r="F34" s="26">
        <v>0</v>
      </c>
      <c r="G34" s="26">
        <v>0</v>
      </c>
      <c r="H34" s="26">
        <v>0</v>
      </c>
      <c r="I34" s="109">
        <v>0</v>
      </c>
      <c r="J34" s="26">
        <v>0</v>
      </c>
      <c r="K34" s="26">
        <v>0</v>
      </c>
      <c r="L34" s="26">
        <v>0</v>
      </c>
      <c r="M34" s="109">
        <v>0</v>
      </c>
      <c r="N34" s="26">
        <v>0</v>
      </c>
      <c r="O34" s="26">
        <v>0</v>
      </c>
      <c r="P34" s="26">
        <v>0</v>
      </c>
      <c r="Q34" s="109">
        <v>0</v>
      </c>
      <c r="R34" s="9">
        <v>1.1859999999999999</v>
      </c>
      <c r="S34" s="9">
        <v>130.47300000000001</v>
      </c>
      <c r="T34" s="9">
        <v>80.745999999999995</v>
      </c>
      <c r="U34" s="10">
        <f>584212/(1000)</f>
        <v>584.21199999999999</v>
      </c>
      <c r="V34" s="9">
        <v>221.048</v>
      </c>
      <c r="W34" s="26">
        <v>0</v>
      </c>
      <c r="X34" s="26">
        <v>0</v>
      </c>
      <c r="Y34" s="10">
        <v>0</v>
      </c>
      <c r="Z34" s="9">
        <v>118.654</v>
      </c>
      <c r="AA34" s="51">
        <v>107.03700000000001</v>
      </c>
      <c r="AB34" s="51">
        <v>111.06</v>
      </c>
    </row>
    <row r="35" spans="1:28" s="8" customFormat="1" ht="14.25" customHeight="1">
      <c r="A35" s="58" t="s">
        <v>121</v>
      </c>
      <c r="B35" s="26">
        <v>0</v>
      </c>
      <c r="C35" s="26">
        <v>0</v>
      </c>
      <c r="D35" s="26">
        <v>0</v>
      </c>
      <c r="E35" s="109">
        <v>0</v>
      </c>
      <c r="F35" s="26">
        <v>0</v>
      </c>
      <c r="G35" s="26">
        <v>0</v>
      </c>
      <c r="H35" s="26">
        <v>0</v>
      </c>
      <c r="I35" s="109">
        <v>0</v>
      </c>
      <c r="J35" s="26">
        <v>0</v>
      </c>
      <c r="K35" s="26">
        <v>0</v>
      </c>
      <c r="L35" s="26">
        <v>0</v>
      </c>
      <c r="M35" s="10">
        <v>36</v>
      </c>
      <c r="N35" s="26">
        <v>0</v>
      </c>
      <c r="O35" s="26">
        <v>0</v>
      </c>
      <c r="P35" s="26">
        <v>0</v>
      </c>
      <c r="Q35" s="10">
        <v>171</v>
      </c>
      <c r="R35" s="26">
        <v>0</v>
      </c>
      <c r="S35" s="26">
        <v>0</v>
      </c>
      <c r="T35" s="26">
        <v>0</v>
      </c>
      <c r="U35" s="10">
        <f>223376/(1000)</f>
        <v>223.376</v>
      </c>
      <c r="V35" s="26">
        <v>0</v>
      </c>
      <c r="W35" s="26">
        <v>0</v>
      </c>
      <c r="X35" s="26">
        <v>0</v>
      </c>
      <c r="Y35" s="10">
        <v>1112</v>
      </c>
      <c r="Z35" s="9">
        <v>834</v>
      </c>
      <c r="AA35" s="51">
        <v>556</v>
      </c>
      <c r="AB35" s="51">
        <v>278</v>
      </c>
    </row>
    <row r="36" spans="1:28" s="8" customFormat="1" ht="14.25" customHeight="1">
      <c r="A36" s="58" t="s">
        <v>122</v>
      </c>
      <c r="B36" s="9">
        <v>99.171999999999997</v>
      </c>
      <c r="C36" s="9">
        <v>108.169</v>
      </c>
      <c r="D36" s="9">
        <v>147.4</v>
      </c>
      <c r="E36" s="10">
        <v>143.721</v>
      </c>
      <c r="F36" s="9">
        <v>154.40299999999999</v>
      </c>
      <c r="G36" s="9">
        <v>186.214</v>
      </c>
      <c r="H36" s="9">
        <v>193.012</v>
      </c>
      <c r="I36" s="10">
        <v>185.667</v>
      </c>
      <c r="J36" s="9">
        <v>172.036</v>
      </c>
      <c r="K36" s="9">
        <v>176.55799999999999</v>
      </c>
      <c r="L36" s="9">
        <v>258.09300000000002</v>
      </c>
      <c r="M36" s="10">
        <v>262.923</v>
      </c>
      <c r="N36" s="9">
        <v>257.94099999999997</v>
      </c>
      <c r="O36" s="9">
        <v>248.81700000000001</v>
      </c>
      <c r="P36" s="9">
        <v>337.14299999999997</v>
      </c>
      <c r="Q36" s="10">
        <v>298.52600000000001</v>
      </c>
      <c r="R36" s="9">
        <v>295.57400000000001</v>
      </c>
      <c r="S36" s="9">
        <v>295.63299999999998</v>
      </c>
      <c r="T36" s="9">
        <v>340.43200000000002</v>
      </c>
      <c r="U36" s="10">
        <f>313164/(1000)</f>
        <v>313.16399999999999</v>
      </c>
      <c r="V36" s="9">
        <v>266.81700000000001</v>
      </c>
      <c r="W36" s="9">
        <v>239.607</v>
      </c>
      <c r="X36" s="9">
        <v>345.05900000000003</v>
      </c>
      <c r="Y36" s="10">
        <v>251.911</v>
      </c>
      <c r="Z36" s="9">
        <v>264.58800000000002</v>
      </c>
      <c r="AA36" s="51">
        <v>381.32499999999999</v>
      </c>
      <c r="AB36" s="51">
        <v>417.36900000000003</v>
      </c>
    </row>
    <row r="37" spans="1:28" s="8" customFormat="1" ht="14.25" customHeight="1">
      <c r="A37" s="58" t="s">
        <v>123</v>
      </c>
      <c r="B37" s="9">
        <v>155.47</v>
      </c>
      <c r="C37" s="9">
        <v>161.18899999999999</v>
      </c>
      <c r="D37" s="9">
        <v>182.04300000000001</v>
      </c>
      <c r="E37" s="10">
        <v>238.83199999999999</v>
      </c>
      <c r="F37" s="9">
        <v>223.03899999999999</v>
      </c>
      <c r="G37" s="9">
        <v>168.423</v>
      </c>
      <c r="H37" s="9">
        <v>276.34899999999999</v>
      </c>
      <c r="I37" s="10">
        <v>307.29700000000003</v>
      </c>
      <c r="J37" s="9">
        <v>324.94</v>
      </c>
      <c r="K37" s="9">
        <v>327.05099999999999</v>
      </c>
      <c r="L37" s="9">
        <v>280.60399999999998</v>
      </c>
      <c r="M37" s="10">
        <v>308.101</v>
      </c>
      <c r="N37" s="9">
        <v>278.52</v>
      </c>
      <c r="O37" s="9">
        <v>309.10000000000002</v>
      </c>
      <c r="P37" s="9">
        <v>353.60899999999998</v>
      </c>
      <c r="Q37" s="10">
        <v>346.02300000000002</v>
      </c>
      <c r="R37" s="9">
        <v>414.59300000000002</v>
      </c>
      <c r="S37" s="9">
        <v>378.113</v>
      </c>
      <c r="T37" s="9">
        <v>324.303</v>
      </c>
      <c r="U37" s="10">
        <f>347493/(1000)</f>
        <v>347.49299999999999</v>
      </c>
      <c r="V37" s="9">
        <v>515.55100000000004</v>
      </c>
      <c r="W37" s="9">
        <v>478.721</v>
      </c>
      <c r="X37" s="9">
        <v>443.83300000000003</v>
      </c>
      <c r="Y37" s="10">
        <v>564.44299999999998</v>
      </c>
      <c r="Z37" s="9">
        <v>727.00099999999998</v>
      </c>
      <c r="AA37" s="51">
        <v>534.29399999999998</v>
      </c>
      <c r="AB37" s="51">
        <v>557.54399999999998</v>
      </c>
    </row>
    <row r="38" spans="1:28" s="8" customFormat="1" ht="14.25" customHeight="1">
      <c r="A38" s="59" t="s">
        <v>124</v>
      </c>
      <c r="B38" s="7">
        <v>27334.371999999999</v>
      </c>
      <c r="C38" s="7">
        <v>31287.096000000001</v>
      </c>
      <c r="D38" s="7">
        <v>29509.266</v>
      </c>
      <c r="E38" s="7">
        <v>27207.21</v>
      </c>
      <c r="F38" s="7">
        <v>30229.613000000001</v>
      </c>
      <c r="G38" s="7">
        <v>27274.409</v>
      </c>
      <c r="H38" s="7">
        <v>28963.276999999998</v>
      </c>
      <c r="I38" s="7">
        <v>29418.638999999999</v>
      </c>
      <c r="J38" s="7">
        <v>25820.400000000001</v>
      </c>
      <c r="K38" s="7">
        <v>29150.06</v>
      </c>
      <c r="L38" s="7">
        <v>29812.236000000001</v>
      </c>
      <c r="M38" s="7">
        <v>29609.415000000001</v>
      </c>
      <c r="N38" s="7">
        <v>30633.643</v>
      </c>
      <c r="O38" s="7">
        <v>29643.022000000001</v>
      </c>
      <c r="P38" s="7">
        <v>32522.862000000001</v>
      </c>
      <c r="Q38" s="7">
        <v>35826.419000000002</v>
      </c>
      <c r="R38" s="7">
        <v>36804.088000000003</v>
      </c>
      <c r="S38" s="7">
        <v>39061.587</v>
      </c>
      <c r="T38" s="7">
        <v>40873.114000000001</v>
      </c>
      <c r="U38" s="7">
        <v>43590.288999999997</v>
      </c>
      <c r="V38" s="7">
        <v>39533.00499999999</v>
      </c>
      <c r="W38" s="7">
        <v>39777.406999999999</v>
      </c>
      <c r="X38" s="7">
        <v>39660.616999999998</v>
      </c>
      <c r="Y38" s="7">
        <v>40628.277999999998</v>
      </c>
      <c r="Z38" s="7">
        <v>37462.142999999996</v>
      </c>
      <c r="AA38" s="60">
        <v>38851.065000000002</v>
      </c>
      <c r="AB38" s="60">
        <v>38673.495999999999</v>
      </c>
    </row>
    <row r="39" spans="1:28" s="8" customFormat="1" ht="14.25" customHeight="1">
      <c r="A39" s="58" t="s">
        <v>114</v>
      </c>
      <c r="B39" s="26">
        <v>0</v>
      </c>
      <c r="C39" s="26">
        <v>0</v>
      </c>
      <c r="D39" s="26">
        <v>0</v>
      </c>
      <c r="E39" s="109">
        <v>0</v>
      </c>
      <c r="F39" s="26">
        <v>0</v>
      </c>
      <c r="G39" s="26">
        <v>0</v>
      </c>
      <c r="H39" s="26">
        <v>0</v>
      </c>
      <c r="I39" s="10">
        <v>2.1543456000000001</v>
      </c>
      <c r="J39" s="9">
        <f>25413.00833/1000</f>
        <v>25.41300833</v>
      </c>
      <c r="K39" s="9">
        <f>30759.92959/1000</f>
        <v>30.759929589999999</v>
      </c>
      <c r="L39" s="9">
        <v>31.42143737</v>
      </c>
      <c r="M39" s="10">
        <v>131.69499999999999</v>
      </c>
      <c r="N39" s="9">
        <v>92.32</v>
      </c>
      <c r="O39" s="9">
        <v>93.858999999999995</v>
      </c>
      <c r="P39" s="9">
        <v>96.242999999999995</v>
      </c>
      <c r="Q39" s="10">
        <v>97.090999999999994</v>
      </c>
      <c r="R39" s="9">
        <v>99.590999999999994</v>
      </c>
      <c r="S39" s="9">
        <v>270.74</v>
      </c>
      <c r="T39" s="9">
        <v>88.441999999999993</v>
      </c>
      <c r="U39" s="10">
        <f>35497/(1000)</f>
        <v>35.497</v>
      </c>
      <c r="V39" s="9">
        <v>24.542999999999999</v>
      </c>
      <c r="W39" s="9">
        <v>18.440000000000001</v>
      </c>
      <c r="X39" s="9">
        <v>17.466000000000001</v>
      </c>
      <c r="Y39" s="10">
        <v>6.0529999999999999</v>
      </c>
      <c r="Z39" s="9">
        <v>2.1019999999999999</v>
      </c>
      <c r="AA39" s="51">
        <v>0.55400000000000005</v>
      </c>
      <c r="AB39" s="51">
        <v>0.38600000000000001</v>
      </c>
    </row>
    <row r="40" spans="1:28" s="8" customFormat="1" ht="14.25" customHeight="1">
      <c r="A40" s="58" t="s">
        <v>116</v>
      </c>
      <c r="B40" s="26">
        <v>0</v>
      </c>
      <c r="C40" s="26">
        <v>0</v>
      </c>
      <c r="D40" s="26">
        <v>0</v>
      </c>
      <c r="E40" s="109">
        <v>0</v>
      </c>
      <c r="F40" s="26">
        <v>0</v>
      </c>
      <c r="G40" s="26">
        <v>0</v>
      </c>
      <c r="H40" s="26">
        <v>0</v>
      </c>
      <c r="I40" s="10">
        <v>87.627654399999997</v>
      </c>
      <c r="J40" s="9">
        <f>79402.15482/1000</f>
        <v>79.402154819999993</v>
      </c>
      <c r="K40" s="9">
        <f>78189.64109/1000</f>
        <v>78.189641090000009</v>
      </c>
      <c r="L40" s="9">
        <v>78.189641089999995</v>
      </c>
      <c r="M40" s="10">
        <v>414.041</v>
      </c>
      <c r="N40" s="9">
        <v>379.87200000000001</v>
      </c>
      <c r="O40" s="9">
        <v>383.36799999999999</v>
      </c>
      <c r="P40" s="9">
        <v>347.59</v>
      </c>
      <c r="Q40" s="10">
        <v>397.73399999999998</v>
      </c>
      <c r="R40" s="9">
        <v>419.55599999999998</v>
      </c>
      <c r="S40" s="9">
        <v>490.339</v>
      </c>
      <c r="T40" s="9">
        <v>656.04100000000005</v>
      </c>
      <c r="U40" s="10">
        <f>588901/(1000)</f>
        <v>588.90099999999995</v>
      </c>
      <c r="V40" s="9">
        <v>479.96899999999999</v>
      </c>
      <c r="W40" s="9">
        <v>415.48700000000002</v>
      </c>
      <c r="X40" s="9">
        <v>25.606999999999999</v>
      </c>
      <c r="Y40" s="10">
        <v>233.78399999999999</v>
      </c>
      <c r="Z40" s="9">
        <v>345.06700000000001</v>
      </c>
      <c r="AA40" s="51">
        <v>328.23</v>
      </c>
      <c r="AB40" s="51">
        <v>544.00199999999995</v>
      </c>
    </row>
    <row r="41" spans="1:28" s="8" customFormat="1" ht="14.25" customHeight="1">
      <c r="A41" s="58" t="s">
        <v>113</v>
      </c>
      <c r="B41" s="9">
        <v>26251.062999999998</v>
      </c>
      <c r="C41" s="9">
        <v>30003.069</v>
      </c>
      <c r="D41" s="9">
        <v>28134.133000000002</v>
      </c>
      <c r="E41" s="10">
        <v>25617.969000000001</v>
      </c>
      <c r="F41" s="9">
        <v>28547.981</v>
      </c>
      <c r="G41" s="9">
        <v>25470.593000000001</v>
      </c>
      <c r="H41" s="9">
        <v>27104.675000000003</v>
      </c>
      <c r="I41" s="10">
        <v>27479.118999999999</v>
      </c>
      <c r="J41" s="9">
        <v>22948.501</v>
      </c>
      <c r="K41" s="9">
        <v>26594.399999999998</v>
      </c>
      <c r="L41" s="9">
        <v>26615.886999999999</v>
      </c>
      <c r="M41" s="10">
        <v>25013.210999999999</v>
      </c>
      <c r="N41" s="9">
        <v>25654.165000000001</v>
      </c>
      <c r="O41" s="9">
        <v>24115.055</v>
      </c>
      <c r="P41" s="9">
        <v>26790.911</v>
      </c>
      <c r="Q41" s="10">
        <v>29780.401000000002</v>
      </c>
      <c r="R41" s="9">
        <v>30815.657999999999</v>
      </c>
      <c r="S41" s="9">
        <v>33521.934999999998</v>
      </c>
      <c r="T41" s="9">
        <v>34822.036999999997</v>
      </c>
      <c r="U41" s="10">
        <f>37891188/(1000)</f>
        <v>37891.188000000002</v>
      </c>
      <c r="V41" s="9">
        <v>34571.421999999999</v>
      </c>
      <c r="W41" s="9">
        <v>34220.218000000001</v>
      </c>
      <c r="X41" s="9">
        <v>33980.218000000001</v>
      </c>
      <c r="Y41" s="10">
        <v>34950.377</v>
      </c>
      <c r="Z41" s="9">
        <v>31315.364000000001</v>
      </c>
      <c r="AA41" s="51">
        <v>32620.929</v>
      </c>
      <c r="AB41" s="51">
        <v>31999.339</v>
      </c>
    </row>
    <row r="42" spans="1:28" s="8" customFormat="1" ht="14.25" customHeight="1">
      <c r="A42" s="58" t="s">
        <v>102</v>
      </c>
      <c r="B42" s="26">
        <v>0</v>
      </c>
      <c r="C42" s="26">
        <v>0</v>
      </c>
      <c r="D42" s="26">
        <v>0</v>
      </c>
      <c r="E42" s="109">
        <v>0</v>
      </c>
      <c r="F42" s="26">
        <v>0</v>
      </c>
      <c r="G42" s="26">
        <v>0</v>
      </c>
      <c r="H42" s="26">
        <v>0</v>
      </c>
      <c r="I42" s="109">
        <v>0</v>
      </c>
      <c r="J42" s="26">
        <v>0</v>
      </c>
      <c r="K42" s="26">
        <v>0</v>
      </c>
      <c r="L42" s="26">
        <v>0</v>
      </c>
      <c r="M42" s="10">
        <v>636.49300000000005</v>
      </c>
      <c r="N42" s="9">
        <v>546.60699999999997</v>
      </c>
      <c r="O42" s="9">
        <v>365.92399999999998</v>
      </c>
      <c r="P42" s="9">
        <v>456.25299999999999</v>
      </c>
      <c r="Q42" s="10">
        <v>452.33199999999999</v>
      </c>
      <c r="R42" s="9">
        <v>501.10199999999998</v>
      </c>
      <c r="S42" s="9">
        <v>800.40700000000004</v>
      </c>
      <c r="T42" s="9">
        <v>792.65800000000002</v>
      </c>
      <c r="U42" s="10">
        <f>1594293/(1000)</f>
        <v>1594.2929999999999</v>
      </c>
      <c r="V42" s="9">
        <v>620.96500000000003</v>
      </c>
      <c r="W42" s="9">
        <v>469.46</v>
      </c>
      <c r="X42" s="9">
        <v>503.673</v>
      </c>
      <c r="Y42" s="10">
        <v>574.55700000000002</v>
      </c>
      <c r="Z42" s="9">
        <v>356.97899999999998</v>
      </c>
      <c r="AA42" s="51">
        <v>331.78100000000001</v>
      </c>
      <c r="AB42" s="51">
        <v>263.18200000000002</v>
      </c>
    </row>
    <row r="43" spans="1:28" s="8" customFormat="1" ht="14.25" customHeight="1">
      <c r="A43" s="58" t="s">
        <v>12</v>
      </c>
      <c r="B43" s="26">
        <v>0</v>
      </c>
      <c r="C43" s="26">
        <v>0</v>
      </c>
      <c r="D43" s="26">
        <v>0</v>
      </c>
      <c r="E43" s="109">
        <v>0</v>
      </c>
      <c r="F43" s="26">
        <v>0</v>
      </c>
      <c r="G43" s="26">
        <v>0</v>
      </c>
      <c r="H43" s="26">
        <v>0</v>
      </c>
      <c r="I43" s="109">
        <v>0</v>
      </c>
      <c r="J43" s="9">
        <v>946.65899999999999</v>
      </c>
      <c r="K43" s="9">
        <v>546.82500000000005</v>
      </c>
      <c r="L43" s="9">
        <v>924.67600000000004</v>
      </c>
      <c r="M43" s="10">
        <v>1198.049</v>
      </c>
      <c r="N43" s="9">
        <v>1642.0550000000001</v>
      </c>
      <c r="O43" s="9">
        <v>2303.9490000000001</v>
      </c>
      <c r="P43" s="9">
        <v>2015.6690000000001</v>
      </c>
      <c r="Q43" s="10">
        <v>2407.078</v>
      </c>
      <c r="R43" s="9">
        <v>2245.375</v>
      </c>
      <c r="S43" s="9">
        <v>1116.1410000000001</v>
      </c>
      <c r="T43" s="9">
        <v>1543.0350000000001</v>
      </c>
      <c r="U43" s="10">
        <f>559186/(1000)</f>
        <v>559.18600000000004</v>
      </c>
      <c r="V43" s="9">
        <v>1019.242</v>
      </c>
      <c r="W43" s="9">
        <v>1686.23</v>
      </c>
      <c r="X43" s="9">
        <v>2140.3090000000002</v>
      </c>
      <c r="Y43" s="10">
        <v>1878.9839999999999</v>
      </c>
      <c r="Z43" s="9">
        <v>2403.6309999999999</v>
      </c>
      <c r="AA43" s="51">
        <v>2561.7370000000001</v>
      </c>
      <c r="AB43" s="51">
        <v>2846.5680000000002</v>
      </c>
    </row>
    <row r="44" spans="1:28" s="8" customFormat="1" ht="14.25" customHeight="1">
      <c r="A44" s="58" t="s">
        <v>125</v>
      </c>
      <c r="B44" s="9">
        <v>315.30500000000001</v>
      </c>
      <c r="C44" s="9">
        <v>326.26600000000002</v>
      </c>
      <c r="D44" s="9">
        <v>327.20999999999998</v>
      </c>
      <c r="E44" s="10">
        <v>301.67099999999999</v>
      </c>
      <c r="F44" s="9">
        <v>274.673</v>
      </c>
      <c r="G44" s="9">
        <v>285.42099999999999</v>
      </c>
      <c r="H44" s="9">
        <v>197.976</v>
      </c>
      <c r="I44" s="10">
        <v>208.24600000000001</v>
      </c>
      <c r="J44" s="9">
        <v>198.102</v>
      </c>
      <c r="K44" s="9">
        <v>207.95500000000001</v>
      </c>
      <c r="L44" s="9">
        <v>195.92400000000001</v>
      </c>
      <c r="M44" s="10">
        <v>199.387</v>
      </c>
      <c r="N44" s="9">
        <v>197.43899999999999</v>
      </c>
      <c r="O44" s="9">
        <v>204.024</v>
      </c>
      <c r="P44" s="9">
        <v>197.017</v>
      </c>
      <c r="Q44" s="10">
        <v>200.48099999999999</v>
      </c>
      <c r="R44" s="9">
        <v>192.95099999999999</v>
      </c>
      <c r="S44" s="9">
        <v>196.19</v>
      </c>
      <c r="T44" s="9">
        <v>193.01900000000001</v>
      </c>
      <c r="U44" s="10">
        <f>198520/(1000)</f>
        <v>198.52</v>
      </c>
      <c r="V44" s="9">
        <v>194.59100000000001</v>
      </c>
      <c r="W44" s="9">
        <v>200.566</v>
      </c>
      <c r="X44" s="9">
        <v>191.667</v>
      </c>
      <c r="Y44" s="10">
        <v>189.898</v>
      </c>
      <c r="Z44" s="9">
        <v>188.35400000000001</v>
      </c>
      <c r="AA44" s="51">
        <v>188.35400000000001</v>
      </c>
      <c r="AB44" s="51">
        <v>41.853999999999999</v>
      </c>
    </row>
    <row r="45" spans="1:28" s="8" customFormat="1" ht="14.25" customHeight="1">
      <c r="A45" s="58" t="s">
        <v>126</v>
      </c>
      <c r="B45" s="26">
        <v>0</v>
      </c>
      <c r="C45" s="26">
        <v>0</v>
      </c>
      <c r="D45" s="26">
        <v>0</v>
      </c>
      <c r="E45" s="109">
        <v>0</v>
      </c>
      <c r="F45" s="26">
        <v>0</v>
      </c>
      <c r="G45" s="26">
        <v>0</v>
      </c>
      <c r="H45" s="26">
        <v>0</v>
      </c>
      <c r="I45" s="109">
        <v>0</v>
      </c>
      <c r="J45" s="9">
        <v>56.860999999999997</v>
      </c>
      <c r="K45" s="9">
        <v>58.774000000000001</v>
      </c>
      <c r="L45" s="9">
        <v>58.231000000000002</v>
      </c>
      <c r="M45" s="10">
        <v>59.35</v>
      </c>
      <c r="N45" s="9">
        <v>59.640999999999998</v>
      </c>
      <c r="O45" s="9">
        <v>61.354999999999997</v>
      </c>
      <c r="P45" s="9">
        <v>64.432000000000002</v>
      </c>
      <c r="Q45" s="10">
        <v>66.084000000000003</v>
      </c>
      <c r="R45" s="9">
        <v>133.33000000000001</v>
      </c>
      <c r="S45" s="9">
        <v>302.52699999999999</v>
      </c>
      <c r="T45" s="9">
        <v>390.68900000000002</v>
      </c>
      <c r="U45" s="10">
        <v>404.74</v>
      </c>
      <c r="V45" s="9">
        <v>434.34100000000001</v>
      </c>
      <c r="W45" s="9">
        <v>523.77099999999996</v>
      </c>
      <c r="X45" s="9">
        <v>521.75300000000004</v>
      </c>
      <c r="Y45" s="10">
        <v>520.18100000000004</v>
      </c>
      <c r="Z45" s="9">
        <v>567.77300000000002</v>
      </c>
      <c r="AA45" s="51">
        <v>578.01099999999997</v>
      </c>
      <c r="AB45" s="51">
        <v>591.24099999999999</v>
      </c>
    </row>
    <row r="46" spans="1:28" s="8" customFormat="1" ht="14.25" customHeight="1">
      <c r="A46" s="58" t="s">
        <v>127</v>
      </c>
      <c r="B46" s="26">
        <v>0</v>
      </c>
      <c r="C46" s="26">
        <v>0</v>
      </c>
      <c r="D46" s="26">
        <v>0</v>
      </c>
      <c r="E46" s="109">
        <v>0</v>
      </c>
      <c r="F46" s="26">
        <v>0</v>
      </c>
      <c r="G46" s="26">
        <v>0</v>
      </c>
      <c r="H46" s="26">
        <v>0</v>
      </c>
      <c r="I46" s="109">
        <v>0</v>
      </c>
      <c r="J46" s="9">
        <v>364.884029</v>
      </c>
      <c r="K46" s="9">
        <v>370.58800000000002</v>
      </c>
      <c r="L46" s="9">
        <v>377.4</v>
      </c>
      <c r="M46" s="10">
        <v>358.423</v>
      </c>
      <c r="N46" s="9">
        <v>359.31</v>
      </c>
      <c r="O46" s="9">
        <v>360.197</v>
      </c>
      <c r="P46" s="9">
        <v>361.084</v>
      </c>
      <c r="Q46" s="10">
        <v>471.81799999999998</v>
      </c>
      <c r="R46" s="9">
        <v>483.51900000000001</v>
      </c>
      <c r="S46" s="9">
        <v>495.09699999999998</v>
      </c>
      <c r="T46" s="9">
        <v>506.67500000000001</v>
      </c>
      <c r="U46" s="10">
        <f>497939/(1000)</f>
        <v>497.93900000000002</v>
      </c>
      <c r="V46" s="9">
        <v>511.09500000000003</v>
      </c>
      <c r="W46" s="9">
        <v>524.25099999999998</v>
      </c>
      <c r="X46" s="9">
        <v>537.40599999999995</v>
      </c>
      <c r="Y46" s="10">
        <v>575.15499999999997</v>
      </c>
      <c r="Z46" s="9">
        <v>590.88900000000001</v>
      </c>
      <c r="AA46" s="51">
        <v>606.62400000000002</v>
      </c>
      <c r="AB46" s="51">
        <v>622.35799999999995</v>
      </c>
    </row>
    <row r="47" spans="1:28" s="8" customFormat="1" ht="14.25" customHeight="1">
      <c r="A47" s="58" t="s">
        <v>128</v>
      </c>
      <c r="B47" s="9">
        <v>386.01900000000001</v>
      </c>
      <c r="C47" s="9">
        <v>579.84</v>
      </c>
      <c r="D47" s="9">
        <v>700.654</v>
      </c>
      <c r="E47" s="10">
        <v>679.59100000000001</v>
      </c>
      <c r="F47" s="9">
        <v>712.40800000000002</v>
      </c>
      <c r="G47" s="9">
        <v>865.56100000000004</v>
      </c>
      <c r="H47" s="9">
        <v>881.625</v>
      </c>
      <c r="I47" s="10">
        <v>901.03399999999999</v>
      </c>
      <c r="J47" s="9">
        <v>914.77099999999996</v>
      </c>
      <c r="K47" s="9">
        <v>1006.043</v>
      </c>
      <c r="L47" s="9">
        <v>1301.145</v>
      </c>
      <c r="M47" s="10">
        <v>1381.9659999999999</v>
      </c>
      <c r="N47" s="9">
        <v>1510.1759999999999</v>
      </c>
      <c r="O47" s="9">
        <v>1556.5740000000001</v>
      </c>
      <c r="P47" s="9">
        <v>1970.4280000000001</v>
      </c>
      <c r="Q47" s="10">
        <v>1624.768</v>
      </c>
      <c r="R47" s="9">
        <v>1596.174</v>
      </c>
      <c r="S47" s="9">
        <v>1569.5239999999999</v>
      </c>
      <c r="T47" s="9">
        <v>1592.9259999999999</v>
      </c>
      <c r="U47" s="10">
        <f>1545039/(1000)</f>
        <v>1545.039</v>
      </c>
      <c r="V47" s="9">
        <v>1441.204</v>
      </c>
      <c r="W47" s="9">
        <v>1408.2380000000001</v>
      </c>
      <c r="X47" s="9">
        <v>1402.9110000000001</v>
      </c>
      <c r="Y47" s="10">
        <v>1485.62</v>
      </c>
      <c r="Z47" s="9">
        <v>1495.0509999999999</v>
      </c>
      <c r="AA47" s="51">
        <v>1458.9680000000001</v>
      </c>
      <c r="AB47" s="51">
        <v>1608.52</v>
      </c>
    </row>
    <row r="48" spans="1:28" s="8" customFormat="1" ht="14.25" customHeight="1">
      <c r="A48" s="58" t="s">
        <v>129</v>
      </c>
      <c r="B48" s="9"/>
      <c r="C48" s="9"/>
      <c r="D48" s="9">
        <v>39.15</v>
      </c>
      <c r="E48" s="10">
        <v>85.566999999999993</v>
      </c>
      <c r="F48" s="9">
        <v>0</v>
      </c>
      <c r="G48" s="9">
        <v>129.73599999999999</v>
      </c>
      <c r="H48" s="9">
        <v>204.96100000000001</v>
      </c>
      <c r="I48" s="10">
        <v>184.99600000000001</v>
      </c>
      <c r="J48" s="9">
        <v>152.947</v>
      </c>
      <c r="K48" s="9">
        <v>135.411</v>
      </c>
      <c r="L48" s="9">
        <v>120.59</v>
      </c>
      <c r="M48" s="10">
        <v>107.61</v>
      </c>
      <c r="N48" s="9">
        <v>87.962000000000003</v>
      </c>
      <c r="O48" s="9">
        <v>86.05</v>
      </c>
      <c r="P48" s="9">
        <v>108.70399999999999</v>
      </c>
      <c r="Q48" s="10">
        <v>216.78700000000001</v>
      </c>
      <c r="R48" s="9">
        <v>203.809</v>
      </c>
      <c r="S48" s="9">
        <v>188.67500000000001</v>
      </c>
      <c r="T48" s="9">
        <v>176.54900000000001</v>
      </c>
      <c r="U48" s="10">
        <f>160697/(1000)</f>
        <v>160.697</v>
      </c>
      <c r="V48" s="9">
        <v>138.19999999999999</v>
      </c>
      <c r="W48" s="9">
        <v>128.07400000000001</v>
      </c>
      <c r="X48" s="9">
        <v>105.31100000000001</v>
      </c>
      <c r="Y48" s="10">
        <v>90.3</v>
      </c>
      <c r="Z48" s="9">
        <v>70.676000000000002</v>
      </c>
      <c r="AA48" s="51">
        <v>52.07</v>
      </c>
      <c r="AB48" s="51">
        <v>33.271000000000001</v>
      </c>
    </row>
    <row r="49" spans="1:28" s="8" customFormat="1" ht="14.25" customHeight="1">
      <c r="A49" s="58" t="s">
        <v>123</v>
      </c>
      <c r="B49" s="9">
        <v>381.98500000000001</v>
      </c>
      <c r="C49" s="9">
        <v>377.92099999999999</v>
      </c>
      <c r="D49" s="9">
        <v>308.11900000000003</v>
      </c>
      <c r="E49" s="10">
        <v>522.41200000000003</v>
      </c>
      <c r="F49" s="9">
        <v>694.55100000000004</v>
      </c>
      <c r="G49" s="9">
        <v>523.09799999999996</v>
      </c>
      <c r="H49" s="9">
        <v>574.04</v>
      </c>
      <c r="I49" s="10">
        <v>555.46199999999999</v>
      </c>
      <c r="J49" s="9">
        <v>132.85983684999999</v>
      </c>
      <c r="K49" s="9">
        <v>121.11442931999999</v>
      </c>
      <c r="L49" s="9">
        <v>108.77192153999999</v>
      </c>
      <c r="M49" s="10">
        <v>109.19</v>
      </c>
      <c r="N49" s="9">
        <v>104.096</v>
      </c>
      <c r="O49" s="9">
        <v>112.667</v>
      </c>
      <c r="P49" s="9">
        <v>114.53100000000001</v>
      </c>
      <c r="Q49" s="10">
        <v>111.845</v>
      </c>
      <c r="R49" s="9">
        <v>113.023</v>
      </c>
      <c r="S49" s="9">
        <v>110.012</v>
      </c>
      <c r="T49" s="9">
        <v>111.04300000000001</v>
      </c>
      <c r="U49" s="10">
        <f>114289/(1000)</f>
        <v>114.289</v>
      </c>
      <c r="V49" s="9">
        <v>97.433000000000007</v>
      </c>
      <c r="W49" s="9">
        <v>182.672</v>
      </c>
      <c r="X49" s="9">
        <v>234.29599999999999</v>
      </c>
      <c r="Y49" s="10">
        <v>123.369</v>
      </c>
      <c r="Z49" s="9">
        <v>126.25700000000001</v>
      </c>
      <c r="AA49" s="51">
        <v>123.807</v>
      </c>
      <c r="AB49" s="51">
        <v>122.77500000000001</v>
      </c>
    </row>
    <row r="50" spans="1:28" s="8" customFormat="1" ht="14.25" customHeight="1">
      <c r="A50" s="59" t="s">
        <v>130</v>
      </c>
      <c r="B50" s="7">
        <v>2885.76</v>
      </c>
      <c r="C50" s="7">
        <v>2788.35</v>
      </c>
      <c r="D50" s="7">
        <v>2594.9029999999998</v>
      </c>
      <c r="E50" s="7">
        <v>3810.3049999999998</v>
      </c>
      <c r="F50" s="7">
        <v>3066.8939999999998</v>
      </c>
      <c r="G50" s="7">
        <v>5335.4120000000003</v>
      </c>
      <c r="H50" s="7">
        <v>5397.9979999999996</v>
      </c>
      <c r="I50" s="7">
        <v>5739.5680000000002</v>
      </c>
      <c r="J50" s="7">
        <v>8615.5687454099989</v>
      </c>
      <c r="K50" s="7">
        <v>7973.2723484099997</v>
      </c>
      <c r="L50" s="7">
        <v>9002.7997835200003</v>
      </c>
      <c r="M50" s="7">
        <v>9559.4836532499994</v>
      </c>
      <c r="N50" s="7">
        <v>10668.35955711</v>
      </c>
      <c r="O50" s="7">
        <v>11784.278051387017</v>
      </c>
      <c r="P50" s="7">
        <v>11159.88878352</v>
      </c>
      <c r="Q50" s="7">
        <v>11585.121999999999</v>
      </c>
      <c r="R50" s="7">
        <v>11310.504000000001</v>
      </c>
      <c r="S50" s="7">
        <v>9414.2810000000009</v>
      </c>
      <c r="T50" s="7">
        <v>9989.39</v>
      </c>
      <c r="U50" s="7">
        <f>6651853/(1000)</f>
        <v>6651.8530000000001</v>
      </c>
      <c r="V50" s="7">
        <v>8626.5159999999978</v>
      </c>
      <c r="W50" s="7">
        <v>10192.494000000001</v>
      </c>
      <c r="X50" s="7">
        <v>10239.102000000001</v>
      </c>
      <c r="Y50" s="7">
        <v>7885.9459999999999</v>
      </c>
      <c r="Z50" s="7">
        <v>9046.0110000000004</v>
      </c>
      <c r="AA50" s="60">
        <v>9486.8189999999995</v>
      </c>
      <c r="AB50" s="60">
        <v>9882.8459999999995</v>
      </c>
    </row>
    <row r="51" spans="1:28" s="8" customFormat="1" ht="14.25" customHeight="1">
      <c r="A51" s="58" t="s">
        <v>131</v>
      </c>
      <c r="B51" s="9">
        <v>4076.0349999999999</v>
      </c>
      <c r="C51" s="9">
        <v>4475.4809999999998</v>
      </c>
      <c r="D51" s="9">
        <v>4475.4809999999998</v>
      </c>
      <c r="E51" s="10">
        <v>4475.625</v>
      </c>
      <c r="F51" s="9">
        <v>4475.625</v>
      </c>
      <c r="G51" s="9">
        <v>4475.625</v>
      </c>
      <c r="H51" s="9">
        <v>4475.625</v>
      </c>
      <c r="I51" s="10">
        <v>4475.625</v>
      </c>
      <c r="J51" s="9">
        <v>4475.625</v>
      </c>
      <c r="K51" s="9">
        <v>4475.625</v>
      </c>
      <c r="L51" s="9">
        <v>4475.625</v>
      </c>
      <c r="M51" s="10">
        <v>4475.625</v>
      </c>
      <c r="N51" s="9">
        <v>4475.625</v>
      </c>
      <c r="O51" s="9">
        <v>4475.625</v>
      </c>
      <c r="P51" s="9">
        <v>4475.625</v>
      </c>
      <c r="Q51" s="10">
        <v>4475.625</v>
      </c>
      <c r="R51" s="9">
        <v>4475.625</v>
      </c>
      <c r="S51" s="9">
        <v>6075.625</v>
      </c>
      <c r="T51" s="9">
        <v>6075.625</v>
      </c>
      <c r="U51" s="10">
        <f>6075625/(1000)</f>
        <v>6075.625</v>
      </c>
      <c r="V51" s="9">
        <v>6075.625</v>
      </c>
      <c r="W51" s="9">
        <v>6075.625</v>
      </c>
      <c r="X51" s="9">
        <v>6075.625</v>
      </c>
      <c r="Y51" s="10">
        <v>6875.625</v>
      </c>
      <c r="Z51" s="9">
        <v>6875.625</v>
      </c>
      <c r="AA51" s="51">
        <v>6875.625</v>
      </c>
      <c r="AB51" s="51">
        <v>6875.625</v>
      </c>
    </row>
    <row r="52" spans="1:28" s="8" customFormat="1" ht="14.25" customHeight="1">
      <c r="A52" s="58" t="s">
        <v>132</v>
      </c>
      <c r="B52" s="9">
        <v>-337.24400000000003</v>
      </c>
      <c r="C52" s="9">
        <v>-365.791</v>
      </c>
      <c r="D52" s="9">
        <v>-365.791</v>
      </c>
      <c r="E52" s="10">
        <v>-365.791</v>
      </c>
      <c r="F52" s="9">
        <v>-343.45100000000002</v>
      </c>
      <c r="G52" s="9">
        <v>-343.45100000000002</v>
      </c>
      <c r="H52" s="9">
        <v>-343.46300000000002</v>
      </c>
      <c r="I52" s="10">
        <v>-294.75799999999998</v>
      </c>
      <c r="J52" s="9">
        <v>-270.399</v>
      </c>
      <c r="K52" s="9">
        <v>-270.399</v>
      </c>
      <c r="L52" s="9">
        <v>-270.39926462559998</v>
      </c>
      <c r="M52" s="10">
        <v>-270.39926462559998</v>
      </c>
      <c r="N52" s="9">
        <v>-246.32549853858299</v>
      </c>
      <c r="O52" s="9">
        <v>-243.01499675858284</v>
      </c>
      <c r="P52" s="9">
        <v>-243.01526462560003</v>
      </c>
      <c r="Q52" s="10">
        <v>-225.642</v>
      </c>
      <c r="R52" s="9">
        <v>-210.732</v>
      </c>
      <c r="S52" s="9">
        <v>-204.87799999999999</v>
      </c>
      <c r="T52" s="9">
        <v>-199.09299999999999</v>
      </c>
      <c r="U52" s="10">
        <f>-193610/1000</f>
        <v>-193.61</v>
      </c>
      <c r="V52" s="9">
        <v>-177.233</v>
      </c>
      <c r="W52" s="9">
        <v>-170.63399999999999</v>
      </c>
      <c r="X52" s="9">
        <v>-163.554</v>
      </c>
      <c r="Y52" s="10">
        <v>-156.626</v>
      </c>
      <c r="Z52" s="9">
        <v>-133.67500000000001</v>
      </c>
      <c r="AA52" s="51">
        <v>-126.054</v>
      </c>
      <c r="AB52" s="51">
        <v>-118.46899999999999</v>
      </c>
    </row>
    <row r="53" spans="1:28" s="8" customFormat="1" ht="14.25" customHeight="1">
      <c r="A53" s="58" t="s">
        <v>133</v>
      </c>
      <c r="B53" s="27">
        <v>0</v>
      </c>
      <c r="C53" s="27">
        <v>0</v>
      </c>
      <c r="D53" s="27">
        <v>0</v>
      </c>
      <c r="E53" s="110">
        <v>0</v>
      </c>
      <c r="F53" s="27">
        <v>0</v>
      </c>
      <c r="G53" s="27">
        <v>0</v>
      </c>
      <c r="H53" s="27">
        <v>0</v>
      </c>
      <c r="I53" s="110">
        <v>0</v>
      </c>
      <c r="J53" s="27">
        <v>0</v>
      </c>
      <c r="K53" s="27">
        <v>0</v>
      </c>
      <c r="L53" s="27">
        <v>0</v>
      </c>
      <c r="M53" s="110">
        <v>0</v>
      </c>
      <c r="N53" s="27">
        <v>0</v>
      </c>
      <c r="O53" s="27">
        <v>0</v>
      </c>
      <c r="P53" s="27">
        <v>0</v>
      </c>
      <c r="Q53" s="110">
        <v>0</v>
      </c>
      <c r="R53" s="27">
        <v>0</v>
      </c>
      <c r="S53" s="27">
        <v>0</v>
      </c>
      <c r="T53" s="27">
        <v>0</v>
      </c>
      <c r="U53" s="110">
        <f>36668/1000</f>
        <v>36.667999999999999</v>
      </c>
      <c r="V53" s="9">
        <v>36.667999999999999</v>
      </c>
      <c r="W53" s="9">
        <v>36.667999999999999</v>
      </c>
      <c r="X53" s="9" t="s">
        <v>13</v>
      </c>
      <c r="Y53" s="110" t="s">
        <v>13</v>
      </c>
      <c r="Z53" s="9" t="s">
        <v>13</v>
      </c>
      <c r="AA53" s="51" t="s">
        <v>13</v>
      </c>
      <c r="AB53" s="51">
        <v>0</v>
      </c>
    </row>
    <row r="54" spans="1:28" s="8" customFormat="1" ht="14.25" customHeight="1">
      <c r="A54" s="58" t="s">
        <v>134</v>
      </c>
      <c r="B54" s="9">
        <v>1517.0440000000001</v>
      </c>
      <c r="C54" s="9">
        <v>1517.0440000000001</v>
      </c>
      <c r="D54" s="9">
        <v>1517.0440000000001</v>
      </c>
      <c r="E54" s="10"/>
      <c r="F54" s="9">
        <v>0</v>
      </c>
      <c r="G54" s="9">
        <v>0</v>
      </c>
      <c r="H54" s="9">
        <v>0</v>
      </c>
      <c r="I54" s="10">
        <v>1624.0440000000001</v>
      </c>
      <c r="J54" s="9">
        <v>1247.0440000000001</v>
      </c>
      <c r="K54" s="9">
        <v>1247.0440000000001</v>
      </c>
      <c r="L54" s="9">
        <v>1247.0440000000001</v>
      </c>
      <c r="M54" s="10">
        <v>4425.2939999999999</v>
      </c>
      <c r="N54" s="9">
        <v>4080.2939999999999</v>
      </c>
      <c r="O54" s="9">
        <v>4080.2939999999999</v>
      </c>
      <c r="P54" s="9">
        <v>4080.2939999999999</v>
      </c>
      <c r="Q54" s="10">
        <v>5626.8320000000003</v>
      </c>
      <c r="R54" s="9">
        <v>5434.8320000000003</v>
      </c>
      <c r="S54" s="9">
        <v>3834.8319999999999</v>
      </c>
      <c r="T54" s="9">
        <v>3834.8319999999999</v>
      </c>
      <c r="U54" s="10">
        <f>4242843/(1000)</f>
        <v>4242.8429999999998</v>
      </c>
      <c r="V54" s="9">
        <v>4188.8429999999998</v>
      </c>
      <c r="W54" s="9">
        <v>3909.8429999999998</v>
      </c>
      <c r="X54" s="9">
        <v>3603.8429999999998</v>
      </c>
      <c r="Y54" s="10">
        <v>2777.6619999999998</v>
      </c>
      <c r="Z54" s="9">
        <v>2777.6619999999998</v>
      </c>
      <c r="AA54" s="51">
        <v>2777.6619999999998</v>
      </c>
      <c r="AB54" s="51">
        <v>2777.6619999999998</v>
      </c>
    </row>
    <row r="55" spans="1:28" s="8" customFormat="1" ht="14.25" customHeight="1">
      <c r="A55" s="58" t="s">
        <v>135</v>
      </c>
      <c r="B55" s="9">
        <v>952.61800000000005</v>
      </c>
      <c r="C55" s="9">
        <v>922.36500000000001</v>
      </c>
      <c r="D55" s="9">
        <v>927.803</v>
      </c>
      <c r="E55" s="10">
        <v>823.476</v>
      </c>
      <c r="F55" s="9">
        <v>-322.84699999999998</v>
      </c>
      <c r="G55" s="9">
        <v>1286.5</v>
      </c>
      <c r="H55" s="9">
        <v>254.87299999999999</v>
      </c>
      <c r="I55" s="10">
        <v>103.246</v>
      </c>
      <c r="J55" s="9">
        <v>2334.1267985343998</v>
      </c>
      <c r="K55" s="9">
        <v>1286.2798782244001</v>
      </c>
      <c r="L55" s="9">
        <v>795.0489518544</v>
      </c>
      <c r="M55" s="10">
        <v>1084.3238215844001</v>
      </c>
      <c r="N55" s="9">
        <v>1332.5558881214199</v>
      </c>
      <c r="O55" s="9">
        <v>2190.3549518544005</v>
      </c>
      <c r="P55" s="9">
        <v>1576.8146917744002</v>
      </c>
      <c r="Q55" s="10">
        <v>1844.115</v>
      </c>
      <c r="R55" s="9">
        <v>1308.2149999999999</v>
      </c>
      <c r="S55" s="9">
        <v>-552.91499999999996</v>
      </c>
      <c r="T55" s="9">
        <v>-291.995</v>
      </c>
      <c r="U55" s="10">
        <f>-3386252/(1000)</f>
        <v>-3386.252</v>
      </c>
      <c r="V55" s="9">
        <v>-1796.7190000000001</v>
      </c>
      <c r="W55" s="9">
        <v>-530.90099999999995</v>
      </c>
      <c r="X55" s="9">
        <v>-497.36200000000002</v>
      </c>
      <c r="Y55" s="10">
        <v>-1508.8330000000001</v>
      </c>
      <c r="Z55" s="9">
        <v>138.25200000000001</v>
      </c>
      <c r="AA55" s="51">
        <v>294.29500000000002</v>
      </c>
      <c r="AB55" s="51">
        <v>568.89200000000005</v>
      </c>
    </row>
    <row r="56" spans="1:28" s="8" customFormat="1" ht="14.25" customHeight="1">
      <c r="A56" s="58" t="s">
        <v>136</v>
      </c>
      <c r="B56" s="9">
        <v>-3193.511</v>
      </c>
      <c r="C56" s="9">
        <v>-3631.585</v>
      </c>
      <c r="D56" s="9">
        <v>-3830.4679999999998</v>
      </c>
      <c r="E56" s="10">
        <v>-993.82600000000002</v>
      </c>
      <c r="F56" s="9">
        <v>-622.63</v>
      </c>
      <c r="G56" s="9">
        <v>36.542999999999999</v>
      </c>
      <c r="H56" s="9">
        <v>1130.8209999999999</v>
      </c>
      <c r="I56" s="10">
        <v>0</v>
      </c>
      <c r="J56" s="9">
        <v>984.28099999999995</v>
      </c>
      <c r="K56" s="9">
        <v>1389.9649999999999</v>
      </c>
      <c r="L56" s="9">
        <v>2910.8130000000001</v>
      </c>
      <c r="M56" s="10"/>
      <c r="N56" s="9">
        <v>1164.6400000000001</v>
      </c>
      <c r="O56" s="9">
        <v>1416.579</v>
      </c>
      <c r="P56" s="9">
        <v>1405.8810000000001</v>
      </c>
      <c r="Q56" s="10"/>
      <c r="R56" s="9">
        <v>425.52499999999998</v>
      </c>
      <c r="S56" s="9">
        <v>384.72500000000002</v>
      </c>
      <c r="T56" s="9">
        <v>693.31299999999999</v>
      </c>
      <c r="U56" s="10">
        <f>0/(1000)</f>
        <v>0</v>
      </c>
      <c r="V56" s="9">
        <v>401.24200000000002</v>
      </c>
      <c r="W56" s="9">
        <v>0</v>
      </c>
      <c r="X56" s="9">
        <v>0</v>
      </c>
      <c r="Y56" s="10">
        <v>0</v>
      </c>
      <c r="Z56" s="9">
        <v>0</v>
      </c>
      <c r="AA56" s="51">
        <v>0</v>
      </c>
      <c r="AB56" s="51">
        <v>0</v>
      </c>
    </row>
    <row r="57" spans="1:28" s="8" customFormat="1" ht="14.25" customHeight="1">
      <c r="A57" s="58" t="s">
        <v>137</v>
      </c>
      <c r="B57" s="9">
        <v>-177.887</v>
      </c>
      <c r="C57" s="9">
        <v>-177.869</v>
      </c>
      <c r="D57" s="9">
        <v>-177.87100000000001</v>
      </c>
      <c r="E57" s="10">
        <v>-177.88399999999999</v>
      </c>
      <c r="F57" s="9">
        <v>-168.50800000000001</v>
      </c>
      <c r="G57" s="9">
        <v>-168.51</v>
      </c>
      <c r="H57" s="9">
        <v>-168.56299999999999</v>
      </c>
      <c r="I57" s="10">
        <v>-168.589</v>
      </c>
      <c r="J57" s="9">
        <v>-155.10878849880001</v>
      </c>
      <c r="K57" s="9">
        <v>-155.24226518879999</v>
      </c>
      <c r="L57" s="9">
        <v>-155.33190370880001</v>
      </c>
      <c r="M57" s="10">
        <v>-155.3599037088</v>
      </c>
      <c r="N57" s="9">
        <v>-138.42983247283399</v>
      </c>
      <c r="O57" s="9">
        <v>-135.55990370879999</v>
      </c>
      <c r="P57" s="9">
        <v>-135.7106436288</v>
      </c>
      <c r="Q57" s="10">
        <v>-136</v>
      </c>
      <c r="R57" s="9">
        <v>-122.961</v>
      </c>
      <c r="S57" s="9">
        <v>-123.108</v>
      </c>
      <c r="T57" s="9">
        <v>-123.292</v>
      </c>
      <c r="U57" s="10">
        <f>-123421/(1000)</f>
        <v>-123.42100000000001</v>
      </c>
      <c r="V57" s="9">
        <v>-101.91</v>
      </c>
      <c r="W57" s="9">
        <v>-101.801</v>
      </c>
      <c r="X57" s="9">
        <v>-101.855</v>
      </c>
      <c r="Y57" s="10">
        <v>-101.88200000000001</v>
      </c>
      <c r="Z57" s="9">
        <v>-81.903999999999996</v>
      </c>
      <c r="AA57" s="51">
        <v>-82.033000000000001</v>
      </c>
      <c r="AB57" s="51">
        <v>-209.333</v>
      </c>
    </row>
    <row r="58" spans="1:28" s="8" customFormat="1" ht="14.25" customHeight="1">
      <c r="A58" s="58" t="s">
        <v>138</v>
      </c>
      <c r="B58" s="9"/>
      <c r="C58" s="9"/>
      <c r="D58" s="9"/>
      <c r="E58" s="10"/>
      <c r="F58" s="9"/>
      <c r="G58" s="9"/>
      <c r="H58" s="9"/>
      <c r="I58" s="10"/>
      <c r="J58" s="9"/>
      <c r="K58" s="9"/>
      <c r="L58" s="9"/>
      <c r="M58" s="10"/>
      <c r="N58" s="9"/>
      <c r="O58" s="9"/>
      <c r="P58" s="9"/>
      <c r="Q58" s="10"/>
      <c r="R58" s="9"/>
      <c r="S58" s="9"/>
      <c r="T58" s="9"/>
      <c r="U58" s="10"/>
      <c r="V58" s="9"/>
      <c r="W58" s="9">
        <v>973.69399999999996</v>
      </c>
      <c r="X58" s="9">
        <v>1322.405</v>
      </c>
      <c r="Y58" s="10" t="s">
        <v>13</v>
      </c>
      <c r="Z58" s="9">
        <v>-529.94899999999996</v>
      </c>
      <c r="AA58" s="51">
        <v>-252.67599999999999</v>
      </c>
      <c r="AB58" s="51">
        <v>-11.531000000000001</v>
      </c>
    </row>
    <row r="59" spans="1:28" s="8" customFormat="1" ht="9.9499999999999993" customHeight="1">
      <c r="A59" s="11"/>
      <c r="B59" s="9"/>
      <c r="C59" s="9"/>
      <c r="D59" s="9"/>
      <c r="E59" s="10"/>
      <c r="F59" s="9"/>
      <c r="G59" s="9"/>
      <c r="H59" s="9"/>
      <c r="I59" s="10"/>
      <c r="J59" s="9"/>
      <c r="K59" s="9"/>
      <c r="L59" s="9"/>
      <c r="M59" s="10"/>
      <c r="N59" s="9"/>
      <c r="O59" s="9"/>
      <c r="P59" s="9"/>
      <c r="Q59" s="10"/>
      <c r="R59" s="9"/>
      <c r="S59" s="9"/>
      <c r="T59" s="9"/>
      <c r="U59" s="10"/>
      <c r="V59" s="9"/>
      <c r="W59" s="9"/>
      <c r="X59" s="9"/>
      <c r="Y59" s="10"/>
      <c r="Z59" s="9"/>
      <c r="AA59" s="51"/>
      <c r="AB59" s="51"/>
    </row>
    <row r="60" spans="1:28" s="8" customFormat="1" ht="14.25" customHeight="1">
      <c r="A60" s="59" t="s">
        <v>139</v>
      </c>
      <c r="B60" s="7">
        <v>535.03899999999999</v>
      </c>
      <c r="C60" s="7">
        <v>585.49400000000003</v>
      </c>
      <c r="D60" s="7">
        <v>580.10699999999997</v>
      </c>
      <c r="E60" s="7">
        <v>574.45600000000002</v>
      </c>
      <c r="F60" s="7">
        <v>717.34</v>
      </c>
      <c r="G60" s="7">
        <v>981.01199999999994</v>
      </c>
      <c r="H60" s="7">
        <v>1059.154</v>
      </c>
      <c r="I60" s="7">
        <v>1346.6590000000001</v>
      </c>
      <c r="J60" s="7">
        <v>1243.8009999999999</v>
      </c>
      <c r="K60" s="7">
        <v>1714.482</v>
      </c>
      <c r="L60" s="7">
        <v>1980.087</v>
      </c>
      <c r="M60" s="7">
        <v>2008.7819999999999</v>
      </c>
      <c r="N60" s="7">
        <v>2094.4319999999998</v>
      </c>
      <c r="O60" s="7">
        <v>2461.585</v>
      </c>
      <c r="P60" s="7">
        <v>2437.42</v>
      </c>
      <c r="Q60" s="7">
        <v>2147.4079999999999</v>
      </c>
      <c r="R60" s="7">
        <v>2235.6410000000001</v>
      </c>
      <c r="S60" s="7">
        <v>2204.0459999999998</v>
      </c>
      <c r="T60" s="7">
        <v>1956.2180000000001</v>
      </c>
      <c r="U60" s="7">
        <f>1985347/(1000)</f>
        <v>1985.347</v>
      </c>
      <c r="V60" s="7">
        <v>2681.7420000000002</v>
      </c>
      <c r="W60" s="7">
        <v>3196.2139999999999</v>
      </c>
      <c r="X60" s="7">
        <v>4432.4930000000004</v>
      </c>
      <c r="Y60" s="7">
        <v>6515.1549999999997</v>
      </c>
      <c r="Z60" s="7">
        <v>6532.9560000000001</v>
      </c>
      <c r="AA60" s="60">
        <v>6487.0339999999997</v>
      </c>
      <c r="AB60" s="60">
        <v>6620.8370000000004</v>
      </c>
    </row>
    <row r="61" spans="1:28" s="8" customFormat="1" ht="9.9499999999999993" customHeight="1">
      <c r="A61" s="2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51"/>
      <c r="AB61" s="51"/>
    </row>
    <row r="62" spans="1:28" s="8" customFormat="1" ht="14.25" customHeight="1">
      <c r="A62" s="59" t="s">
        <v>140</v>
      </c>
      <c r="B62" s="7">
        <v>33839.148999999998</v>
      </c>
      <c r="C62" s="7">
        <v>37229.065000000002</v>
      </c>
      <c r="D62" s="7">
        <v>35838.464999999997</v>
      </c>
      <c r="E62" s="7">
        <v>35270.260999999999</v>
      </c>
      <c r="F62" s="7">
        <v>38583.4</v>
      </c>
      <c r="G62" s="7">
        <v>38280.207000000002</v>
      </c>
      <c r="H62" s="7">
        <v>40836.06</v>
      </c>
      <c r="I62" s="7">
        <v>42075.707000000002</v>
      </c>
      <c r="J62" s="7">
        <v>40199.520745409995</v>
      </c>
      <c r="K62" s="7">
        <v>44289.873348410001</v>
      </c>
      <c r="L62" s="7">
        <v>46125.256783519995</v>
      </c>
      <c r="M62" s="7">
        <v>47639.43</v>
      </c>
      <c r="N62" s="7">
        <v>49659.972999999998</v>
      </c>
      <c r="O62" s="7">
        <v>50165.315999999999</v>
      </c>
      <c r="P62" s="7">
        <v>52410.506000000001</v>
      </c>
      <c r="Q62" s="7">
        <v>55434.69</v>
      </c>
      <c r="R62" s="7">
        <v>56794.421999999999</v>
      </c>
      <c r="S62" s="7">
        <v>57495.040999999997</v>
      </c>
      <c r="T62" s="7">
        <v>58988.786</v>
      </c>
      <c r="U62" s="7">
        <f>59390832/(1000)</f>
        <v>59390.832000000002</v>
      </c>
      <c r="V62" s="7">
        <v>57473.163999999997</v>
      </c>
      <c r="W62" s="7">
        <v>60335.243000000002</v>
      </c>
      <c r="X62" s="7">
        <v>62163.678999999996</v>
      </c>
      <c r="Y62" s="7">
        <v>63796.777000000002</v>
      </c>
      <c r="Z62" s="7">
        <v>62090.633999999998</v>
      </c>
      <c r="AA62" s="60">
        <v>63678.586000000003</v>
      </c>
      <c r="AB62" s="60">
        <v>64453.08</v>
      </c>
    </row>
    <row r="63" spans="1:28">
      <c r="AA63" s="50"/>
      <c r="AB63" s="50"/>
    </row>
    <row r="64" spans="1:28">
      <c r="AA64" s="50"/>
      <c r="AB64" s="50"/>
    </row>
    <row r="65" spans="2:28"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</row>
  </sheetData>
  <phoneticPr fontId="183" type="noConversion"/>
  <pageMargins left="0.511811024" right="0.511811024" top="0.78740157499999996" bottom="0.78740157499999996" header="0.31496062000000002" footer="0.31496062000000002"/>
  <pageSetup paperSize="9" scale="63" fitToHeight="0" orientation="portrait" r:id="rId1"/>
  <customProperties>
    <customPr name="_pios_id" r:id="rId2"/>
  </customProperties>
  <ignoredErrors>
    <ignoredError sqref="E12:AB12" formulaRange="1"/>
  </ignoredError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23BE-9FFA-4DFC-8BAB-4C717B214147}">
  <sheetPr codeName="Planilha8">
    <tabColor rgb="FF4F4B4B"/>
    <pageSetUpPr fitToPage="1"/>
  </sheetPr>
  <dimension ref="A1:AJ37"/>
  <sheetViews>
    <sheetView showGridLines="0" zoomScaleNormal="100" workbookViewId="0">
      <pane xSplit="1" topLeftCell="AA1" activePane="topRight" state="frozen"/>
      <selection pane="topRight"/>
    </sheetView>
  </sheetViews>
  <sheetFormatPr defaultColWidth="9.140625" defaultRowHeight="15" outlineLevelCol="2"/>
  <cols>
    <col min="1" max="1" width="55.7109375" style="98" customWidth="1"/>
    <col min="2" max="5" width="10.7109375" style="98" hidden="1" customWidth="1" outlineLevel="2"/>
    <col min="6" max="6" width="10.7109375" style="98" hidden="1" customWidth="1" outlineLevel="1" collapsed="1"/>
    <col min="7" max="10" width="10.7109375" style="98" hidden="1" customWidth="1" outlineLevel="2"/>
    <col min="11" max="11" width="10.7109375" style="98" hidden="1" customWidth="1" outlineLevel="1" collapsed="1"/>
    <col min="12" max="15" width="10.7109375" style="98" hidden="1" customWidth="1" outlineLevel="2"/>
    <col min="16" max="16" width="10.7109375" style="98" hidden="1" customWidth="1" outlineLevel="1" collapsed="1"/>
    <col min="17" max="20" width="10.7109375" style="98" hidden="1" customWidth="1" outlineLevel="2"/>
    <col min="21" max="21" width="10.7109375" style="98" hidden="1" customWidth="1" outlineLevel="1" collapsed="1"/>
    <col min="22" max="25" width="10.7109375" style="98" hidden="1" customWidth="1" outlineLevel="2"/>
    <col min="26" max="26" width="10.7109375" style="98" hidden="1" customWidth="1" outlineLevel="1" collapsed="1"/>
    <col min="27" max="27" width="10.7109375" style="98" customWidth="1" collapsed="1"/>
    <col min="28" max="34" width="10.7109375" style="98" customWidth="1"/>
    <col min="35" max="16384" width="9.140625" style="98"/>
  </cols>
  <sheetData>
    <row r="1" spans="1:36" ht="50.1" customHeight="1"/>
    <row r="2" spans="1:36" ht="27" customHeight="1">
      <c r="A2" s="96" t="s">
        <v>141</v>
      </c>
      <c r="B2" s="97" t="s">
        <v>23</v>
      </c>
      <c r="C2" s="97" t="s">
        <v>24</v>
      </c>
      <c r="D2" s="97" t="s">
        <v>25</v>
      </c>
      <c r="E2" s="97" t="s">
        <v>26</v>
      </c>
      <c r="F2" s="97">
        <v>2020</v>
      </c>
      <c r="G2" s="97" t="s">
        <v>27</v>
      </c>
      <c r="H2" s="97" t="s">
        <v>28</v>
      </c>
      <c r="I2" s="97" t="s">
        <v>29</v>
      </c>
      <c r="J2" s="97" t="s">
        <v>30</v>
      </c>
      <c r="K2" s="97">
        <v>2021</v>
      </c>
      <c r="L2" s="97" t="s">
        <v>31</v>
      </c>
      <c r="M2" s="97" t="s">
        <v>32</v>
      </c>
      <c r="N2" s="97" t="s">
        <v>33</v>
      </c>
      <c r="O2" s="97" t="s">
        <v>34</v>
      </c>
      <c r="P2" s="97">
        <v>2022</v>
      </c>
      <c r="Q2" s="97" t="s">
        <v>35</v>
      </c>
      <c r="R2" s="97" t="s">
        <v>36</v>
      </c>
      <c r="S2" s="97" t="s">
        <v>37</v>
      </c>
      <c r="T2" s="97" t="s">
        <v>38</v>
      </c>
      <c r="U2" s="97">
        <v>2023</v>
      </c>
      <c r="V2" s="97" t="s">
        <v>39</v>
      </c>
      <c r="W2" s="97" t="s">
        <v>40</v>
      </c>
      <c r="X2" s="97" t="s">
        <v>41</v>
      </c>
      <c r="Y2" s="97" t="s">
        <v>42</v>
      </c>
      <c r="Z2" s="97">
        <v>2024</v>
      </c>
      <c r="AA2" s="97" t="s">
        <v>43</v>
      </c>
      <c r="AB2" s="97" t="s">
        <v>44</v>
      </c>
      <c r="AC2" s="97" t="s">
        <v>45</v>
      </c>
      <c r="AD2" s="97" t="s">
        <v>46</v>
      </c>
      <c r="AE2" s="97">
        <v>2025</v>
      </c>
      <c r="AF2" s="97" t="s">
        <v>47</v>
      </c>
      <c r="AG2" s="97" t="s">
        <v>48</v>
      </c>
      <c r="AH2" s="97" t="s">
        <v>49</v>
      </c>
    </row>
    <row r="3" spans="1:36">
      <c r="A3" s="81" t="s">
        <v>142</v>
      </c>
      <c r="B3" s="80">
        <v>2983.317</v>
      </c>
      <c r="C3" s="80">
        <v>3336.9609999999998</v>
      </c>
      <c r="D3" s="80">
        <v>3559.5037015000003</v>
      </c>
      <c r="E3" s="80">
        <v>3817.8722984999995</v>
      </c>
      <c r="F3" s="80">
        <v>13697.654</v>
      </c>
      <c r="G3" s="80">
        <v>4018.84</v>
      </c>
      <c r="H3" s="80">
        <v>4695.7470000000003</v>
      </c>
      <c r="I3" s="80">
        <v>5037.0709999999999</v>
      </c>
      <c r="J3" s="80">
        <v>5260.02</v>
      </c>
      <c r="K3" s="80">
        <v>19011.678</v>
      </c>
      <c r="L3" s="80">
        <v>5044.6350000000002</v>
      </c>
      <c r="M3" s="80">
        <v>5765.2520000000004</v>
      </c>
      <c r="N3" s="80">
        <v>6307.2730000000001</v>
      </c>
      <c r="O3" s="80">
        <v>5893.0010000000002</v>
      </c>
      <c r="P3" s="80">
        <v>23010.161</v>
      </c>
      <c r="Q3" s="80">
        <v>5555.0540000000001</v>
      </c>
      <c r="R3" s="80">
        <v>5000.0879999999997</v>
      </c>
      <c r="S3" s="80">
        <f>5084538/1000</f>
        <v>5084.5379999999996</v>
      </c>
      <c r="T3" s="80">
        <v>5152.1040000000003</v>
      </c>
      <c r="U3" s="80">
        <v>20791.784</v>
      </c>
      <c r="V3" s="80">
        <v>5116.5052046899991</v>
      </c>
      <c r="W3" s="80">
        <v>5684.527</v>
      </c>
      <c r="X3" s="80">
        <v>5815.84158983</v>
      </c>
      <c r="Y3" s="80">
        <v>6136.3159999999998</v>
      </c>
      <c r="Z3" s="80">
        <v>22753.18979452</v>
      </c>
      <c r="AA3" s="80">
        <v>5630.1580000000004</v>
      </c>
      <c r="AB3" s="80">
        <v>6001.0820000000003</v>
      </c>
      <c r="AC3" s="80">
        <v>6238.5290000000005</v>
      </c>
      <c r="AD3" s="80">
        <v>5973.1270000000004</v>
      </c>
      <c r="AE3" s="80">
        <v>23842.896000000001</v>
      </c>
      <c r="AF3" s="80">
        <v>5942.473</v>
      </c>
      <c r="AG3" s="80">
        <v>6167.87</v>
      </c>
      <c r="AH3" s="80">
        <v>6553.6049999999996</v>
      </c>
    </row>
    <row r="4" spans="1:36">
      <c r="A4" s="81" t="s">
        <v>66</v>
      </c>
      <c r="B4" s="80">
        <v>2591.3867019499994</v>
      </c>
      <c r="C4" s="80">
        <v>2956.3964989399992</v>
      </c>
      <c r="D4" s="80">
        <v>3108.8280503699998</v>
      </c>
      <c r="E4" s="80">
        <v>3292.1819304100004</v>
      </c>
      <c r="F4" s="80">
        <v>11948.794181670002</v>
      </c>
      <c r="G4" s="80">
        <v>3466.5466160700003</v>
      </c>
      <c r="H4" s="80">
        <v>4075.5531601600001</v>
      </c>
      <c r="I4" s="80">
        <v>4358.2309999999998</v>
      </c>
      <c r="J4" s="80">
        <v>4581.0569999999998</v>
      </c>
      <c r="K4" s="80">
        <v>16481.387999999999</v>
      </c>
      <c r="L4" s="80">
        <v>4422.13</v>
      </c>
      <c r="M4" s="80">
        <v>5038.9549999999999</v>
      </c>
      <c r="N4" s="80">
        <v>5488.2280000000001</v>
      </c>
      <c r="O4" s="80">
        <v>5083.3860000000004</v>
      </c>
      <c r="P4" s="80">
        <v>20032.699000000001</v>
      </c>
      <c r="Q4" s="80">
        <v>4830.7610368400001</v>
      </c>
      <c r="R4" s="80">
        <v>4292.5789999999997</v>
      </c>
      <c r="S4" s="80">
        <v>4400.4070000000002</v>
      </c>
      <c r="T4" s="80">
        <v>4500.0020000000004</v>
      </c>
      <c r="U4" s="80">
        <v>18023.749036839999</v>
      </c>
      <c r="V4" s="80">
        <v>4429.5836456799989</v>
      </c>
      <c r="W4" s="80">
        <v>4948.732</v>
      </c>
      <c r="X4" s="80">
        <v>4998.7289217500002</v>
      </c>
      <c r="Y4" s="80">
        <v>5268.2195000000002</v>
      </c>
      <c r="Z4" s="80">
        <v>19645.264114309997</v>
      </c>
      <c r="AA4" s="80">
        <v>4858.5339999999997</v>
      </c>
      <c r="AB4" s="80">
        <v>5247.2020000000002</v>
      </c>
      <c r="AC4" s="80">
        <v>5426.4669999999996</v>
      </c>
      <c r="AD4" s="80">
        <v>5165.3040000000001</v>
      </c>
      <c r="AE4" s="80">
        <v>20697.507000000001</v>
      </c>
      <c r="AF4" s="80">
        <v>4945.9570000000003</v>
      </c>
      <c r="AG4" s="80">
        <v>5150.6461971199997</v>
      </c>
      <c r="AH4" s="80">
        <v>5566</v>
      </c>
    </row>
    <row r="5" spans="1:36">
      <c r="A5" s="149" t="s">
        <v>81</v>
      </c>
      <c r="B5" s="99">
        <v>1537.5863562500001</v>
      </c>
      <c r="C5" s="99">
        <v>1500.9367094499994</v>
      </c>
      <c r="D5" s="99">
        <v>1808.6861833899998</v>
      </c>
      <c r="E5" s="99">
        <v>2147.8606889100001</v>
      </c>
      <c r="F5" s="104">
        <v>6995.0709379999998</v>
      </c>
      <c r="G5" s="99">
        <v>2160.1522135200003</v>
      </c>
      <c r="H5" s="73">
        <v>2460.4894567199999</v>
      </c>
      <c r="I5" s="73">
        <v>2676.9189652396494</v>
      </c>
      <c r="J5" s="73">
        <v>2639.8700455899998</v>
      </c>
      <c r="K5" s="104">
        <v>9937.42835156</v>
      </c>
      <c r="L5" s="73">
        <v>2607.7025275400001</v>
      </c>
      <c r="M5" s="73">
        <v>2817.4968158199999</v>
      </c>
      <c r="N5" s="73">
        <v>3177.6815562100001</v>
      </c>
      <c r="O5" s="73">
        <v>3146.54</v>
      </c>
      <c r="P5" s="104">
        <v>11749.42</v>
      </c>
      <c r="Q5" s="73">
        <v>2972.5914489299998</v>
      </c>
      <c r="R5" s="73">
        <v>2941.5339396500003</v>
      </c>
      <c r="S5" s="73">
        <v>2935.0315677499998</v>
      </c>
      <c r="T5" s="73">
        <v>2879.3946878500005</v>
      </c>
      <c r="U5" s="104">
        <v>11728.55007643</v>
      </c>
      <c r="V5" s="73">
        <v>2888.5351110099996</v>
      </c>
      <c r="W5" s="73">
        <v>3118.1288889900002</v>
      </c>
      <c r="X5" s="73">
        <v>3375.3260988400002</v>
      </c>
      <c r="Y5" s="73">
        <v>3317.5189999999998</v>
      </c>
      <c r="Z5" s="104">
        <v>12699.510209850001</v>
      </c>
      <c r="AA5" s="73">
        <v>3031.09</v>
      </c>
      <c r="AB5" s="73">
        <v>3192.13</v>
      </c>
      <c r="AC5" s="73">
        <v>3553.3718595300002</v>
      </c>
      <c r="AD5" s="73">
        <v>3354.6932068399988</v>
      </c>
      <c r="AE5" s="104">
        <v>13131.28649699</v>
      </c>
      <c r="AF5" s="73">
        <v>3239.4160000000002</v>
      </c>
      <c r="AG5" s="73">
        <v>3438.4988921199988</v>
      </c>
      <c r="AH5" s="73">
        <v>3580.6353897700001</v>
      </c>
    </row>
    <row r="6" spans="1:36">
      <c r="A6" s="149" t="s">
        <v>82</v>
      </c>
      <c r="B6" s="99">
        <v>1053.8003457</v>
      </c>
      <c r="C6" s="99">
        <v>1455.4597894899998</v>
      </c>
      <c r="D6" s="99">
        <v>1300.14186698</v>
      </c>
      <c r="E6" s="99">
        <v>1144.3212415</v>
      </c>
      <c r="F6" s="104">
        <v>4953.7232436699987</v>
      </c>
      <c r="G6" s="99">
        <v>1306.39440255</v>
      </c>
      <c r="H6" s="73">
        <v>1615.0637034400002</v>
      </c>
      <c r="I6" s="73">
        <v>1681.3122996345814</v>
      </c>
      <c r="J6" s="73">
        <v>1941.18997704</v>
      </c>
      <c r="K6" s="104">
        <v>6543.9633826645804</v>
      </c>
      <c r="L6" s="73">
        <v>1814.4260843500001</v>
      </c>
      <c r="M6" s="73">
        <v>2221.4613654699997</v>
      </c>
      <c r="N6" s="73">
        <v>2310.5463674100001</v>
      </c>
      <c r="O6" s="73">
        <v>1936.846</v>
      </c>
      <c r="P6" s="104">
        <v>8283.2790000000005</v>
      </c>
      <c r="Q6" s="73">
        <v>1858.47319021</v>
      </c>
      <c r="R6" s="73">
        <v>1351.0448337099999</v>
      </c>
      <c r="S6" s="73">
        <v>1465.37652265</v>
      </c>
      <c r="T6" s="73">
        <v>1620.60767691</v>
      </c>
      <c r="U6" s="104">
        <v>6295.1981922999994</v>
      </c>
      <c r="V6" s="73">
        <v>1541.0480841100002</v>
      </c>
      <c r="W6" s="73">
        <v>1830.6029158899998</v>
      </c>
      <c r="X6" s="73">
        <v>1623.4022312000002</v>
      </c>
      <c r="Y6" s="73">
        <v>1950.701</v>
      </c>
      <c r="Z6" s="104">
        <v>6945.7542312000005</v>
      </c>
      <c r="AA6" s="73">
        <v>1827.444</v>
      </c>
      <c r="AB6" s="73">
        <v>2055.0720000000001</v>
      </c>
      <c r="AC6" s="73">
        <v>1873.09557677</v>
      </c>
      <c r="AD6" s="73">
        <v>1810.6103568599997</v>
      </c>
      <c r="AE6" s="104">
        <v>7566.2205030099994</v>
      </c>
      <c r="AF6" s="73">
        <v>1706.5409999999999</v>
      </c>
      <c r="AG6" s="73">
        <v>1712.21385416</v>
      </c>
      <c r="AH6" s="73">
        <v>1985.365</v>
      </c>
    </row>
    <row r="7" spans="1:36">
      <c r="A7" s="102" t="s">
        <v>143</v>
      </c>
      <c r="B7" s="73">
        <v>217.25800000000001</v>
      </c>
      <c r="C7" s="73">
        <v>31.562999999999999</v>
      </c>
      <c r="D7" s="73">
        <v>68.515000000000001</v>
      </c>
      <c r="E7" s="73">
        <v>341.053</v>
      </c>
      <c r="F7" s="74">
        <v>658.38900000000001</v>
      </c>
      <c r="G7" s="73">
        <v>42.704000000000001</v>
      </c>
      <c r="H7" s="73">
        <v>198.70099999999999</v>
      </c>
      <c r="I7" s="73">
        <v>403.23200000000003</v>
      </c>
      <c r="J7" s="73">
        <v>664.154</v>
      </c>
      <c r="K7" s="74">
        <v>1308.7909999999999</v>
      </c>
      <c r="L7" s="73">
        <v>371.68</v>
      </c>
      <c r="M7" s="73">
        <v>586.37599999999998</v>
      </c>
      <c r="N7" s="73">
        <v>960.78205061000006</v>
      </c>
      <c r="O7" s="73">
        <v>-35.751050610000036</v>
      </c>
      <c r="P7" s="74">
        <v>1883.087</v>
      </c>
      <c r="Q7" s="73">
        <v>383.45927613000003</v>
      </c>
      <c r="R7" s="73">
        <v>572.67100000000005</v>
      </c>
      <c r="S7" s="73">
        <f>143230/1000</f>
        <v>143.22999999999999</v>
      </c>
      <c r="T7" s="73">
        <v>130.08099999999999</v>
      </c>
      <c r="U7" s="74">
        <v>1229.441</v>
      </c>
      <c r="V7" s="73">
        <v>199.64776120000002</v>
      </c>
      <c r="W7" s="73">
        <v>-88.015000000000001</v>
      </c>
      <c r="X7" s="73">
        <v>408.17390625000002</v>
      </c>
      <c r="Y7" s="73">
        <v>550.75</v>
      </c>
      <c r="Z7" s="74">
        <v>1070.5566674500001</v>
      </c>
      <c r="AA7" s="73">
        <v>388.04399999999998</v>
      </c>
      <c r="AB7" s="73">
        <v>376.62700000000001</v>
      </c>
      <c r="AC7" s="73">
        <v>563.149</v>
      </c>
      <c r="AD7" s="73">
        <v>343.541</v>
      </c>
      <c r="AE7" s="74">
        <v>1671.3610000000001</v>
      </c>
      <c r="AF7" s="73">
        <v>-581.33000000000004</v>
      </c>
      <c r="AG7" s="73">
        <v>304.959</v>
      </c>
      <c r="AH7" s="73">
        <v>177.614</v>
      </c>
    </row>
    <row r="8" spans="1:36">
      <c r="A8" s="102" t="s">
        <v>144</v>
      </c>
      <c r="B8" s="100">
        <v>0</v>
      </c>
      <c r="C8" s="100">
        <v>0</v>
      </c>
      <c r="D8" s="100">
        <v>0</v>
      </c>
      <c r="E8" s="100">
        <v>0</v>
      </c>
      <c r="F8" s="101">
        <v>0</v>
      </c>
      <c r="G8" s="100">
        <v>0</v>
      </c>
      <c r="H8" s="100">
        <v>0</v>
      </c>
      <c r="I8" s="100">
        <v>0</v>
      </c>
      <c r="J8" s="100">
        <v>0</v>
      </c>
      <c r="K8" s="101">
        <v>0</v>
      </c>
      <c r="L8" s="100">
        <v>0</v>
      </c>
      <c r="M8" s="100">
        <v>0</v>
      </c>
      <c r="N8" s="100">
        <v>0</v>
      </c>
      <c r="O8" s="100">
        <v>0</v>
      </c>
      <c r="P8" s="101">
        <v>0</v>
      </c>
      <c r="Q8" s="100">
        <v>0</v>
      </c>
      <c r="R8" s="100">
        <v>0</v>
      </c>
      <c r="S8" s="100">
        <v>0</v>
      </c>
      <c r="T8" s="100">
        <v>0</v>
      </c>
      <c r="U8" s="101">
        <v>0</v>
      </c>
      <c r="V8" s="100">
        <v>0</v>
      </c>
      <c r="W8" s="100">
        <v>0</v>
      </c>
      <c r="X8" s="100">
        <v>0</v>
      </c>
      <c r="Y8" s="100">
        <v>0</v>
      </c>
      <c r="Z8" s="101">
        <v>0</v>
      </c>
      <c r="AA8" s="100">
        <v>0</v>
      </c>
      <c r="AB8" s="100">
        <v>0</v>
      </c>
      <c r="AC8" s="100">
        <v>0</v>
      </c>
      <c r="AD8" s="100">
        <v>0</v>
      </c>
      <c r="AE8" s="101">
        <v>0</v>
      </c>
      <c r="AF8" s="100">
        <v>0</v>
      </c>
      <c r="AG8" s="100">
        <v>0</v>
      </c>
      <c r="AH8" s="100">
        <v>0</v>
      </c>
    </row>
    <row r="9" spans="1:36">
      <c r="A9" s="150" t="s">
        <v>145</v>
      </c>
      <c r="B9" s="79">
        <v>-1814.4269999999999</v>
      </c>
      <c r="C9" s="79">
        <v>-1844.9079999999999</v>
      </c>
      <c r="D9" s="79">
        <v>-1926.325</v>
      </c>
      <c r="E9" s="79">
        <v>-2299.6390000000001</v>
      </c>
      <c r="F9" s="80">
        <v>-7885.299</v>
      </c>
      <c r="G9" s="79">
        <v>-2389.9540000000002</v>
      </c>
      <c r="H9" s="79">
        <v>-2464.8090000000002</v>
      </c>
      <c r="I9" s="79">
        <v>-2602.482</v>
      </c>
      <c r="J9" s="79">
        <v>-2790.0889999999999</v>
      </c>
      <c r="K9" s="80">
        <v>-10247.334000000001</v>
      </c>
      <c r="L9" s="79">
        <v>-2717.0929999999998</v>
      </c>
      <c r="M9" s="79">
        <v>-3341.4630000000002</v>
      </c>
      <c r="N9" s="79">
        <v>-3169.2031512599997</v>
      </c>
      <c r="O9" s="79">
        <v>-3173.1718487400003</v>
      </c>
      <c r="P9" s="80">
        <v>-12400.931</v>
      </c>
      <c r="Q9" s="79">
        <v>-2859.28379847</v>
      </c>
      <c r="R9" s="79">
        <v>-3123.3409999999999</v>
      </c>
      <c r="S9" s="79">
        <v>-3240.0650000000001</v>
      </c>
      <c r="T9" s="79">
        <v>-3181.0540000000001</v>
      </c>
      <c r="U9" s="80">
        <v>-12403.744000000001</v>
      </c>
      <c r="V9" s="79">
        <v>-2995.3904627699999</v>
      </c>
      <c r="W9" s="79">
        <v>-3193.6149999999998</v>
      </c>
      <c r="X9" s="79">
        <v>-3467.6259348399999</v>
      </c>
      <c r="Y9" s="79">
        <v>-3687.6660000000002</v>
      </c>
      <c r="Z9" s="80">
        <v>-13344.29739761</v>
      </c>
      <c r="AA9" s="79">
        <v>-3612.0419999999999</v>
      </c>
      <c r="AB9" s="79">
        <v>-3474.3719999999998</v>
      </c>
      <c r="AC9" s="79">
        <v>-3930.96</v>
      </c>
      <c r="AD9" s="79">
        <v>-4026.5839999999998</v>
      </c>
      <c r="AE9" s="80">
        <v>-15043.958000000001</v>
      </c>
      <c r="AF9" s="79">
        <v>-3860.6010000000001</v>
      </c>
      <c r="AG9" s="79">
        <v>-3708.402</v>
      </c>
      <c r="AH9" s="79">
        <v>-3969.7020000000002</v>
      </c>
    </row>
    <row r="10" spans="1:36">
      <c r="A10" s="67" t="s">
        <v>146</v>
      </c>
      <c r="B10" s="80">
        <v>994.21799999999996</v>
      </c>
      <c r="C10" s="80">
        <v>1143.0519999999999</v>
      </c>
      <c r="D10" s="80">
        <v>1251.018</v>
      </c>
      <c r="E10" s="80">
        <v>1333.596</v>
      </c>
      <c r="F10" s="80">
        <v>4721.884</v>
      </c>
      <c r="G10" s="80">
        <v>1119.297</v>
      </c>
      <c r="H10" s="80">
        <v>1809.4449999999999</v>
      </c>
      <c r="I10" s="80">
        <v>2158.9810000000002</v>
      </c>
      <c r="J10" s="80">
        <v>2455.1219999999998</v>
      </c>
      <c r="K10" s="80">
        <v>7542.8450000000003</v>
      </c>
      <c r="L10" s="80">
        <v>2076.7170000000001</v>
      </c>
      <c r="M10" s="80">
        <v>2283.8679999999999</v>
      </c>
      <c r="N10" s="80">
        <v>3279.8068993500005</v>
      </c>
      <c r="O10" s="80">
        <v>1874.4633644999992</v>
      </c>
      <c r="P10" s="80">
        <v>9514.8549999999996</v>
      </c>
      <c r="Q10" s="80">
        <v>2354.9365145000006</v>
      </c>
      <c r="R10" s="80">
        <v>1741.9090000000001</v>
      </c>
      <c r="S10" s="80">
        <v>1303.5719999999999</v>
      </c>
      <c r="T10" s="80">
        <v>1449.029</v>
      </c>
      <c r="U10" s="80">
        <v>6849.4459999999999</v>
      </c>
      <c r="V10" s="80">
        <v>1633.8409441099986</v>
      </c>
      <c r="W10" s="80">
        <v>1667.1020000000001</v>
      </c>
      <c r="X10" s="80">
        <v>1939.2768931599999</v>
      </c>
      <c r="Y10" s="80">
        <v>2131.3035</v>
      </c>
      <c r="Z10" s="80">
        <v>7371.5233372699995</v>
      </c>
      <c r="AA10" s="80">
        <v>1634.5360000000001</v>
      </c>
      <c r="AB10" s="80">
        <v>2149.4569999999999</v>
      </c>
      <c r="AC10" s="80">
        <v>2058.6559999999999</v>
      </c>
      <c r="AD10" s="80">
        <v>1482.261</v>
      </c>
      <c r="AE10" s="80">
        <v>7324.91</v>
      </c>
      <c r="AF10" s="80">
        <v>504.02600000000001</v>
      </c>
      <c r="AG10" s="80">
        <v>1747.269</v>
      </c>
      <c r="AH10" s="80">
        <v>1773.912</v>
      </c>
      <c r="AJ10" s="176"/>
    </row>
    <row r="11" spans="1:36">
      <c r="A11" s="151" t="s">
        <v>147</v>
      </c>
      <c r="B11" s="73">
        <v>-246.989</v>
      </c>
      <c r="C11" s="73">
        <v>-289.43299999999999</v>
      </c>
      <c r="D11" s="73">
        <v>-296.27499999999998</v>
      </c>
      <c r="E11" s="73">
        <v>-306.44099999999997</v>
      </c>
      <c r="F11" s="74">
        <v>-1139.1379999999999</v>
      </c>
      <c r="G11" s="73">
        <v>-266.84100000000001</v>
      </c>
      <c r="H11" s="73">
        <v>-296.08699999999999</v>
      </c>
      <c r="I11" s="73">
        <v>-310.37799999999999</v>
      </c>
      <c r="J11" s="73">
        <v>-376.05200000000002</v>
      </c>
      <c r="K11" s="74">
        <v>-1249.3589999999999</v>
      </c>
      <c r="L11" s="73">
        <v>-366.55</v>
      </c>
      <c r="M11" s="73">
        <v>-503.55900000000003</v>
      </c>
      <c r="N11" s="73">
        <v>-551.54</v>
      </c>
      <c r="O11" s="73">
        <v>-479.59300000000002</v>
      </c>
      <c r="P11" s="74">
        <v>-1901.242</v>
      </c>
      <c r="Q11" s="73">
        <v>-442.83699999999999</v>
      </c>
      <c r="R11" s="73">
        <v>-333.70400000000001</v>
      </c>
      <c r="S11" s="73">
        <v>-381.697</v>
      </c>
      <c r="T11" s="73">
        <v>-384.08</v>
      </c>
      <c r="U11" s="74">
        <v>-1542.318</v>
      </c>
      <c r="V11" s="73">
        <v>-343.32299999999998</v>
      </c>
      <c r="W11" s="73">
        <v>-401.74099999999999</v>
      </c>
      <c r="X11" s="73">
        <v>-378.82900000000001</v>
      </c>
      <c r="Y11" s="73">
        <v>-482.05</v>
      </c>
      <c r="Z11" s="74">
        <v>-1605.943</v>
      </c>
      <c r="AA11" s="73">
        <v>-374.53300000000002</v>
      </c>
      <c r="AB11" s="73">
        <v>-506.09800000000001</v>
      </c>
      <c r="AC11" s="73">
        <v>-471.245</v>
      </c>
      <c r="AD11" s="73">
        <v>-467.20400000000001</v>
      </c>
      <c r="AE11" s="74">
        <v>-1819.08</v>
      </c>
      <c r="AF11" s="73">
        <v>-440.27100000000002</v>
      </c>
      <c r="AG11" s="73">
        <v>-486.93400000000003</v>
      </c>
      <c r="AH11" s="73">
        <v>-531.72299999999996</v>
      </c>
    </row>
    <row r="12" spans="1:36">
      <c r="A12" s="102" t="s">
        <v>148</v>
      </c>
      <c r="B12" s="73">
        <v>-149.12100000000001</v>
      </c>
      <c r="C12" s="73">
        <v>-157.11799999999999</v>
      </c>
      <c r="D12" s="73">
        <v>-165.833</v>
      </c>
      <c r="E12" s="73">
        <v>-245.727</v>
      </c>
      <c r="F12" s="74">
        <v>-717.79899999999998</v>
      </c>
      <c r="G12" s="73">
        <v>-204.46799999999999</v>
      </c>
      <c r="H12" s="73">
        <v>-219.869</v>
      </c>
      <c r="I12" s="73">
        <v>-195.92193</v>
      </c>
      <c r="J12" s="73">
        <v>-265.98607000000004</v>
      </c>
      <c r="K12" s="74">
        <v>-886.24400000000003</v>
      </c>
      <c r="L12" s="73">
        <v>-236.55199999999999</v>
      </c>
      <c r="M12" s="73">
        <v>-243.851</v>
      </c>
      <c r="N12" s="73">
        <v>-256.78899999999999</v>
      </c>
      <c r="O12" s="73">
        <v>-314.00900000000001</v>
      </c>
      <c r="P12" s="74">
        <v>-1051.201</v>
      </c>
      <c r="Q12" s="73">
        <v>-246.239</v>
      </c>
      <c r="R12" s="73">
        <v>-252.61199999999999</v>
      </c>
      <c r="S12" s="73">
        <v>-236.495</v>
      </c>
      <c r="T12" s="73">
        <v>-265.92599999999999</v>
      </c>
      <c r="U12" s="74">
        <v>-1001.272</v>
      </c>
      <c r="V12" s="73">
        <v>-256.06599999999997</v>
      </c>
      <c r="W12" s="73">
        <v>-252.63900000000001</v>
      </c>
      <c r="X12" s="73">
        <v>-273.66800000000001</v>
      </c>
      <c r="Y12" s="73">
        <v>-329.58300000000003</v>
      </c>
      <c r="Z12" s="74">
        <v>-1111.9559999999999</v>
      </c>
      <c r="AA12" s="73">
        <v>-297.27999999999997</v>
      </c>
      <c r="AB12" s="73">
        <v>-276.09399999999999</v>
      </c>
      <c r="AC12" s="73">
        <v>-308.3</v>
      </c>
      <c r="AD12" s="73">
        <v>-336.017</v>
      </c>
      <c r="AE12" s="74">
        <v>-1217.691</v>
      </c>
      <c r="AF12" s="73">
        <v>-299.685</v>
      </c>
      <c r="AG12" s="73">
        <v>-291.95400000000001</v>
      </c>
      <c r="AH12" s="73">
        <v>-323.50799999999998</v>
      </c>
    </row>
    <row r="13" spans="1:36">
      <c r="A13" s="102" t="s">
        <v>149</v>
      </c>
      <c r="B13" s="73">
        <v>11.913</v>
      </c>
      <c r="C13" s="73">
        <v>47</v>
      </c>
      <c r="D13" s="73">
        <v>-4.4039999999999999</v>
      </c>
      <c r="E13" s="73">
        <v>262.18700000000001</v>
      </c>
      <c r="F13" s="74">
        <v>316.69600000000003</v>
      </c>
      <c r="G13" s="73">
        <v>31.870999999999999</v>
      </c>
      <c r="H13" s="73">
        <v>2.782</v>
      </c>
      <c r="I13" s="73">
        <v>36.183999999999997</v>
      </c>
      <c r="J13" s="73">
        <v>3.1829999999999998</v>
      </c>
      <c r="K13" s="74">
        <v>74.02</v>
      </c>
      <c r="L13" s="73">
        <v>7.5309999999999997</v>
      </c>
      <c r="M13" s="73">
        <v>78.363</v>
      </c>
      <c r="N13" s="73">
        <v>2.4159999999999999</v>
      </c>
      <c r="O13" s="73">
        <v>-3.6949999999999998</v>
      </c>
      <c r="P13" s="74">
        <v>84.614999999999995</v>
      </c>
      <c r="Q13" s="73">
        <v>-47.881227369999998</v>
      </c>
      <c r="R13" s="73">
        <v>-30.724499999999999</v>
      </c>
      <c r="S13" s="73">
        <v>-54.67</v>
      </c>
      <c r="T13" s="73">
        <v>61.941000000000003</v>
      </c>
      <c r="U13" s="74">
        <v>-71.334000000000003</v>
      </c>
      <c r="V13" s="73">
        <v>-34.652999999999999</v>
      </c>
      <c r="W13" s="73">
        <v>-19.053000000000001</v>
      </c>
      <c r="X13" s="73">
        <v>-67.838999999999999</v>
      </c>
      <c r="Y13" s="73">
        <v>-59.686999999999998</v>
      </c>
      <c r="Z13" s="74">
        <v>-181.232</v>
      </c>
      <c r="AA13" s="73">
        <v>-36.325000000000003</v>
      </c>
      <c r="AB13" s="73">
        <v>-81.617000000000004</v>
      </c>
      <c r="AC13" s="73">
        <v>78.912999999999997</v>
      </c>
      <c r="AD13" s="73">
        <v>231.672</v>
      </c>
      <c r="AE13" s="74">
        <v>192.643</v>
      </c>
      <c r="AF13" s="73">
        <v>44.2</v>
      </c>
      <c r="AG13" s="73">
        <v>67.364999999999995</v>
      </c>
      <c r="AH13" s="73">
        <v>-20.567</v>
      </c>
    </row>
    <row r="14" spans="1:36">
      <c r="A14" s="150" t="s">
        <v>150</v>
      </c>
      <c r="B14" s="79">
        <v>-384.197</v>
      </c>
      <c r="C14" s="79">
        <v>-399.55099999999999</v>
      </c>
      <c r="D14" s="79">
        <v>-466.512</v>
      </c>
      <c r="E14" s="79">
        <v>-289.98099999999999</v>
      </c>
      <c r="F14" s="80">
        <v>-1540.241</v>
      </c>
      <c r="G14" s="79">
        <v>-439.43799999999999</v>
      </c>
      <c r="H14" s="79">
        <v>-513.17399999999998</v>
      </c>
      <c r="I14" s="79">
        <v>-470.11592999999999</v>
      </c>
      <c r="J14" s="79">
        <v>-638.85506999999996</v>
      </c>
      <c r="K14" s="80">
        <v>-2061.5830000000001</v>
      </c>
      <c r="L14" s="79">
        <v>-595.57100000000003</v>
      </c>
      <c r="M14" s="79">
        <v>-669.04700000000003</v>
      </c>
      <c r="N14" s="79">
        <v>-805.91300000000001</v>
      </c>
      <c r="O14" s="79">
        <v>-797.29700000000003</v>
      </c>
      <c r="P14" s="80">
        <v>-2867.828</v>
      </c>
      <c r="Q14" s="79">
        <v>-736.95722736999994</v>
      </c>
      <c r="R14" s="79">
        <v>-617.04049999999995</v>
      </c>
      <c r="S14" s="79">
        <v>-672.86199999999997</v>
      </c>
      <c r="T14" s="79">
        <v>-588.06500000000005</v>
      </c>
      <c r="U14" s="80">
        <v>-2614.924</v>
      </c>
      <c r="V14" s="79">
        <v>-634.04200000000003</v>
      </c>
      <c r="W14" s="79">
        <v>-673.43299999999999</v>
      </c>
      <c r="X14" s="79">
        <v>-720.33600000000001</v>
      </c>
      <c r="Y14" s="79">
        <v>-871.32</v>
      </c>
      <c r="Z14" s="80">
        <v>-2899.1309999999999</v>
      </c>
      <c r="AA14" s="79">
        <v>-708.13800000000003</v>
      </c>
      <c r="AB14" s="79">
        <v>-863.80899999999997</v>
      </c>
      <c r="AC14" s="79">
        <v>-700.63199999999995</v>
      </c>
      <c r="AD14" s="79">
        <v>-571.54899999999998</v>
      </c>
      <c r="AE14" s="80">
        <v>-2844.1280000000002</v>
      </c>
      <c r="AF14" s="79">
        <v>-695.75599999999997</v>
      </c>
      <c r="AG14" s="79">
        <v>-711.52300000000002</v>
      </c>
      <c r="AH14" s="79">
        <v>-875.798</v>
      </c>
    </row>
    <row r="15" spans="1:36">
      <c r="A15" s="67" t="s">
        <v>151</v>
      </c>
      <c r="B15" s="80">
        <v>610.02099999999996</v>
      </c>
      <c r="C15" s="80">
        <v>743.50099999999998</v>
      </c>
      <c r="D15" s="80">
        <v>784.50599999999997</v>
      </c>
      <c r="E15" s="80">
        <v>1043.615</v>
      </c>
      <c r="F15" s="80">
        <v>3181.643</v>
      </c>
      <c r="G15" s="80">
        <v>679.85900000000004</v>
      </c>
      <c r="H15" s="80">
        <v>1296.271</v>
      </c>
      <c r="I15" s="80">
        <v>1688.8650700000001</v>
      </c>
      <c r="J15" s="80">
        <v>1816.26693</v>
      </c>
      <c r="K15" s="80">
        <v>5481.2619999999997</v>
      </c>
      <c r="L15" s="80">
        <v>1481.146</v>
      </c>
      <c r="M15" s="80">
        <v>1614.8209999999999</v>
      </c>
      <c r="N15" s="80">
        <v>2473.8938993500005</v>
      </c>
      <c r="O15" s="80">
        <v>1077.1663644999992</v>
      </c>
      <c r="P15" s="80">
        <v>6647.027</v>
      </c>
      <c r="Q15" s="80">
        <v>1617.9792871300006</v>
      </c>
      <c r="R15" s="80">
        <v>1124.8685</v>
      </c>
      <c r="S15" s="80">
        <v>630.70999999999992</v>
      </c>
      <c r="T15" s="80">
        <v>860.96400000000006</v>
      </c>
      <c r="U15" s="80">
        <v>4249.2104924400001</v>
      </c>
      <c r="V15" s="80">
        <v>999.79829842999948</v>
      </c>
      <c r="W15" s="80">
        <v>993.66899999999998</v>
      </c>
      <c r="X15" s="80">
        <v>1218.9408931600001</v>
      </c>
      <c r="Y15" s="80">
        <v>1259.9835</v>
      </c>
      <c r="Z15" s="80">
        <v>4472.3923372699992</v>
      </c>
      <c r="AA15" s="80">
        <v>926.65</v>
      </c>
      <c r="AB15" s="80">
        <v>1286.1600000000001</v>
      </c>
      <c r="AC15" s="80">
        <v>1358.4010000000001</v>
      </c>
      <c r="AD15" s="80">
        <v>909.13800000000003</v>
      </c>
      <c r="AE15" s="80">
        <v>4480.3490000000002</v>
      </c>
      <c r="AF15" s="80">
        <v>-189.79500000000002</v>
      </c>
      <c r="AG15" s="80">
        <v>1036.1489999999999</v>
      </c>
      <c r="AH15" s="80">
        <v>898.54300000000001</v>
      </c>
      <c r="AJ15" s="176"/>
    </row>
    <row r="16" spans="1:36">
      <c r="A16" s="102" t="s">
        <v>306</v>
      </c>
      <c r="B16" s="73">
        <v>22.286999999999999</v>
      </c>
      <c r="C16" s="73">
        <v>3.7450000000000001</v>
      </c>
      <c r="D16" s="73">
        <v>1.0389999999999999</v>
      </c>
      <c r="E16" s="73">
        <v>6.0519999999999996</v>
      </c>
      <c r="F16" s="74">
        <v>33.122999999999998</v>
      </c>
      <c r="G16" s="73">
        <v>0.92500000000000004</v>
      </c>
      <c r="H16" s="73">
        <v>1.732</v>
      </c>
      <c r="I16" s="73">
        <v>8.7490000000000006</v>
      </c>
      <c r="J16" s="73">
        <v>14.206</v>
      </c>
      <c r="K16" s="74">
        <v>25.611999999999998</v>
      </c>
      <c r="L16" s="73">
        <v>20.262</v>
      </c>
      <c r="M16" s="73">
        <v>-10.073</v>
      </c>
      <c r="N16" s="73">
        <v>3.32824995</v>
      </c>
      <c r="O16" s="73">
        <v>30.048999999999999</v>
      </c>
      <c r="P16" s="74">
        <v>43.56624995</v>
      </c>
      <c r="Q16" s="73">
        <v>3.41549244</v>
      </c>
      <c r="R16" s="73">
        <v>2.7210000000000001</v>
      </c>
      <c r="S16" s="73">
        <v>3.9689999999999999</v>
      </c>
      <c r="T16" s="73">
        <v>4.5830000000000002</v>
      </c>
      <c r="U16" s="74">
        <v>14.688492439999999</v>
      </c>
      <c r="V16" s="73">
        <v>2.415</v>
      </c>
      <c r="W16" s="73">
        <v>3.633</v>
      </c>
      <c r="X16" s="73">
        <v>1.238</v>
      </c>
      <c r="Y16" s="73">
        <v>17.760999999999999</v>
      </c>
      <c r="Z16" s="74">
        <v>25.047000000000001</v>
      </c>
      <c r="AA16" s="73">
        <v>0.252</v>
      </c>
      <c r="AB16" s="73">
        <v>0.51200000000000001</v>
      </c>
      <c r="AC16" s="73">
        <v>0.377</v>
      </c>
      <c r="AD16" s="73">
        <v>-1.5740000000000001</v>
      </c>
      <c r="AE16" s="74">
        <v>-0.433</v>
      </c>
      <c r="AF16" s="73">
        <v>1.9350000000000001</v>
      </c>
      <c r="AG16" s="73">
        <v>0.40300000000000002</v>
      </c>
      <c r="AH16" s="73">
        <v>0.42899999999999999</v>
      </c>
    </row>
    <row r="17" spans="1:36">
      <c r="A17" s="149" t="s">
        <v>152</v>
      </c>
      <c r="B17" s="73">
        <v>-2169.5819999999999</v>
      </c>
      <c r="C17" s="73">
        <v>-771.58299999999997</v>
      </c>
      <c r="D17" s="73">
        <v>-587.58799999999997</v>
      </c>
      <c r="E17" s="73">
        <v>-262.24700000000001</v>
      </c>
      <c r="F17" s="74">
        <v>-3791</v>
      </c>
      <c r="G17" s="103">
        <v>-469.79199999999997</v>
      </c>
      <c r="H17" s="103">
        <v>-379.29</v>
      </c>
      <c r="I17" s="103">
        <v>-310.08999999999997</v>
      </c>
      <c r="J17" s="103">
        <v>-483.79700000000003</v>
      </c>
      <c r="K17" s="74">
        <v>-1642.9690000000001</v>
      </c>
      <c r="L17" s="103">
        <v>-328.274</v>
      </c>
      <c r="M17" s="103">
        <v>-483.21</v>
      </c>
      <c r="N17" s="103">
        <v>-231.55799999999999</v>
      </c>
      <c r="O17" s="103">
        <v>-207.928</v>
      </c>
      <c r="P17" s="74">
        <v>-1250.97</v>
      </c>
      <c r="Q17" s="103">
        <v>-223.89056235999993</v>
      </c>
      <c r="R17" s="103">
        <v>-132.066</v>
      </c>
      <c r="S17" s="103">
        <v>-404.04399999999998</v>
      </c>
      <c r="T17" s="103">
        <v>-554.08799999999997</v>
      </c>
      <c r="U17" s="74">
        <v>-1314.08856236</v>
      </c>
      <c r="V17" s="103">
        <v>-550.34554584999989</v>
      </c>
      <c r="W17" s="103">
        <v>-624.76199999999994</v>
      </c>
      <c r="X17" s="103">
        <v>-667.47522979999997</v>
      </c>
      <c r="Y17" s="103">
        <v>-848.21199999999999</v>
      </c>
      <c r="Z17" s="74">
        <v>-2690.7947756499998</v>
      </c>
      <c r="AA17" s="103">
        <v>-459.98</v>
      </c>
      <c r="AB17" s="103">
        <v>-821.51499999999999</v>
      </c>
      <c r="AC17" s="103">
        <v>-807.99</v>
      </c>
      <c r="AD17" s="73">
        <v>-1009.038</v>
      </c>
      <c r="AE17" s="74">
        <v>-3098.5230000000001</v>
      </c>
      <c r="AF17" s="73">
        <v>-797.49599999999998</v>
      </c>
      <c r="AG17" s="73">
        <v>-718.29399999999998</v>
      </c>
      <c r="AH17" s="73">
        <v>-606.22699999999998</v>
      </c>
    </row>
    <row r="18" spans="1:36">
      <c r="A18" s="149" t="s">
        <v>153</v>
      </c>
      <c r="B18" s="73">
        <v>-3896.6840000000002</v>
      </c>
      <c r="C18" s="73">
        <v>-857.76599999999996</v>
      </c>
      <c r="D18" s="73">
        <v>-701.35299999999995</v>
      </c>
      <c r="E18" s="73">
        <v>1253.038</v>
      </c>
      <c r="F18" s="74">
        <v>-4202.7650000000003</v>
      </c>
      <c r="G18" s="103">
        <v>113.746</v>
      </c>
      <c r="H18" s="103">
        <v>255.75</v>
      </c>
      <c r="I18" s="103">
        <v>-172.59</v>
      </c>
      <c r="J18" s="103">
        <v>-123.64100000000001</v>
      </c>
      <c r="K18" s="74">
        <v>73.265000000000001</v>
      </c>
      <c r="L18" s="73">
        <v>427.25799999999998</v>
      </c>
      <c r="M18" s="73">
        <v>-254.703</v>
      </c>
      <c r="N18" s="103">
        <v>348.86799999999999</v>
      </c>
      <c r="O18" s="103">
        <v>57.735999999999997</v>
      </c>
      <c r="P18" s="74">
        <v>548.61099999999999</v>
      </c>
      <c r="Q18" s="103">
        <v>131.83330434000015</v>
      </c>
      <c r="R18" s="103">
        <v>112.876</v>
      </c>
      <c r="S18" s="103">
        <v>-145.86500000000001</v>
      </c>
      <c r="T18" s="103">
        <v>188.899</v>
      </c>
      <c r="U18" s="74">
        <v>287.74330434000012</v>
      </c>
      <c r="V18" s="103">
        <v>-210.16666082000012</v>
      </c>
      <c r="W18" s="103">
        <v>-919.178</v>
      </c>
      <c r="X18" s="103">
        <v>226.9921239799998</v>
      </c>
      <c r="Y18" s="103">
        <v>-416.09800000000001</v>
      </c>
      <c r="Z18" s="74">
        <v>-1318.4505368400003</v>
      </c>
      <c r="AA18" s="103">
        <v>284.048</v>
      </c>
      <c r="AB18" s="103">
        <v>386.24099999999999</v>
      </c>
      <c r="AC18" s="103">
        <v>-75.861999999999995</v>
      </c>
      <c r="AD18" s="103">
        <v>-124.447</v>
      </c>
      <c r="AE18" s="74">
        <v>469.98</v>
      </c>
      <c r="AF18" s="103">
        <v>227.75200000000001</v>
      </c>
      <c r="AG18" s="103">
        <v>62.338999999999999</v>
      </c>
      <c r="AH18" s="103">
        <v>6.976</v>
      </c>
    </row>
    <row r="19" spans="1:36">
      <c r="A19" s="102" t="s">
        <v>154</v>
      </c>
      <c r="B19" s="73">
        <v>-6066.2659999999996</v>
      </c>
      <c r="C19" s="73">
        <v>-1629.3489999999999</v>
      </c>
      <c r="D19" s="73">
        <v>-1288.941</v>
      </c>
      <c r="E19" s="73">
        <v>990.79100000000005</v>
      </c>
      <c r="F19" s="74">
        <v>-7993.7650000000003</v>
      </c>
      <c r="G19" s="73">
        <v>-356.04599999999999</v>
      </c>
      <c r="H19" s="73">
        <v>-123.54</v>
      </c>
      <c r="I19" s="73">
        <v>-482.68</v>
      </c>
      <c r="J19" s="73">
        <v>-607.43799999999999</v>
      </c>
      <c r="K19" s="74">
        <v>-1569.704</v>
      </c>
      <c r="L19" s="73">
        <v>98.98399999999998</v>
      </c>
      <c r="M19" s="73">
        <v>-737.91300000000001</v>
      </c>
      <c r="N19" s="73">
        <v>117.31</v>
      </c>
      <c r="O19" s="73">
        <v>-150.19200000000001</v>
      </c>
      <c r="P19" s="74">
        <v>-702.35900000000004</v>
      </c>
      <c r="Q19" s="73">
        <v>-92.057258019999779</v>
      </c>
      <c r="R19" s="73">
        <v>-19.190000000000001</v>
      </c>
      <c r="S19" s="73">
        <v>-549.90899999999999</v>
      </c>
      <c r="T19" s="73">
        <v>-365.18900000000002</v>
      </c>
      <c r="U19" s="74">
        <v>-1026.346</v>
      </c>
      <c r="V19" s="73">
        <v>-760.51220666999996</v>
      </c>
      <c r="W19" s="73">
        <v>-1543.94</v>
      </c>
      <c r="X19" s="73">
        <v>-440.48310582000016</v>
      </c>
      <c r="Y19" s="73">
        <v>-1264.31</v>
      </c>
      <c r="Z19" s="74">
        <v>-4009.2453124900003</v>
      </c>
      <c r="AA19" s="73">
        <v>-175.93199999999999</v>
      </c>
      <c r="AB19" s="73">
        <v>-435.274</v>
      </c>
      <c r="AC19" s="73">
        <v>-883.85199999999998</v>
      </c>
      <c r="AD19" s="73">
        <v>-1133.4849999999999</v>
      </c>
      <c r="AE19" s="74">
        <v>-2628.5430000000001</v>
      </c>
      <c r="AF19" s="73">
        <v>-569.74400000000003</v>
      </c>
      <c r="AG19" s="73">
        <v>-655.95500000000004</v>
      </c>
      <c r="AH19" s="73">
        <v>-599.25099999999998</v>
      </c>
    </row>
    <row r="20" spans="1:36">
      <c r="A20" s="149" t="s">
        <v>155</v>
      </c>
      <c r="B20" s="73">
        <v>107.491</v>
      </c>
      <c r="C20" s="73">
        <v>125.529</v>
      </c>
      <c r="D20" s="73">
        <v>63.372999999999998</v>
      </c>
      <c r="E20" s="73">
        <v>86.21</v>
      </c>
      <c r="F20" s="74">
        <v>382.60300000000001</v>
      </c>
      <c r="G20" s="73">
        <v>29.831</v>
      </c>
      <c r="H20" s="73">
        <v>72.06</v>
      </c>
      <c r="I20" s="73">
        <v>82.515000000000001</v>
      </c>
      <c r="J20" s="73">
        <v>195.08699999999999</v>
      </c>
      <c r="K20" s="74">
        <v>379.49299999999999</v>
      </c>
      <c r="L20" s="73">
        <v>212.607</v>
      </c>
      <c r="M20" s="73">
        <v>216.99100000000001</v>
      </c>
      <c r="N20" s="73">
        <v>169.12200000000001</v>
      </c>
      <c r="O20" s="73">
        <v>154.071</v>
      </c>
      <c r="P20" s="74">
        <v>752.79100000000005</v>
      </c>
      <c r="Q20" s="73">
        <v>242.00928589000006</v>
      </c>
      <c r="R20" s="73">
        <v>275.49900000000002</v>
      </c>
      <c r="S20" s="73">
        <v>160.92599999999999</v>
      </c>
      <c r="T20" s="73">
        <v>288</v>
      </c>
      <c r="U20" s="74">
        <v>965.99400000000003</v>
      </c>
      <c r="V20" s="73">
        <v>209.18586488</v>
      </c>
      <c r="W20" s="73">
        <v>200.614</v>
      </c>
      <c r="X20" s="73">
        <v>199.97682928999998</v>
      </c>
      <c r="Y20" s="73">
        <v>145.90130582999996</v>
      </c>
      <c r="Z20" s="74">
        <v>755.678</v>
      </c>
      <c r="AA20" s="73">
        <v>163.86199999999999</v>
      </c>
      <c r="AB20" s="73">
        <v>200.23699999999999</v>
      </c>
      <c r="AC20" s="73">
        <v>249.298</v>
      </c>
      <c r="AD20" s="73">
        <v>258.97000000000003</v>
      </c>
      <c r="AE20" s="74">
        <v>872.36699999999996</v>
      </c>
      <c r="AF20" s="73">
        <v>242.131</v>
      </c>
      <c r="AG20" s="73">
        <v>209.465</v>
      </c>
      <c r="AH20" s="73">
        <v>277.23200000000003</v>
      </c>
    </row>
    <row r="21" spans="1:36">
      <c r="A21" s="149" t="s">
        <v>156</v>
      </c>
      <c r="B21" s="73">
        <v>470.44200000000001</v>
      </c>
      <c r="C21" s="73">
        <v>106.21899999999999</v>
      </c>
      <c r="D21" s="73">
        <v>153.86799999999999</v>
      </c>
      <c r="E21" s="73">
        <v>-148.49799999999999</v>
      </c>
      <c r="F21" s="74">
        <v>582.03099999999995</v>
      </c>
      <c r="G21" s="73">
        <v>123.10599999999999</v>
      </c>
      <c r="H21" s="73">
        <v>-155.566</v>
      </c>
      <c r="I21" s="73">
        <v>109.46899999999999</v>
      </c>
      <c r="J21" s="73">
        <v>22.739000000000001</v>
      </c>
      <c r="K21" s="74">
        <v>99.748000000000005</v>
      </c>
      <c r="L21" s="73">
        <v>-388.87099999999998</v>
      </c>
      <c r="M21" s="73">
        <v>218.08600000000001</v>
      </c>
      <c r="N21" s="73">
        <v>32.887999999999998</v>
      </c>
      <c r="O21" s="73">
        <v>-34.523000000000003</v>
      </c>
      <c r="P21" s="74">
        <v>-141.87100000000001</v>
      </c>
      <c r="Q21" s="73">
        <v>-91.687019309999997</v>
      </c>
      <c r="R21" s="73">
        <v>-100.32</v>
      </c>
      <c r="S21" s="73">
        <v>64.152000000000001</v>
      </c>
      <c r="T21" s="73">
        <v>-246.946</v>
      </c>
      <c r="U21" s="74">
        <v>-374.80101931000002</v>
      </c>
      <c r="V21" s="73">
        <v>172.97049486999998</v>
      </c>
      <c r="W21" s="73">
        <v>780.65700000000004</v>
      </c>
      <c r="X21" s="73">
        <v>-162.50285342000001</v>
      </c>
      <c r="Y21" s="73">
        <v>234.68299999999999</v>
      </c>
      <c r="Z21" s="74">
        <v>1025.8076414499999</v>
      </c>
      <c r="AA21" s="73">
        <v>-146.36500000000001</v>
      </c>
      <c r="AB21" s="73">
        <v>-330.58199999999999</v>
      </c>
      <c r="AC21" s="73">
        <v>-35.218000000000004</v>
      </c>
      <c r="AD21" s="73">
        <v>167.39500000000001</v>
      </c>
      <c r="AE21" s="74">
        <v>-344.77</v>
      </c>
      <c r="AF21" s="73">
        <v>-241.934</v>
      </c>
      <c r="AG21" s="73">
        <v>-76.247</v>
      </c>
      <c r="AH21" s="73">
        <v>-14.831</v>
      </c>
    </row>
    <row r="22" spans="1:36">
      <c r="A22" s="102" t="s">
        <v>157</v>
      </c>
      <c r="B22" s="73">
        <v>577.93299999999999</v>
      </c>
      <c r="C22" s="73">
        <v>231.74799999999999</v>
      </c>
      <c r="D22" s="73">
        <v>217.24100000000001</v>
      </c>
      <c r="E22" s="73">
        <v>-62.287999999999997</v>
      </c>
      <c r="F22" s="74">
        <v>964.63400000000001</v>
      </c>
      <c r="G22" s="73">
        <v>152.93700000000001</v>
      </c>
      <c r="H22" s="73">
        <v>-83.506</v>
      </c>
      <c r="I22" s="73">
        <v>191.98400000000001</v>
      </c>
      <c r="J22" s="73">
        <v>217.82599999999999</v>
      </c>
      <c r="K22" s="74">
        <v>479.24099999999999</v>
      </c>
      <c r="L22" s="73">
        <v>-176.26399999999998</v>
      </c>
      <c r="M22" s="73">
        <v>435.077</v>
      </c>
      <c r="N22" s="73">
        <v>202.01</v>
      </c>
      <c r="O22" s="73">
        <v>119.548</v>
      </c>
      <c r="P22" s="74">
        <v>610.91999999999996</v>
      </c>
      <c r="Q22" s="73">
        <v>150.32226658000005</v>
      </c>
      <c r="R22" s="73">
        <v>175.179</v>
      </c>
      <c r="S22" s="73">
        <v>225.078</v>
      </c>
      <c r="T22" s="73">
        <v>41</v>
      </c>
      <c r="U22" s="74">
        <v>591</v>
      </c>
      <c r="V22" s="73">
        <v>382.15635974999998</v>
      </c>
      <c r="W22" s="73">
        <v>981.27099999999996</v>
      </c>
      <c r="X22" s="73">
        <v>37.473975869999997</v>
      </c>
      <c r="Y22" s="73">
        <v>380.58430582999995</v>
      </c>
      <c r="Z22" s="74">
        <v>1781.48564145</v>
      </c>
      <c r="AA22" s="73">
        <v>17.497</v>
      </c>
      <c r="AB22" s="73">
        <v>-130.345</v>
      </c>
      <c r="AC22" s="73">
        <v>214.08</v>
      </c>
      <c r="AD22" s="73">
        <v>426.36500000000001</v>
      </c>
      <c r="AE22" s="74">
        <v>527.59699999999998</v>
      </c>
      <c r="AF22" s="73">
        <v>0.19700000000000001</v>
      </c>
      <c r="AG22" s="73">
        <v>133.21799999999999</v>
      </c>
      <c r="AH22" s="73">
        <v>262.40100000000001</v>
      </c>
    </row>
    <row r="23" spans="1:36">
      <c r="A23" s="150" t="s">
        <v>158</v>
      </c>
      <c r="B23" s="79">
        <v>-5488.3329999999996</v>
      </c>
      <c r="C23" s="79">
        <v>-1397.6010000000001</v>
      </c>
      <c r="D23" s="79">
        <v>-1071.7</v>
      </c>
      <c r="E23" s="79">
        <v>928.50300000000004</v>
      </c>
      <c r="F23" s="80">
        <v>-7029.1310000000003</v>
      </c>
      <c r="G23" s="79">
        <v>-203.10900000000001</v>
      </c>
      <c r="H23" s="79">
        <v>-207.04599999999999</v>
      </c>
      <c r="I23" s="79">
        <v>-290.69600000000003</v>
      </c>
      <c r="J23" s="79">
        <v>-389.61200000000002</v>
      </c>
      <c r="K23" s="80">
        <v>-1090.463</v>
      </c>
      <c r="L23" s="79">
        <v>-77.275000000000006</v>
      </c>
      <c r="M23" s="79">
        <v>-302.83999999999997</v>
      </c>
      <c r="N23" s="79">
        <v>319.32</v>
      </c>
      <c r="O23" s="79">
        <v>-30.643999999999998</v>
      </c>
      <c r="P23" s="80">
        <v>-91.438999999999993</v>
      </c>
      <c r="Q23" s="79">
        <v>58.265008560000275</v>
      </c>
      <c r="R23" s="79">
        <v>155.989</v>
      </c>
      <c r="S23" s="79">
        <v>-324.83100000000002</v>
      </c>
      <c r="T23" s="79">
        <v>-325</v>
      </c>
      <c r="U23" s="80">
        <v>-435.15300000000002</v>
      </c>
      <c r="V23" s="79">
        <v>-378.35584691999998</v>
      </c>
      <c r="W23" s="79">
        <v>-562.66899999999998</v>
      </c>
      <c r="X23" s="79">
        <v>-403.00912995000022</v>
      </c>
      <c r="Y23" s="79">
        <v>-883.72569417</v>
      </c>
      <c r="Z23" s="80">
        <v>-2227.7596710400003</v>
      </c>
      <c r="AA23" s="79">
        <v>-158.435</v>
      </c>
      <c r="AB23" s="79">
        <v>-565.61900000000003</v>
      </c>
      <c r="AC23" s="79">
        <v>-669.77200000000005</v>
      </c>
      <c r="AD23" s="79">
        <v>-707.12</v>
      </c>
      <c r="AE23" s="80">
        <v>-2100.9459999999999</v>
      </c>
      <c r="AF23" s="79">
        <v>-569.54700000000003</v>
      </c>
      <c r="AG23" s="79">
        <v>-522.73699999999997</v>
      </c>
      <c r="AH23" s="79">
        <v>-336.85</v>
      </c>
    </row>
    <row r="24" spans="1:36">
      <c r="A24" s="67" t="s">
        <v>159</v>
      </c>
      <c r="B24" s="80">
        <v>-4856.0249999999996</v>
      </c>
      <c r="C24" s="80">
        <v>-650.35500000000002</v>
      </c>
      <c r="D24" s="80">
        <v>-286.15499999999997</v>
      </c>
      <c r="E24" s="80">
        <v>1978.17</v>
      </c>
      <c r="F24" s="80">
        <v>-3814.3649999999998</v>
      </c>
      <c r="G24" s="80">
        <v>477.67500000000001</v>
      </c>
      <c r="H24" s="80">
        <v>1090.9570000000001</v>
      </c>
      <c r="I24" s="80">
        <v>1406.9180700000002</v>
      </c>
      <c r="J24" s="80">
        <v>1440.8609299999998</v>
      </c>
      <c r="K24" s="80">
        <v>4416.4110000000001</v>
      </c>
      <c r="L24" s="80">
        <v>1424.133</v>
      </c>
      <c r="M24" s="80">
        <v>1301.9079999999999</v>
      </c>
      <c r="N24" s="80">
        <v>2796.5421493000008</v>
      </c>
      <c r="O24" s="80">
        <v>1076.571114549999</v>
      </c>
      <c r="P24" s="80">
        <v>6599.1540000000005</v>
      </c>
      <c r="Q24" s="80">
        <v>1679.6597881300006</v>
      </c>
      <c r="R24" s="80">
        <v>1283.5785000000001</v>
      </c>
      <c r="S24" s="80">
        <v>309.84800000000001</v>
      </c>
      <c r="T24" s="80">
        <v>541</v>
      </c>
      <c r="U24" s="80">
        <v>3814.0569999999998</v>
      </c>
      <c r="V24" s="80">
        <v>623.85809718999872</v>
      </c>
      <c r="W24" s="80">
        <v>434.63299999999998</v>
      </c>
      <c r="X24" s="80">
        <v>817.16976320999981</v>
      </c>
      <c r="Y24" s="80">
        <v>394.01830582999997</v>
      </c>
      <c r="Z24" s="80">
        <v>2269.6801662299986</v>
      </c>
      <c r="AA24" s="80">
        <v>768.21500000000003</v>
      </c>
      <c r="AB24" s="80">
        <v>720.54100000000005</v>
      </c>
      <c r="AC24" s="80">
        <v>688.62900000000002</v>
      </c>
      <c r="AD24" s="80">
        <v>202.018</v>
      </c>
      <c r="AE24" s="80">
        <v>2379.4029999999998</v>
      </c>
      <c r="AF24" s="80">
        <v>-759.34199999999998</v>
      </c>
      <c r="AG24" s="80">
        <v>513.41200000000003</v>
      </c>
      <c r="AH24" s="80">
        <v>561.69299999999998</v>
      </c>
      <c r="AJ24" s="176"/>
    </row>
    <row r="25" spans="1:36">
      <c r="A25" s="102" t="s">
        <v>160</v>
      </c>
      <c r="B25" s="79">
        <v>1713.482</v>
      </c>
      <c r="C25" s="79">
        <v>267.625</v>
      </c>
      <c r="D25" s="79">
        <v>94.938000000000002</v>
      </c>
      <c r="E25" s="79">
        <v>-651.16999999999996</v>
      </c>
      <c r="F25" s="80">
        <v>1424.875</v>
      </c>
      <c r="G25" s="79">
        <v>-56.966999999999999</v>
      </c>
      <c r="H25" s="79">
        <v>-372.20100000000002</v>
      </c>
      <c r="I25" s="79">
        <v>-191.614</v>
      </c>
      <c r="J25" s="79">
        <v>-390.755</v>
      </c>
      <c r="K25" s="80">
        <v>-1011.537</v>
      </c>
      <c r="L25" s="79">
        <v>-549.26</v>
      </c>
      <c r="M25" s="79">
        <v>-330.25700000000001</v>
      </c>
      <c r="N25" s="79">
        <v>-743.78700000000003</v>
      </c>
      <c r="O25" s="79">
        <v>-286.94799999999998</v>
      </c>
      <c r="P25" s="80">
        <v>-1910.252</v>
      </c>
      <c r="Q25" s="79">
        <v>-417.53399999999999</v>
      </c>
      <c r="R25" s="79">
        <v>-312.88</v>
      </c>
      <c r="S25" s="79">
        <v>-65.268000000000001</v>
      </c>
      <c r="T25" s="79">
        <v>-170.98699999999999</v>
      </c>
      <c r="U25" s="80">
        <v>-966.66899999999998</v>
      </c>
      <c r="V25" s="79">
        <v>-163.84700000000001</v>
      </c>
      <c r="W25" s="79">
        <v>-119.503</v>
      </c>
      <c r="X25" s="79">
        <v>-88.096999999999994</v>
      </c>
      <c r="Y25" s="79">
        <v>148.71199999999999</v>
      </c>
      <c r="Z25" s="80">
        <v>-222.73500000000001</v>
      </c>
      <c r="AA25" s="79">
        <v>-321.71600000000001</v>
      </c>
      <c r="AB25" s="79">
        <v>-135.21199999999999</v>
      </c>
      <c r="AC25" s="79">
        <v>-210.745</v>
      </c>
      <c r="AD25" s="79">
        <v>-33.518999999999998</v>
      </c>
      <c r="AE25" s="80">
        <v>-701.19200000000001</v>
      </c>
      <c r="AF25" s="79">
        <v>262.36599999999999</v>
      </c>
      <c r="AG25" s="79">
        <v>-126.83199999999999</v>
      </c>
      <c r="AH25" s="79">
        <v>-168.571</v>
      </c>
    </row>
    <row r="26" spans="1:36">
      <c r="A26" s="67" t="s">
        <v>161</v>
      </c>
      <c r="B26" s="80">
        <v>-3142.5430000000001</v>
      </c>
      <c r="C26" s="80">
        <v>-382.73</v>
      </c>
      <c r="D26" s="80">
        <v>-191.21700000000001</v>
      </c>
      <c r="E26" s="80">
        <v>1327</v>
      </c>
      <c r="F26" s="80">
        <v>-2389.4899999999998</v>
      </c>
      <c r="G26" s="80">
        <v>420.70800000000003</v>
      </c>
      <c r="H26" s="80">
        <v>718.75599999999997</v>
      </c>
      <c r="I26" s="80">
        <v>1215.3040699999999</v>
      </c>
      <c r="J26" s="80">
        <v>1050.1059299999999</v>
      </c>
      <c r="K26" s="80">
        <v>3404.8739999999998</v>
      </c>
      <c r="L26" s="80">
        <v>874.87300000000005</v>
      </c>
      <c r="M26" s="80">
        <v>971.65099999999995</v>
      </c>
      <c r="N26" s="80">
        <v>2052.7551493000005</v>
      </c>
      <c r="O26" s="80">
        <v>789.62311454999917</v>
      </c>
      <c r="P26" s="80">
        <v>4688.902</v>
      </c>
      <c r="Q26" s="80">
        <v>1262.1257881300007</v>
      </c>
      <c r="R26" s="80">
        <v>970.69849999999997</v>
      </c>
      <c r="S26" s="80">
        <v>244.58</v>
      </c>
      <c r="T26" s="80">
        <v>369.98500000000001</v>
      </c>
      <c r="U26" s="80">
        <v>2847.3879999999999</v>
      </c>
      <c r="V26" s="80">
        <v>460.01109718999874</v>
      </c>
      <c r="W26" s="80">
        <v>315.13</v>
      </c>
      <c r="X26" s="80">
        <v>729.07276320999972</v>
      </c>
      <c r="Y26" s="80">
        <v>542.73030583000002</v>
      </c>
      <c r="Z26" s="80">
        <v>2046.9441662299985</v>
      </c>
      <c r="AA26" s="80">
        <v>446.49900000000002</v>
      </c>
      <c r="AB26" s="80">
        <v>585.32899999999995</v>
      </c>
      <c r="AC26" s="80">
        <v>477.88400000000001</v>
      </c>
      <c r="AD26" s="80">
        <v>168.499</v>
      </c>
      <c r="AE26" s="80">
        <v>1678.211</v>
      </c>
      <c r="AF26" s="80">
        <v>-496.976</v>
      </c>
      <c r="AG26" s="80">
        <v>386.58</v>
      </c>
      <c r="AH26" s="80">
        <v>393.12200000000001</v>
      </c>
      <c r="AJ26" s="176"/>
    </row>
    <row r="27" spans="1:36">
      <c r="A27" s="102" t="s">
        <v>162</v>
      </c>
      <c r="B27" s="73">
        <v>27.968</v>
      </c>
      <c r="C27" s="73">
        <v>55.344000000000001</v>
      </c>
      <c r="D27" s="73">
        <v>7.6660000000000004</v>
      </c>
      <c r="E27" s="73">
        <v>7.4020000000000001</v>
      </c>
      <c r="F27" s="74">
        <v>98.38</v>
      </c>
      <c r="G27" s="73">
        <v>49.512</v>
      </c>
      <c r="H27" s="73">
        <v>59.582999999999998</v>
      </c>
      <c r="I27" s="73">
        <v>121.026</v>
      </c>
      <c r="J27" s="73">
        <v>154.88300000000001</v>
      </c>
      <c r="K27" s="74">
        <v>385.00400000000002</v>
      </c>
      <c r="L27" s="73">
        <v>-109.408</v>
      </c>
      <c r="M27" s="73">
        <v>219.96700000000001</v>
      </c>
      <c r="N27" s="73">
        <v>132.90700000000001</v>
      </c>
      <c r="O27" s="73">
        <v>-15.814</v>
      </c>
      <c r="P27" s="74">
        <v>227.65199999999999</v>
      </c>
      <c r="Q27" s="73">
        <v>97.486000000000004</v>
      </c>
      <c r="R27" s="73">
        <v>329.76</v>
      </c>
      <c r="S27" s="73">
        <v>-13.722</v>
      </c>
      <c r="T27" s="73">
        <v>-260.67399999999998</v>
      </c>
      <c r="U27" s="74">
        <v>152.85</v>
      </c>
      <c r="V27" s="73">
        <v>34.487000000000002</v>
      </c>
      <c r="W27" s="73">
        <v>25.93</v>
      </c>
      <c r="X27" s="73">
        <v>10.484999999999999</v>
      </c>
      <c r="Y27" s="73">
        <v>145.03200000000001</v>
      </c>
      <c r="Z27" s="74">
        <v>215.934</v>
      </c>
      <c r="AA27" s="73">
        <v>45.256999999999998</v>
      </c>
      <c r="AB27" s="73">
        <v>13.263</v>
      </c>
      <c r="AC27" s="73">
        <v>129.31</v>
      </c>
      <c r="AD27" s="73">
        <v>87.245999999999995</v>
      </c>
      <c r="AE27" s="74">
        <v>275.07600000000002</v>
      </c>
      <c r="AF27" s="73">
        <v>33.08</v>
      </c>
      <c r="AG27" s="73">
        <v>109.42400000000001</v>
      </c>
      <c r="AH27" s="73">
        <v>152.054</v>
      </c>
    </row>
    <row r="28" spans="1:36">
      <c r="A28" s="81" t="s">
        <v>163</v>
      </c>
      <c r="B28" s="80">
        <v>-3170.511</v>
      </c>
      <c r="C28" s="80">
        <v>-438.07400000000001</v>
      </c>
      <c r="D28" s="80">
        <v>-198.88300000000001</v>
      </c>
      <c r="E28" s="80">
        <v>1319.598</v>
      </c>
      <c r="F28" s="80">
        <v>-2487.87</v>
      </c>
      <c r="G28" s="80">
        <v>371.19600000000003</v>
      </c>
      <c r="H28" s="80">
        <v>659.173</v>
      </c>
      <c r="I28" s="80">
        <v>1094.2780700000001</v>
      </c>
      <c r="J28" s="80">
        <v>895.22292999999991</v>
      </c>
      <c r="K28" s="80">
        <v>3019.87</v>
      </c>
      <c r="L28" s="80">
        <v>984.28099999999995</v>
      </c>
      <c r="M28" s="80">
        <v>751.68399999999997</v>
      </c>
      <c r="N28" s="80">
        <v>1919.8481493000006</v>
      </c>
      <c r="O28" s="80">
        <v>805.43711454999914</v>
      </c>
      <c r="P28" s="80">
        <v>4461.25</v>
      </c>
      <c r="Q28" s="80">
        <v>1164.6397512900005</v>
      </c>
      <c r="R28" s="80">
        <v>640.93849999999998</v>
      </c>
      <c r="S28" s="80">
        <v>258.30200000000002</v>
      </c>
      <c r="T28" s="80">
        <v>630.65899999999999</v>
      </c>
      <c r="U28" s="80">
        <v>2694.538</v>
      </c>
      <c r="V28" s="80">
        <v>425.52391570999987</v>
      </c>
      <c r="W28" s="80">
        <v>289.20100000000002</v>
      </c>
      <c r="X28" s="80">
        <v>718.58799999999997</v>
      </c>
      <c r="Y28" s="80">
        <v>397.69880582999997</v>
      </c>
      <c r="Z28" s="80">
        <v>1831.0114847499997</v>
      </c>
      <c r="AA28" s="80">
        <v>401.24200000000002</v>
      </c>
      <c r="AB28" s="80">
        <v>572.06600000000003</v>
      </c>
      <c r="AC28" s="80">
        <v>348.57400000000001</v>
      </c>
      <c r="AD28" s="80">
        <v>81.253</v>
      </c>
      <c r="AE28" s="80">
        <v>1403.135</v>
      </c>
      <c r="AF28" s="80">
        <v>-530.05600000000004</v>
      </c>
      <c r="AG28" s="80">
        <v>277.15600000000001</v>
      </c>
      <c r="AH28" s="80">
        <v>241.06800000000001</v>
      </c>
    </row>
    <row r="29" spans="1:36">
      <c r="A29" s="102" t="s">
        <v>164</v>
      </c>
      <c r="B29" s="73">
        <v>634.75933354000006</v>
      </c>
      <c r="C29" s="73">
        <v>621.22400000000005</v>
      </c>
      <c r="D29" s="73">
        <v>517.11</v>
      </c>
      <c r="E29" s="73">
        <v>609.81799999999998</v>
      </c>
      <c r="F29" s="74">
        <v>2382.9113335400002</v>
      </c>
      <c r="G29" s="73">
        <v>626.13800000000003</v>
      </c>
      <c r="H29" s="73">
        <v>700.755</v>
      </c>
      <c r="I29" s="73">
        <v>637.11</v>
      </c>
      <c r="J29" s="73">
        <v>732.33900000000006</v>
      </c>
      <c r="K29" s="74">
        <v>2696.3420000000001</v>
      </c>
      <c r="L29" s="73">
        <v>625.13099999999997</v>
      </c>
      <c r="M29" s="73">
        <v>961.74557923999987</v>
      </c>
      <c r="N29" s="73">
        <v>791.50900000000001</v>
      </c>
      <c r="O29" s="73">
        <v>790.76942076000012</v>
      </c>
      <c r="P29" s="74">
        <v>3169.1550000000002</v>
      </c>
      <c r="Q29" s="73">
        <v>710.80200000000002</v>
      </c>
      <c r="R29" s="73">
        <v>794.19696856999997</v>
      </c>
      <c r="S29" s="73">
        <v>869.06</v>
      </c>
      <c r="T29" s="73">
        <v>952.52300000000002</v>
      </c>
      <c r="U29" s="74">
        <v>3326.5819999999999</v>
      </c>
      <c r="V29" s="73">
        <v>856.61599999999999</v>
      </c>
      <c r="W29" s="73">
        <v>989.26099999999997</v>
      </c>
      <c r="X29" s="73">
        <v>1013.857</v>
      </c>
      <c r="Y29" s="73">
        <v>1103.8206639700002</v>
      </c>
      <c r="Z29" s="74">
        <v>3963.5540000000001</v>
      </c>
      <c r="AA29" s="73">
        <v>1298.8409999999999</v>
      </c>
      <c r="AB29" s="73">
        <v>1126.7260000000001</v>
      </c>
      <c r="AC29" s="73">
        <v>1320.694</v>
      </c>
      <c r="AD29" s="73">
        <v>1244.1750000000002</v>
      </c>
      <c r="AE29" s="74">
        <v>4990.4359999999997</v>
      </c>
      <c r="AF29" s="73">
        <v>1162.3789999999999</v>
      </c>
      <c r="AG29" s="73">
        <v>1158.9580000000001</v>
      </c>
      <c r="AH29" s="73">
        <v>1138.3119999999999</v>
      </c>
    </row>
    <row r="30" spans="1:36">
      <c r="A30" s="102" t="s">
        <v>165</v>
      </c>
      <c r="B30" s="73">
        <v>0</v>
      </c>
      <c r="C30" s="73">
        <v>0</v>
      </c>
      <c r="D30" s="73">
        <v>0</v>
      </c>
      <c r="E30" s="73">
        <v>0</v>
      </c>
      <c r="F30" s="74">
        <v>0</v>
      </c>
      <c r="G30" s="73">
        <v>0</v>
      </c>
      <c r="H30" s="73">
        <v>0</v>
      </c>
      <c r="I30" s="73">
        <v>0</v>
      </c>
      <c r="J30" s="73">
        <v>0</v>
      </c>
      <c r="K30" s="74">
        <v>0</v>
      </c>
      <c r="L30" s="73">
        <v>0</v>
      </c>
      <c r="M30" s="73">
        <v>0</v>
      </c>
      <c r="N30" s="73">
        <v>0</v>
      </c>
      <c r="O30" s="73">
        <v>0</v>
      </c>
      <c r="P30" s="74">
        <v>0</v>
      </c>
      <c r="Q30" s="73">
        <v>0</v>
      </c>
      <c r="R30" s="73">
        <v>0</v>
      </c>
      <c r="S30" s="73">
        <v>0</v>
      </c>
      <c r="T30" s="73">
        <v>0</v>
      </c>
      <c r="U30" s="74">
        <v>0</v>
      </c>
      <c r="V30" s="73">
        <v>0</v>
      </c>
      <c r="W30" s="73">
        <v>0</v>
      </c>
      <c r="X30" s="73">
        <v>0</v>
      </c>
      <c r="Y30" s="73">
        <v>0</v>
      </c>
      <c r="Z30" s="74">
        <v>0</v>
      </c>
      <c r="AA30" s="73">
        <v>0</v>
      </c>
      <c r="AB30" s="73"/>
      <c r="AC30" s="73"/>
      <c r="AD30" s="73">
        <v>0</v>
      </c>
      <c r="AE30" s="74">
        <v>0</v>
      </c>
      <c r="AF30" s="73">
        <v>0</v>
      </c>
      <c r="AG30" s="73">
        <v>0</v>
      </c>
      <c r="AH30" s="73">
        <v>0</v>
      </c>
    </row>
    <row r="31" spans="1:36">
      <c r="A31" s="102" t="s">
        <v>166</v>
      </c>
      <c r="B31" s="73">
        <v>-217.25800000000001</v>
      </c>
      <c r="C31" s="73">
        <v>-31.562999999999999</v>
      </c>
      <c r="D31" s="73">
        <v>-68.515000000000001</v>
      </c>
      <c r="E31" s="73">
        <v>-341.053</v>
      </c>
      <c r="F31" s="74">
        <v>-658.38900000000001</v>
      </c>
      <c r="G31" s="73">
        <v>-42.704000000000001</v>
      </c>
      <c r="H31" s="73">
        <v>-198.70099999999999</v>
      </c>
      <c r="I31" s="73">
        <v>-403.23200000000003</v>
      </c>
      <c r="J31" s="73">
        <v>-664.154</v>
      </c>
      <c r="K31" s="74">
        <v>-1308.7909999999999</v>
      </c>
      <c r="L31" s="73">
        <v>-371.68</v>
      </c>
      <c r="M31" s="73">
        <v>-586.37599999999998</v>
      </c>
      <c r="N31" s="73">
        <v>-960.78205061000006</v>
      </c>
      <c r="O31" s="73">
        <v>-35.751050610000036</v>
      </c>
      <c r="P31" s="74">
        <v>-1883.087</v>
      </c>
      <c r="Q31" s="73">
        <v>383.45927613000003</v>
      </c>
      <c r="R31" s="73">
        <v>572.67100000000005</v>
      </c>
      <c r="S31" s="73">
        <v>143.22999999999999</v>
      </c>
      <c r="T31" s="73">
        <v>130.08099999999999</v>
      </c>
      <c r="U31" s="74">
        <v>-1229.44127613</v>
      </c>
      <c r="V31" s="73">
        <v>-199.64776120000002</v>
      </c>
      <c r="W31" s="73">
        <v>88.015000000000001</v>
      </c>
      <c r="X31" s="73">
        <v>-408.17390625000002</v>
      </c>
      <c r="Y31" s="73">
        <v>-550.75</v>
      </c>
      <c r="Z31" s="74">
        <v>-1070.5566674500001</v>
      </c>
      <c r="AA31" s="73">
        <v>-388.04399999999998</v>
      </c>
      <c r="AB31" s="73">
        <v>-376.62700000000001</v>
      </c>
      <c r="AC31" s="73">
        <v>-563.149</v>
      </c>
      <c r="AD31" s="73">
        <v>-343.541</v>
      </c>
      <c r="AE31" s="74">
        <v>-1671.3610000000001</v>
      </c>
      <c r="AF31" s="73">
        <v>581.33000000000004</v>
      </c>
      <c r="AG31" s="73">
        <v>-304.959</v>
      </c>
      <c r="AH31" s="73">
        <v>-177.614</v>
      </c>
    </row>
    <row r="32" spans="1:36">
      <c r="A32" s="102" t="s">
        <v>167</v>
      </c>
      <c r="B32" s="100">
        <v>0</v>
      </c>
      <c r="C32" s="100">
        <v>0</v>
      </c>
      <c r="D32" s="100">
        <v>0</v>
      </c>
      <c r="E32" s="100">
        <v>0</v>
      </c>
      <c r="F32" s="101">
        <v>0</v>
      </c>
      <c r="G32" s="73">
        <v>11.018000000000001</v>
      </c>
      <c r="H32" s="100">
        <v>0</v>
      </c>
      <c r="I32" s="73">
        <v>5.07</v>
      </c>
      <c r="J32" s="100">
        <v>0</v>
      </c>
      <c r="K32" s="74">
        <v>16.088000000000001</v>
      </c>
      <c r="L32" s="73">
        <v>-8.9450000000000003</v>
      </c>
      <c r="M32" s="100">
        <v>0</v>
      </c>
      <c r="N32" s="73">
        <v>6.2859999999999996</v>
      </c>
      <c r="O32" s="73">
        <v>1.0269999999999999</v>
      </c>
      <c r="P32" s="74">
        <v>-1.6319999999999999</v>
      </c>
      <c r="Q32" s="73">
        <v>-3.11603684</v>
      </c>
      <c r="R32" s="73">
        <v>-1.9419999999999999</v>
      </c>
      <c r="S32" s="73">
        <v>-4.2779999999999996</v>
      </c>
      <c r="T32" s="73">
        <v>-0.436</v>
      </c>
      <c r="U32" s="74">
        <v>-9.7720368400000002</v>
      </c>
      <c r="V32" s="73">
        <v>-4.5549999999999997</v>
      </c>
      <c r="W32" s="73">
        <v>-18.861000000000001</v>
      </c>
      <c r="X32" s="73">
        <v>-19.443032470000002</v>
      </c>
      <c r="Y32" s="73">
        <v>10.093999999999999</v>
      </c>
      <c r="Z32" s="74">
        <v>-32.765032470000008</v>
      </c>
      <c r="AA32" s="73">
        <v>21.616</v>
      </c>
      <c r="AB32" s="73">
        <v>5.1079999999999997</v>
      </c>
      <c r="AC32" s="73">
        <v>1.373</v>
      </c>
      <c r="AD32" s="73">
        <v>48.018000000000001</v>
      </c>
      <c r="AE32" s="74">
        <v>76.114999999999995</v>
      </c>
      <c r="AF32" s="73">
        <v>116.631</v>
      </c>
      <c r="AG32" s="73">
        <v>72.153999999999996</v>
      </c>
      <c r="AH32" s="73">
        <v>-2.6269999999999998</v>
      </c>
    </row>
    <row r="33" spans="1:36">
      <c r="A33" s="102" t="s">
        <v>168</v>
      </c>
      <c r="B33" s="100">
        <v>0</v>
      </c>
      <c r="C33" s="100">
        <v>0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1">
        <v>0</v>
      </c>
      <c r="L33" s="100">
        <v>0</v>
      </c>
      <c r="M33" s="100">
        <v>0</v>
      </c>
      <c r="N33" s="100">
        <v>0</v>
      </c>
      <c r="O33" s="100">
        <v>0</v>
      </c>
      <c r="P33" s="101">
        <v>0</v>
      </c>
      <c r="Q33" s="100">
        <v>0</v>
      </c>
      <c r="R33" s="100">
        <v>0</v>
      </c>
      <c r="S33" s="100">
        <v>0</v>
      </c>
      <c r="T33" s="100">
        <v>0</v>
      </c>
      <c r="U33" s="101">
        <v>0</v>
      </c>
      <c r="V33" s="100">
        <v>0</v>
      </c>
      <c r="W33" s="100">
        <v>0</v>
      </c>
      <c r="X33" s="100">
        <v>0</v>
      </c>
      <c r="Y33" s="100">
        <v>0</v>
      </c>
      <c r="Z33" s="101">
        <v>0</v>
      </c>
      <c r="AA33" s="100">
        <v>0</v>
      </c>
      <c r="AB33" s="100">
        <v>0</v>
      </c>
      <c r="AC33" s="100">
        <v>0</v>
      </c>
      <c r="AD33" s="100">
        <v>0</v>
      </c>
      <c r="AE33" s="101">
        <v>0</v>
      </c>
      <c r="AF33" s="100">
        <v>0</v>
      </c>
      <c r="AG33" s="100">
        <v>0</v>
      </c>
      <c r="AH33" s="100">
        <v>0</v>
      </c>
    </row>
    <row r="34" spans="1:36">
      <c r="A34" s="102" t="s">
        <v>169</v>
      </c>
      <c r="B34" s="100">
        <v>0</v>
      </c>
      <c r="C34" s="100">
        <v>0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1">
        <v>0</v>
      </c>
      <c r="L34" s="100">
        <v>0</v>
      </c>
      <c r="M34" s="100">
        <v>0</v>
      </c>
      <c r="N34" s="100">
        <v>0</v>
      </c>
      <c r="O34" s="100">
        <v>0</v>
      </c>
      <c r="P34" s="101">
        <v>0</v>
      </c>
      <c r="Q34" s="100">
        <v>0</v>
      </c>
      <c r="R34" s="100">
        <v>0</v>
      </c>
      <c r="S34" s="100">
        <v>0</v>
      </c>
      <c r="T34" s="100">
        <v>0</v>
      </c>
      <c r="U34" s="101">
        <v>0</v>
      </c>
      <c r="V34" s="100">
        <v>0</v>
      </c>
      <c r="W34" s="100">
        <v>0</v>
      </c>
      <c r="X34" s="100">
        <v>0</v>
      </c>
      <c r="Y34" s="100">
        <v>0</v>
      </c>
      <c r="Z34" s="101">
        <v>0</v>
      </c>
      <c r="AA34" s="100">
        <v>0</v>
      </c>
      <c r="AB34" s="100">
        <v>0</v>
      </c>
      <c r="AC34" s="100">
        <v>0</v>
      </c>
      <c r="AD34" s="73">
        <v>-27.856000000000002</v>
      </c>
      <c r="AE34" s="74">
        <f>-27856/1000</f>
        <v>-27.856000000000002</v>
      </c>
      <c r="AF34" s="100">
        <v>0</v>
      </c>
      <c r="AG34" s="100">
        <v>0</v>
      </c>
      <c r="AH34" s="100">
        <v>0</v>
      </c>
    </row>
    <row r="35" spans="1:36">
      <c r="A35" s="67" t="s">
        <v>57</v>
      </c>
      <c r="B35" s="80">
        <v>1027.5223335400001</v>
      </c>
      <c r="C35" s="80">
        <v>1333.162</v>
      </c>
      <c r="D35" s="80">
        <v>1233.1010000000001</v>
      </c>
      <c r="E35" s="80">
        <v>1312.38</v>
      </c>
      <c r="F35" s="80">
        <v>4906.1653335399997</v>
      </c>
      <c r="G35" s="80">
        <v>1274.3109999999999</v>
      </c>
      <c r="H35" s="80">
        <v>1798.325</v>
      </c>
      <c r="I35" s="80">
        <v>1927.8130700000002</v>
      </c>
      <c r="J35" s="80">
        <v>1884.4519299999999</v>
      </c>
      <c r="K35" s="80">
        <v>6884.9009999999998</v>
      </c>
      <c r="L35" s="80">
        <v>1725.652</v>
      </c>
      <c r="M35" s="80">
        <v>1990.1905792399998</v>
      </c>
      <c r="N35" s="80">
        <v>2310.9068487400004</v>
      </c>
      <c r="O35" s="80">
        <v>1904.7150000000001</v>
      </c>
      <c r="P35" s="80">
        <v>7931.4641641300004</v>
      </c>
      <c r="Q35" s="80">
        <v>1942.2059741600006</v>
      </c>
      <c r="R35" s="80">
        <v>1344.4514685699996</v>
      </c>
      <c r="S35" s="80">
        <v>1352.261</v>
      </c>
      <c r="T35" s="80">
        <v>1682.97</v>
      </c>
      <c r="U35" s="80">
        <v>6321.8909999999996</v>
      </c>
      <c r="V35" s="80">
        <v>1652.2121829099985</v>
      </c>
      <c r="W35" s="80">
        <v>2052.0859999999998</v>
      </c>
      <c r="X35" s="80">
        <v>1805.1809544400001</v>
      </c>
      <c r="Y35" s="80">
        <v>1823.14816397</v>
      </c>
      <c r="Z35" s="80">
        <v>7332.6256373499982</v>
      </c>
      <c r="AA35" s="80">
        <v>1858.8109999999999</v>
      </c>
      <c r="AB35" s="80">
        <v>2040.855</v>
      </c>
      <c r="AC35" s="80">
        <v>2116.9414994200001</v>
      </c>
      <c r="AD35" s="80">
        <v>1831.5091368700023</v>
      </c>
      <c r="AE35" s="80">
        <v>7848.116</v>
      </c>
      <c r="AF35" s="80">
        <v>1668.61</v>
      </c>
      <c r="AG35" s="80">
        <v>1961.8989999999999</v>
      </c>
      <c r="AH35" s="80">
        <v>1856.1849999999999</v>
      </c>
      <c r="AJ35" s="176"/>
    </row>
    <row r="36" spans="1:36">
      <c r="A36" s="11" t="s">
        <v>170</v>
      </c>
      <c r="B36" s="73">
        <v>0</v>
      </c>
      <c r="C36" s="73">
        <v>0</v>
      </c>
      <c r="D36" s="73">
        <v>0</v>
      </c>
      <c r="E36" s="73">
        <v>-206.06100000000001</v>
      </c>
      <c r="F36" s="74">
        <v>-206.06100000000001</v>
      </c>
      <c r="G36" s="73">
        <v>-20.077283230000003</v>
      </c>
      <c r="H36" s="73">
        <v>0</v>
      </c>
      <c r="I36" s="73">
        <v>0</v>
      </c>
      <c r="J36" s="73">
        <v>0</v>
      </c>
      <c r="K36" s="74">
        <v>-20.231000000000002</v>
      </c>
      <c r="L36" s="100">
        <v>0</v>
      </c>
      <c r="M36" s="73">
        <v>-147.47999999999999</v>
      </c>
      <c r="N36" s="100">
        <v>0</v>
      </c>
      <c r="O36" s="100">
        <v>0</v>
      </c>
      <c r="P36" s="74">
        <v>-147.47999999999999</v>
      </c>
      <c r="Q36" s="100">
        <v>0</v>
      </c>
      <c r="R36" s="100">
        <v>0</v>
      </c>
      <c r="S36" s="100">
        <v>0</v>
      </c>
      <c r="T36" s="73">
        <v>-63.387</v>
      </c>
      <c r="U36" s="74">
        <v>-63.387</v>
      </c>
      <c r="V36" s="100">
        <v>0</v>
      </c>
      <c r="W36" s="100">
        <v>0</v>
      </c>
      <c r="X36" s="100">
        <v>0</v>
      </c>
      <c r="Y36" s="100">
        <v>0</v>
      </c>
      <c r="Z36" s="101">
        <v>0</v>
      </c>
      <c r="AA36" s="100">
        <v>0</v>
      </c>
      <c r="AB36" s="100">
        <v>0</v>
      </c>
      <c r="AC36" s="100">
        <v>0</v>
      </c>
      <c r="AD36" s="100">
        <v>0</v>
      </c>
      <c r="AE36" s="101">
        <v>0</v>
      </c>
      <c r="AF36" s="100">
        <v>0</v>
      </c>
      <c r="AG36" s="100">
        <v>0</v>
      </c>
      <c r="AH36" s="100">
        <v>0</v>
      </c>
    </row>
    <row r="37" spans="1:36">
      <c r="A37" s="67" t="s">
        <v>171</v>
      </c>
      <c r="B37" s="80">
        <v>1027.5223335400001</v>
      </c>
      <c r="C37" s="80">
        <v>1333.162</v>
      </c>
      <c r="D37" s="80">
        <v>1233.1010000000001</v>
      </c>
      <c r="E37" s="80">
        <v>1106.319</v>
      </c>
      <c r="F37" s="80">
        <v>4700.10433354</v>
      </c>
      <c r="G37" s="80">
        <v>1254.23371677</v>
      </c>
      <c r="H37" s="80">
        <v>1798.325</v>
      </c>
      <c r="I37" s="80">
        <v>1927.8130700000002</v>
      </c>
      <c r="J37" s="80">
        <v>1884.4519299999999</v>
      </c>
      <c r="K37" s="80">
        <v>6864.67</v>
      </c>
      <c r="L37" s="80">
        <v>1725.652</v>
      </c>
      <c r="M37" s="80">
        <v>1842.7105792399998</v>
      </c>
      <c r="N37" s="80">
        <v>2310.9068487400004</v>
      </c>
      <c r="O37" s="80">
        <v>1904.7150000000001</v>
      </c>
      <c r="P37" s="80">
        <v>7783.98416413</v>
      </c>
      <c r="Q37" s="80">
        <v>1942.2059741600006</v>
      </c>
      <c r="R37" s="80">
        <v>1344.4514685699996</v>
      </c>
      <c r="S37" s="80">
        <v>1352.261</v>
      </c>
      <c r="T37" s="80">
        <v>1619.5830000000001</v>
      </c>
      <c r="U37" s="80">
        <v>6258.5039999999999</v>
      </c>
      <c r="V37" s="80">
        <v>1652.2117323499997</v>
      </c>
      <c r="W37" s="80">
        <v>2052.0859999999998</v>
      </c>
      <c r="X37" s="80">
        <v>1805.1809544400001</v>
      </c>
      <c r="Y37" s="80">
        <v>1823.14816397</v>
      </c>
      <c r="Z37" s="80">
        <v>7332.6256373499982</v>
      </c>
      <c r="AA37" s="80">
        <v>1858.8109999999999</v>
      </c>
      <c r="AB37" s="80">
        <v>2040.855</v>
      </c>
      <c r="AC37" s="80">
        <v>2116.9414994200001</v>
      </c>
      <c r="AD37" s="80">
        <v>1831.5091368700023</v>
      </c>
      <c r="AE37" s="80">
        <v>7848.116</v>
      </c>
      <c r="AF37" s="80">
        <f>(AF35)</f>
        <v>1668.61</v>
      </c>
      <c r="AG37" s="80">
        <v>1961.8989999999999</v>
      </c>
      <c r="AH37" s="80">
        <v>1856.1849999999999</v>
      </c>
    </row>
  </sheetData>
  <pageMargins left="0.511811024" right="0.511811024" top="0.78740157499999996" bottom="0.78740157499999996" header="0.31496062000000002" footer="0.31496062000000002"/>
  <pageSetup paperSize="9" scale="6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017E-E0AB-4443-8B8C-A65C3C612783}">
  <sheetPr codeName="Planilha9">
    <tabColor rgb="FF4F4B4B"/>
    <pageSetUpPr fitToPage="1"/>
  </sheetPr>
  <dimension ref="A1:W67"/>
  <sheetViews>
    <sheetView showGridLines="0" zoomScaleNormal="100" workbookViewId="0">
      <pane xSplit="1" ySplit="2" topLeftCell="L3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outlineLevelCol="2"/>
  <cols>
    <col min="1" max="1" width="63.85546875" style="1" bestFit="1" customWidth="1"/>
    <col min="2" max="5" width="10.7109375" style="1" hidden="1" customWidth="1" outlineLevel="2"/>
    <col min="6" max="6" width="10.7109375" style="29" hidden="1" customWidth="1" outlineLevel="1" collapsed="1"/>
    <col min="7" max="10" width="10.7109375" style="1" hidden="1" customWidth="1" outlineLevel="2"/>
    <col min="11" max="11" width="9.5703125" style="29" hidden="1" customWidth="1" outlineLevel="1" collapsed="1"/>
    <col min="12" max="12" width="10.7109375" style="1" customWidth="1" collapsed="1"/>
    <col min="13" max="19" width="10.7109375" style="1" customWidth="1"/>
    <col min="20" max="20" width="11.140625" style="1" bestFit="1" customWidth="1"/>
    <col min="21" max="21" width="10.42578125" style="1" bestFit="1" customWidth="1"/>
    <col min="22" max="16384" width="9.140625" style="1"/>
  </cols>
  <sheetData>
    <row r="1" spans="1:20" ht="50.1" customHeight="1"/>
    <row r="2" spans="1:20" ht="27.95" customHeight="1">
      <c r="A2" s="64" t="s">
        <v>172</v>
      </c>
      <c r="B2" s="64" t="s">
        <v>35</v>
      </c>
      <c r="C2" s="64" t="s">
        <v>36</v>
      </c>
      <c r="D2" s="64" t="s">
        <v>37</v>
      </c>
      <c r="E2" s="64" t="s">
        <v>38</v>
      </c>
      <c r="F2" s="64">
        <v>2023</v>
      </c>
      <c r="G2" s="64" t="s">
        <v>39</v>
      </c>
      <c r="H2" s="64" t="s">
        <v>40</v>
      </c>
      <c r="I2" s="64" t="s">
        <v>41</v>
      </c>
      <c r="J2" s="64" t="s">
        <v>42</v>
      </c>
      <c r="K2" s="64">
        <v>2024</v>
      </c>
      <c r="L2" s="64" t="s">
        <v>43</v>
      </c>
      <c r="M2" s="64" t="s">
        <v>44</v>
      </c>
      <c r="N2" s="64" t="s">
        <v>45</v>
      </c>
      <c r="O2" s="64" t="s">
        <v>46</v>
      </c>
      <c r="P2" s="64">
        <v>2025</v>
      </c>
      <c r="Q2" s="64" t="s">
        <v>47</v>
      </c>
      <c r="R2" s="64" t="s">
        <v>48</v>
      </c>
      <c r="S2" s="64" t="s">
        <v>49</v>
      </c>
    </row>
    <row r="3" spans="1:20" ht="15" customHeight="1">
      <c r="A3" s="148" t="s">
        <v>303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20" ht="15" customHeight="1">
      <c r="A4" s="153" t="s">
        <v>173</v>
      </c>
      <c r="B4" s="32">
        <v>1679660</v>
      </c>
      <c r="C4" s="32">
        <v>1283579</v>
      </c>
      <c r="D4" s="32">
        <v>309846</v>
      </c>
      <c r="E4" s="32">
        <v>540972</v>
      </c>
      <c r="F4" s="33">
        <v>3814057</v>
      </c>
      <c r="G4" s="32">
        <v>623859</v>
      </c>
      <c r="H4" s="32">
        <v>434633</v>
      </c>
      <c r="I4" s="32">
        <v>817170</v>
      </c>
      <c r="J4" s="32">
        <v>394018</v>
      </c>
      <c r="K4" s="33">
        <v>2269680</v>
      </c>
      <c r="L4" s="32">
        <v>768215</v>
      </c>
      <c r="M4" s="32">
        <v>720541</v>
      </c>
      <c r="N4" s="32">
        <v>688629</v>
      </c>
      <c r="O4" s="32">
        <v>202018</v>
      </c>
      <c r="P4" s="33">
        <v>2379403</v>
      </c>
      <c r="Q4" s="32">
        <v>-759342</v>
      </c>
      <c r="R4" s="32">
        <v>513412</v>
      </c>
      <c r="S4" s="32">
        <v>561693</v>
      </c>
      <c r="T4" s="39"/>
    </row>
    <row r="5" spans="1:20" ht="15" customHeight="1">
      <c r="A5" s="153" t="s">
        <v>186</v>
      </c>
      <c r="B5" s="32">
        <v>294679</v>
      </c>
      <c r="C5" s="32">
        <v>515301</v>
      </c>
      <c r="D5" s="32">
        <v>487091</v>
      </c>
      <c r="E5" s="32">
        <v>471711</v>
      </c>
      <c r="F5" s="33">
        <v>1768782</v>
      </c>
      <c r="G5" s="32">
        <v>492842</v>
      </c>
      <c r="H5" s="32">
        <v>509058</v>
      </c>
      <c r="I5" s="32">
        <v>523168</v>
      </c>
      <c r="J5" s="32">
        <v>594320</v>
      </c>
      <c r="K5" s="33">
        <v>2119388</v>
      </c>
      <c r="L5" s="32">
        <v>484397</v>
      </c>
      <c r="M5" s="32">
        <v>623225</v>
      </c>
      <c r="N5" s="32">
        <v>584546</v>
      </c>
      <c r="O5" s="32">
        <v>600287</v>
      </c>
      <c r="P5" s="33">
        <v>2292455</v>
      </c>
      <c r="Q5" s="32">
        <v>594543</v>
      </c>
      <c r="R5" s="32">
        <v>581021</v>
      </c>
      <c r="S5" s="32">
        <v>596141</v>
      </c>
      <c r="T5" s="39"/>
    </row>
    <row r="6" spans="1:20" ht="15" customHeight="1">
      <c r="A6" s="153" t="s">
        <v>187</v>
      </c>
      <c r="B6" s="32">
        <v>416123</v>
      </c>
      <c r="C6" s="32">
        <v>278896</v>
      </c>
      <c r="D6" s="32">
        <v>381969</v>
      </c>
      <c r="E6" s="32">
        <v>480812</v>
      </c>
      <c r="F6" s="33">
        <v>1557800</v>
      </c>
      <c r="G6" s="32">
        <v>363771</v>
      </c>
      <c r="H6" s="32">
        <v>480208</v>
      </c>
      <c r="I6" s="32">
        <v>490689</v>
      </c>
      <c r="J6" s="32">
        <v>509498</v>
      </c>
      <c r="K6" s="33">
        <v>1844166</v>
      </c>
      <c r="L6" s="32">
        <v>814444</v>
      </c>
      <c r="M6" s="32">
        <v>503501</v>
      </c>
      <c r="N6" s="32">
        <v>736148</v>
      </c>
      <c r="O6" s="32">
        <v>643889</v>
      </c>
      <c r="P6" s="33">
        <v>2697982</v>
      </c>
      <c r="Q6" s="32">
        <v>567836</v>
      </c>
      <c r="R6" s="32">
        <v>577937</v>
      </c>
      <c r="S6" s="32">
        <v>542171</v>
      </c>
      <c r="T6" s="39"/>
    </row>
    <row r="7" spans="1:20" ht="15" customHeight="1">
      <c r="A7" s="153" t="s">
        <v>188</v>
      </c>
      <c r="B7" s="32">
        <v>-383459</v>
      </c>
      <c r="C7" s="32">
        <v>-572671</v>
      </c>
      <c r="D7" s="32">
        <v>-143230</v>
      </c>
      <c r="E7" s="32">
        <v>-130081</v>
      </c>
      <c r="F7" s="33">
        <v>-1229441</v>
      </c>
      <c r="G7" s="32">
        <v>-199648</v>
      </c>
      <c r="H7" s="32">
        <v>88015</v>
      </c>
      <c r="I7" s="32">
        <v>-408174</v>
      </c>
      <c r="J7" s="32">
        <v>-550750</v>
      </c>
      <c r="K7" s="33">
        <v>-1070557</v>
      </c>
      <c r="L7" s="32">
        <v>-388044</v>
      </c>
      <c r="M7" s="32">
        <v>-376627</v>
      </c>
      <c r="N7" s="32">
        <v>-563149</v>
      </c>
      <c r="O7" s="32">
        <v>-343541</v>
      </c>
      <c r="P7" s="33">
        <v>-1671361</v>
      </c>
      <c r="Q7" s="32">
        <v>550498</v>
      </c>
      <c r="R7" s="32">
        <v>-274127</v>
      </c>
      <c r="S7" s="32">
        <v>-177614</v>
      </c>
      <c r="T7" s="39"/>
    </row>
    <row r="8" spans="1:20" ht="15" customHeight="1">
      <c r="A8" s="153" t="s">
        <v>189</v>
      </c>
      <c r="B8" s="32">
        <v>-46895</v>
      </c>
      <c r="C8" s="32">
        <v>-86138</v>
      </c>
      <c r="D8" s="32">
        <v>28932</v>
      </c>
      <c r="E8" s="32">
        <v>-35975</v>
      </c>
      <c r="F8" s="33">
        <v>-140076</v>
      </c>
      <c r="G8" s="32">
        <v>17989</v>
      </c>
      <c r="H8" s="32">
        <v>17883</v>
      </c>
      <c r="I8" s="32">
        <v>-5689</v>
      </c>
      <c r="J8" s="32">
        <v>36184</v>
      </c>
      <c r="K8" s="33">
        <v>66367</v>
      </c>
      <c r="L8" s="32">
        <v>-9401</v>
      </c>
      <c r="M8" s="32">
        <v>-32838</v>
      </c>
      <c r="N8" s="32">
        <v>13419</v>
      </c>
      <c r="O8" s="32">
        <v>-17888</v>
      </c>
      <c r="P8" s="33">
        <v>-46708</v>
      </c>
      <c r="Q8" s="32">
        <v>-5182</v>
      </c>
      <c r="R8" s="32">
        <v>2740</v>
      </c>
      <c r="S8" s="32">
        <v>-26569</v>
      </c>
      <c r="T8" s="39"/>
    </row>
    <row r="9" spans="1:20" ht="15" customHeight="1">
      <c r="A9" s="154" t="s">
        <v>190</v>
      </c>
      <c r="B9" s="32">
        <v>374412</v>
      </c>
      <c r="C9" s="32">
        <v>296159</v>
      </c>
      <c r="D9" s="32">
        <v>991534</v>
      </c>
      <c r="E9" s="32">
        <v>1247672</v>
      </c>
      <c r="F9" s="33">
        <v>2909777</v>
      </c>
      <c r="G9" s="32">
        <v>651800</v>
      </c>
      <c r="H9" s="32">
        <v>686328</v>
      </c>
      <c r="I9" s="32">
        <v>645556</v>
      </c>
      <c r="J9" s="32">
        <v>675444</v>
      </c>
      <c r="K9" s="33">
        <v>2659128</v>
      </c>
      <c r="L9" s="32">
        <v>699200</v>
      </c>
      <c r="M9" s="32">
        <v>699132</v>
      </c>
      <c r="N9" s="32">
        <v>621480</v>
      </c>
      <c r="O9" s="32">
        <v>663449</v>
      </c>
      <c r="P9" s="33">
        <v>2683261</v>
      </c>
      <c r="Q9" s="32">
        <v>678781</v>
      </c>
      <c r="R9" s="32">
        <v>774409</v>
      </c>
      <c r="S9" s="32">
        <v>548217</v>
      </c>
      <c r="T9" s="39"/>
    </row>
    <row r="10" spans="1:20" ht="15" customHeight="1">
      <c r="A10" s="154" t="s">
        <v>191</v>
      </c>
      <c r="B10" s="32">
        <v>-40146</v>
      </c>
      <c r="C10" s="32">
        <v>-12558</v>
      </c>
      <c r="D10" s="32">
        <v>81713</v>
      </c>
      <c r="E10" s="32">
        <v>58048</v>
      </c>
      <c r="F10" s="33">
        <v>87057</v>
      </c>
      <c r="G10" s="32">
        <v>37195</v>
      </c>
      <c r="H10" s="32">
        <v>138522</v>
      </c>
      <c r="I10" s="32">
        <v>63086</v>
      </c>
      <c r="J10" s="32">
        <v>53839</v>
      </c>
      <c r="K10" s="33">
        <v>292642</v>
      </c>
      <c r="L10" s="32">
        <v>-137683</v>
      </c>
      <c r="M10" s="32">
        <v>-55659</v>
      </c>
      <c r="N10" s="32">
        <v>111080</v>
      </c>
      <c r="O10" s="32">
        <v>-42948</v>
      </c>
      <c r="P10" s="33">
        <v>-125210</v>
      </c>
      <c r="Q10" s="32">
        <v>14182</v>
      </c>
      <c r="R10" s="32">
        <v>13908</v>
      </c>
      <c r="S10" s="32">
        <v>7855</v>
      </c>
      <c r="T10" s="39"/>
    </row>
    <row r="11" spans="1:20" ht="15" customHeight="1">
      <c r="A11" s="154" t="s">
        <v>192</v>
      </c>
      <c r="B11" s="32"/>
      <c r="C11" s="32"/>
      <c r="D11" s="32"/>
      <c r="E11" s="32"/>
      <c r="F11" s="33"/>
      <c r="G11" s="32">
        <v>24214</v>
      </c>
      <c r="H11" s="32">
        <v>30162</v>
      </c>
      <c r="I11" s="32">
        <v>28579</v>
      </c>
      <c r="J11" s="32">
        <v>32659</v>
      </c>
      <c r="K11" s="33">
        <v>115614</v>
      </c>
      <c r="L11" s="32">
        <v>33591</v>
      </c>
      <c r="M11" s="32">
        <v>21476</v>
      </c>
      <c r="N11" s="32">
        <v>27974</v>
      </c>
      <c r="O11" s="32">
        <v>40304</v>
      </c>
      <c r="P11" s="33">
        <v>123345</v>
      </c>
      <c r="Q11" s="32">
        <v>18644</v>
      </c>
      <c r="R11" s="32">
        <v>21094</v>
      </c>
      <c r="S11" s="32">
        <v>16845</v>
      </c>
      <c r="T11" s="39"/>
    </row>
    <row r="12" spans="1:20" ht="15" customHeight="1">
      <c r="A12" s="154" t="s">
        <v>193</v>
      </c>
      <c r="B12" s="32">
        <v>26485</v>
      </c>
      <c r="C12" s="32">
        <v>25526</v>
      </c>
      <c r="D12" s="32">
        <v>39425</v>
      </c>
      <c r="E12" s="32">
        <v>51644</v>
      </c>
      <c r="F12" s="33">
        <v>143080</v>
      </c>
      <c r="G12" s="32">
        <v>47318</v>
      </c>
      <c r="H12" s="32">
        <v>44160</v>
      </c>
      <c r="I12" s="32">
        <v>45702</v>
      </c>
      <c r="J12" s="32">
        <v>45082</v>
      </c>
      <c r="K12" s="33">
        <v>182262</v>
      </c>
      <c r="L12" s="32">
        <v>33459</v>
      </c>
      <c r="M12" s="32">
        <v>42290</v>
      </c>
      <c r="N12" s="32">
        <v>38139</v>
      </c>
      <c r="O12" s="32">
        <v>55227</v>
      </c>
      <c r="P12" s="33">
        <v>169115</v>
      </c>
      <c r="Q12" s="32">
        <v>10183</v>
      </c>
      <c r="R12" s="32">
        <v>13521</v>
      </c>
      <c r="S12" s="32">
        <v>17936</v>
      </c>
      <c r="T12" s="39"/>
    </row>
    <row r="13" spans="1:20" ht="15" customHeight="1">
      <c r="A13" s="153" t="s">
        <v>194</v>
      </c>
      <c r="B13" s="32">
        <v>13739</v>
      </c>
      <c r="C13" s="32">
        <v>20020</v>
      </c>
      <c r="D13" s="32">
        <v>20903</v>
      </c>
      <c r="E13" s="32">
        <v>21813</v>
      </c>
      <c r="F13" s="33">
        <v>76475</v>
      </c>
      <c r="G13" s="32">
        <v>15569</v>
      </c>
      <c r="H13" s="32">
        <v>16214</v>
      </c>
      <c r="I13" s="32">
        <v>20559</v>
      </c>
      <c r="J13" s="32">
        <v>24296</v>
      </c>
      <c r="K13" s="33">
        <v>76638</v>
      </c>
      <c r="L13" s="32">
        <v>26802</v>
      </c>
      <c r="M13" s="32">
        <v>26608</v>
      </c>
      <c r="N13" s="32">
        <v>39140</v>
      </c>
      <c r="O13" s="32">
        <v>40477</v>
      </c>
      <c r="P13" s="33">
        <v>133027</v>
      </c>
      <c r="Q13" s="32">
        <v>46257</v>
      </c>
      <c r="R13" s="32">
        <v>49052</v>
      </c>
      <c r="S13" s="32">
        <v>41619</v>
      </c>
      <c r="T13" s="39"/>
    </row>
    <row r="14" spans="1:20" ht="15" customHeight="1">
      <c r="A14" s="153" t="s">
        <v>195</v>
      </c>
      <c r="B14" s="32">
        <v>-294677</v>
      </c>
      <c r="C14" s="32">
        <v>-304549</v>
      </c>
      <c r="D14" s="32">
        <v>-206940</v>
      </c>
      <c r="E14" s="32">
        <v>-259177</v>
      </c>
      <c r="F14" s="33">
        <v>-1065343</v>
      </c>
      <c r="G14" s="32">
        <v>-245993</v>
      </c>
      <c r="H14" s="32">
        <v>-223255</v>
      </c>
      <c r="I14" s="32">
        <v>-171853</v>
      </c>
      <c r="J14" s="32">
        <v>-128542</v>
      </c>
      <c r="K14" s="33">
        <v>-769643</v>
      </c>
      <c r="L14" s="32">
        <v>-457126</v>
      </c>
      <c r="M14" s="32">
        <v>-133332</v>
      </c>
      <c r="N14" s="32">
        <v>-57938</v>
      </c>
      <c r="O14" s="32">
        <v>91450</v>
      </c>
      <c r="P14" s="33">
        <v>-556946</v>
      </c>
      <c r="Q14" s="32">
        <v>-77892</v>
      </c>
      <c r="R14" s="32">
        <v>-256246</v>
      </c>
      <c r="S14" s="32">
        <v>-138541</v>
      </c>
      <c r="T14" s="39"/>
    </row>
    <row r="15" spans="1:20" ht="15" customHeight="1">
      <c r="A15" s="153" t="s">
        <v>196</v>
      </c>
      <c r="B15" s="32">
        <v>-3116</v>
      </c>
      <c r="C15" s="32">
        <v>-1942</v>
      </c>
      <c r="D15" s="32">
        <v>-4278</v>
      </c>
      <c r="E15" s="32">
        <v>-436</v>
      </c>
      <c r="F15" s="33">
        <v>-9772</v>
      </c>
      <c r="G15" s="32">
        <v>-4555</v>
      </c>
      <c r="H15" s="32">
        <v>-18861</v>
      </c>
      <c r="I15" s="32">
        <v>-19443</v>
      </c>
      <c r="J15" s="32">
        <v>71634</v>
      </c>
      <c r="K15" s="33">
        <v>28775</v>
      </c>
      <c r="L15" s="32">
        <v>21616</v>
      </c>
      <c r="M15" s="32">
        <v>26933</v>
      </c>
      <c r="N15" s="32">
        <v>-9036</v>
      </c>
      <c r="O15" s="32">
        <v>41012</v>
      </c>
      <c r="P15" s="33">
        <v>80525</v>
      </c>
      <c r="Q15" s="32">
        <v>86048</v>
      </c>
      <c r="R15" s="32">
        <v>102737</v>
      </c>
      <c r="S15" s="32">
        <v>-2627</v>
      </c>
      <c r="T15" s="39"/>
    </row>
    <row r="16" spans="1:20" ht="15" customHeight="1">
      <c r="A16" s="153" t="s">
        <v>197</v>
      </c>
      <c r="B16" s="32">
        <v>-156151</v>
      </c>
      <c r="C16" s="32">
        <v>-150390</v>
      </c>
      <c r="D16" s="32">
        <v>-173298</v>
      </c>
      <c r="E16" s="32">
        <v>-215247</v>
      </c>
      <c r="F16" s="33">
        <v>-695086</v>
      </c>
      <c r="G16" s="32">
        <v>-220492</v>
      </c>
      <c r="H16" s="32">
        <v>-212729</v>
      </c>
      <c r="I16" s="32">
        <v>-189792</v>
      </c>
      <c r="J16" s="32">
        <v>-154571</v>
      </c>
      <c r="K16" s="33">
        <v>-777584</v>
      </c>
      <c r="L16" s="32">
        <v>-156290</v>
      </c>
      <c r="M16" s="32">
        <v>-163810</v>
      </c>
      <c r="N16" s="32">
        <v>-226381</v>
      </c>
      <c r="O16" s="32">
        <v>-235414</v>
      </c>
      <c r="P16" s="33">
        <v>-781895</v>
      </c>
      <c r="Q16" s="32">
        <v>-228091</v>
      </c>
      <c r="R16" s="32">
        <v>-200036</v>
      </c>
      <c r="S16" s="32">
        <v>-228180</v>
      </c>
      <c r="T16" s="39"/>
    </row>
    <row r="17" spans="1:23" ht="15" customHeight="1">
      <c r="A17" s="153" t="s">
        <v>198</v>
      </c>
      <c r="B17" s="32">
        <v>3583</v>
      </c>
      <c r="C17" s="32">
        <v>-5200</v>
      </c>
      <c r="D17" s="32">
        <v>-8576</v>
      </c>
      <c r="E17" s="32">
        <v>940</v>
      </c>
      <c r="F17" s="33">
        <v>-9253</v>
      </c>
      <c r="G17" s="32">
        <v>1082</v>
      </c>
      <c r="H17" s="32">
        <v>-7336</v>
      </c>
      <c r="I17" s="32">
        <v>-2772</v>
      </c>
      <c r="J17" s="32">
        <v>-1095.9996162023999</v>
      </c>
      <c r="K17" s="33">
        <v>-10121.9996162024</v>
      </c>
      <c r="L17" s="32">
        <v>1811</v>
      </c>
      <c r="M17" s="32">
        <v>-8530</v>
      </c>
      <c r="N17" s="32">
        <v>16593</v>
      </c>
      <c r="O17" s="32">
        <v>-2955</v>
      </c>
      <c r="P17" s="33">
        <v>6919</v>
      </c>
      <c r="Q17" s="32">
        <v>162</v>
      </c>
      <c r="R17" s="32">
        <v>10839</v>
      </c>
      <c r="S17" s="32">
        <v>2256</v>
      </c>
      <c r="T17" s="39"/>
    </row>
    <row r="18" spans="1:23" ht="15" customHeight="1">
      <c r="A18" s="153" t="s">
        <v>199</v>
      </c>
      <c r="B18" s="32">
        <v>26301</v>
      </c>
      <c r="C18" s="32">
        <v>16791</v>
      </c>
      <c r="D18" s="32">
        <v>28426</v>
      </c>
      <c r="E18" s="32">
        <v>30056</v>
      </c>
      <c r="F18" s="33">
        <v>101574</v>
      </c>
      <c r="G18" s="32">
        <v>11425</v>
      </c>
      <c r="H18" s="32">
        <v>8254</v>
      </c>
      <c r="I18" s="32">
        <v>20964</v>
      </c>
      <c r="J18" s="32">
        <v>9534</v>
      </c>
      <c r="K18" s="33">
        <v>50177</v>
      </c>
      <c r="L18" s="32">
        <v>12547</v>
      </c>
      <c r="M18" s="32">
        <v>-2332</v>
      </c>
      <c r="N18" s="32">
        <v>23276</v>
      </c>
      <c r="O18" s="32">
        <v>12346</v>
      </c>
      <c r="P18" s="33">
        <v>45837</v>
      </c>
      <c r="Q18" s="32">
        <v>-6803</v>
      </c>
      <c r="R18" s="32">
        <v>2196</v>
      </c>
      <c r="S18" s="32">
        <v>14471</v>
      </c>
      <c r="T18" s="39"/>
    </row>
    <row r="19" spans="1:23" ht="15" customHeight="1">
      <c r="A19" s="153" t="s">
        <v>200</v>
      </c>
      <c r="B19" s="32">
        <v>48</v>
      </c>
      <c r="C19" s="32">
        <v>-409</v>
      </c>
      <c r="D19" s="32">
        <v>312</v>
      </c>
      <c r="E19" s="32">
        <v>-5389</v>
      </c>
      <c r="F19" s="33">
        <v>-5438</v>
      </c>
      <c r="G19" s="32">
        <v>-302</v>
      </c>
      <c r="H19" s="32">
        <v>-883</v>
      </c>
      <c r="I19" s="32">
        <v>6197</v>
      </c>
      <c r="J19" s="32">
        <v>21680</v>
      </c>
      <c r="K19" s="33">
        <v>26692</v>
      </c>
      <c r="L19" s="32" t="s">
        <v>13</v>
      </c>
      <c r="M19" s="32" t="s">
        <v>13</v>
      </c>
      <c r="N19" s="32">
        <v>-74345</v>
      </c>
      <c r="O19" s="32">
        <v>-179878</v>
      </c>
      <c r="P19" s="33">
        <v>-254223</v>
      </c>
      <c r="Q19" s="32">
        <v>-64378</v>
      </c>
      <c r="R19" s="32">
        <v>-92425</v>
      </c>
      <c r="S19" s="32">
        <v>8521</v>
      </c>
      <c r="T19" s="39"/>
    </row>
    <row r="20" spans="1:23" ht="15" customHeight="1">
      <c r="A20" s="153" t="s">
        <v>201</v>
      </c>
      <c r="B20" s="32">
        <v>-3415</v>
      </c>
      <c r="C20" s="32">
        <v>-2721</v>
      </c>
      <c r="D20" s="32">
        <v>-3969</v>
      </c>
      <c r="E20" s="32">
        <v>-4583</v>
      </c>
      <c r="F20" s="33">
        <v>-14688</v>
      </c>
      <c r="G20" s="32">
        <v>-2415</v>
      </c>
      <c r="H20" s="32">
        <v>-3634</v>
      </c>
      <c r="I20" s="32">
        <v>-1238</v>
      </c>
      <c r="J20" s="32">
        <v>-17760</v>
      </c>
      <c r="K20" s="33">
        <v>-25047</v>
      </c>
      <c r="L20" s="32">
        <v>-252</v>
      </c>
      <c r="M20" s="32">
        <v>-512</v>
      </c>
      <c r="N20" s="32">
        <v>-377</v>
      </c>
      <c r="O20" s="32">
        <v>1574</v>
      </c>
      <c r="P20" s="33">
        <v>433</v>
      </c>
      <c r="Q20" s="32">
        <v>-1935</v>
      </c>
      <c r="R20" s="32">
        <v>-403</v>
      </c>
      <c r="S20" s="32">
        <v>-429</v>
      </c>
      <c r="T20" s="39"/>
    </row>
    <row r="21" spans="1:23" ht="15" customHeight="1">
      <c r="A21" s="153" t="s">
        <v>202</v>
      </c>
      <c r="B21" s="32">
        <v>204</v>
      </c>
      <c r="C21" s="32">
        <v>1884</v>
      </c>
      <c r="D21" s="32">
        <v>4080</v>
      </c>
      <c r="E21" s="32">
        <v>566</v>
      </c>
      <c r="F21" s="33">
        <v>6734</v>
      </c>
      <c r="G21" s="32">
        <v>20692</v>
      </c>
      <c r="H21" s="32">
        <v>10936</v>
      </c>
      <c r="I21" s="32">
        <v>264184</v>
      </c>
      <c r="J21" s="32">
        <v>42844</v>
      </c>
      <c r="K21" s="33">
        <v>338656</v>
      </c>
      <c r="L21" s="32">
        <v>29600</v>
      </c>
      <c r="M21" s="32">
        <v>73129</v>
      </c>
      <c r="N21" s="32">
        <v>234</v>
      </c>
      <c r="O21" s="32">
        <v>-9474</v>
      </c>
      <c r="P21" s="33">
        <v>93489</v>
      </c>
      <c r="Q21" s="32">
        <v>41748</v>
      </c>
      <c r="R21" s="32">
        <v>3134</v>
      </c>
      <c r="S21" s="32">
        <v>-5492</v>
      </c>
      <c r="T21" s="39"/>
    </row>
    <row r="22" spans="1:23" ht="15" customHeight="1">
      <c r="A22" s="153" t="s">
        <v>203</v>
      </c>
      <c r="B22" s="32">
        <v>-22648</v>
      </c>
      <c r="C22" s="32">
        <v>-3748</v>
      </c>
      <c r="D22" s="32">
        <v>183479.73992000008</v>
      </c>
      <c r="E22" s="32">
        <v>-141126.73992000008</v>
      </c>
      <c r="F22" s="33">
        <v>15957</v>
      </c>
      <c r="G22" s="32">
        <v>-18042</v>
      </c>
      <c r="H22" s="32">
        <v>23730</v>
      </c>
      <c r="I22" s="32">
        <v>-15902</v>
      </c>
      <c r="J22" s="32">
        <v>-50902</v>
      </c>
      <c r="K22" s="33">
        <v>-61116</v>
      </c>
      <c r="L22" s="32">
        <v>4838</v>
      </c>
      <c r="M22" s="32">
        <v>6705</v>
      </c>
      <c r="N22" s="32">
        <v>7029</v>
      </c>
      <c r="O22" s="32">
        <v>-39734</v>
      </c>
      <c r="P22" s="33">
        <v>-21162</v>
      </c>
      <c r="Q22" s="32">
        <v>5995</v>
      </c>
      <c r="R22" s="32">
        <v>-23374</v>
      </c>
      <c r="S22" s="32">
        <v>8635</v>
      </c>
      <c r="T22" s="39"/>
      <c r="U22" s="39"/>
      <c r="V22" s="39"/>
      <c r="W22" s="39"/>
    </row>
    <row r="23" spans="1:23" ht="15" customHeight="1">
      <c r="A23" s="152" t="s">
        <v>185</v>
      </c>
      <c r="B23" s="30">
        <v>-399411</v>
      </c>
      <c r="C23" s="30">
        <v>400592</v>
      </c>
      <c r="D23" s="30">
        <v>-378538</v>
      </c>
      <c r="E23" s="30">
        <v>-21822</v>
      </c>
      <c r="F23" s="31">
        <v>-399179</v>
      </c>
      <c r="G23" s="30">
        <v>-6524</v>
      </c>
      <c r="H23" s="30">
        <v>816530</v>
      </c>
      <c r="I23" s="30">
        <v>-229772</v>
      </c>
      <c r="J23" s="30">
        <v>666755.99961620243</v>
      </c>
      <c r="K23" s="31">
        <v>1246928.9996162024</v>
      </c>
      <c r="L23" s="30">
        <v>221470</v>
      </c>
      <c r="M23" s="30">
        <v>-201661</v>
      </c>
      <c r="N23" s="30">
        <v>-70140</v>
      </c>
      <c r="O23" s="30">
        <v>-299370</v>
      </c>
      <c r="P23" s="31">
        <v>-349701</v>
      </c>
      <c r="Q23" s="30">
        <v>-77887</v>
      </c>
      <c r="R23" s="30">
        <v>-203083</v>
      </c>
      <c r="S23" s="30">
        <v>-455031</v>
      </c>
      <c r="T23" s="39"/>
      <c r="U23" s="39"/>
      <c r="V23" s="39"/>
      <c r="W23" s="39"/>
    </row>
    <row r="24" spans="1:23" ht="15" customHeight="1">
      <c r="A24" s="153" t="s">
        <v>177</v>
      </c>
      <c r="B24" s="32">
        <v>146333</v>
      </c>
      <c r="C24" s="32">
        <v>18043</v>
      </c>
      <c r="D24" s="32">
        <v>-2553</v>
      </c>
      <c r="E24" s="32">
        <v>-212217</v>
      </c>
      <c r="F24" s="33">
        <v>-50394</v>
      </c>
      <c r="G24" s="32">
        <v>134581</v>
      </c>
      <c r="H24" s="32">
        <v>755409</v>
      </c>
      <c r="I24" s="32">
        <v>10106</v>
      </c>
      <c r="J24" s="32">
        <v>-137045.00038379757</v>
      </c>
      <c r="K24" s="33">
        <v>763050.99961620243</v>
      </c>
      <c r="L24" s="32">
        <v>58953</v>
      </c>
      <c r="M24" s="32">
        <v>-203055</v>
      </c>
      <c r="N24" s="32">
        <v>-271420</v>
      </c>
      <c r="O24" s="32">
        <v>-447664</v>
      </c>
      <c r="P24" s="33">
        <v>-863186</v>
      </c>
      <c r="Q24" s="32">
        <v>77924</v>
      </c>
      <c r="R24" s="32">
        <v>94817</v>
      </c>
      <c r="S24" s="32">
        <v>-158602</v>
      </c>
      <c r="T24" s="39"/>
      <c r="U24" s="39"/>
      <c r="V24" s="39"/>
      <c r="W24" s="39"/>
    </row>
    <row r="25" spans="1:23" ht="15" customHeight="1">
      <c r="A25" s="153" t="s">
        <v>95</v>
      </c>
      <c r="B25" s="32">
        <v>-188215</v>
      </c>
      <c r="C25" s="32">
        <v>-132082</v>
      </c>
      <c r="D25" s="32">
        <v>27045</v>
      </c>
      <c r="E25" s="32">
        <v>873660</v>
      </c>
      <c r="F25" s="33">
        <v>580408</v>
      </c>
      <c r="G25" s="32">
        <v>138954</v>
      </c>
      <c r="H25" s="32">
        <v>117217</v>
      </c>
      <c r="I25" s="32">
        <v>433661</v>
      </c>
      <c r="J25" s="32">
        <v>491836</v>
      </c>
      <c r="K25" s="33">
        <v>1181607</v>
      </c>
      <c r="L25" s="32">
        <v>300791</v>
      </c>
      <c r="M25" s="32">
        <v>-572961</v>
      </c>
      <c r="N25" s="32">
        <v>422950</v>
      </c>
      <c r="O25" s="32">
        <v>216938</v>
      </c>
      <c r="P25" s="33">
        <v>367718</v>
      </c>
      <c r="Q25" s="32">
        <v>159574</v>
      </c>
      <c r="R25" s="32">
        <v>-105604</v>
      </c>
      <c r="S25" s="32">
        <v>-34921</v>
      </c>
      <c r="T25" s="39"/>
      <c r="U25" s="39"/>
      <c r="V25" s="39"/>
      <c r="W25" s="39"/>
    </row>
    <row r="26" spans="1:23" ht="15" customHeight="1">
      <c r="A26" s="153" t="s">
        <v>178</v>
      </c>
      <c r="B26" s="32">
        <v>309970</v>
      </c>
      <c r="C26" s="32">
        <v>44014</v>
      </c>
      <c r="D26" s="32">
        <v>-129040</v>
      </c>
      <c r="E26" s="32">
        <v>-357630</v>
      </c>
      <c r="F26" s="33">
        <v>-132686</v>
      </c>
      <c r="G26" s="32">
        <v>249462</v>
      </c>
      <c r="H26" s="32">
        <v>284168</v>
      </c>
      <c r="I26" s="32">
        <v>-193715</v>
      </c>
      <c r="J26" s="32">
        <v>-353979</v>
      </c>
      <c r="K26" s="33">
        <v>-14064</v>
      </c>
      <c r="L26" s="32">
        <v>9101</v>
      </c>
      <c r="M26" s="32">
        <v>10467</v>
      </c>
      <c r="N26" s="32">
        <v>185541</v>
      </c>
      <c r="O26" s="32">
        <v>75290</v>
      </c>
      <c r="P26" s="33">
        <v>280399</v>
      </c>
      <c r="Q26" s="32">
        <v>25380</v>
      </c>
      <c r="R26" s="32">
        <v>-53230</v>
      </c>
      <c r="S26" s="32">
        <v>-1769</v>
      </c>
      <c r="T26" s="39"/>
      <c r="U26" s="39"/>
      <c r="V26" s="39"/>
      <c r="W26" s="39"/>
    </row>
    <row r="27" spans="1:23" ht="15" customHeight="1">
      <c r="A27" s="153" t="s">
        <v>179</v>
      </c>
      <c r="B27" s="32">
        <v>-241770</v>
      </c>
      <c r="C27" s="32">
        <v>265926</v>
      </c>
      <c r="D27" s="32">
        <v>35190</v>
      </c>
      <c r="E27" s="32">
        <v>-16936</v>
      </c>
      <c r="F27" s="33">
        <v>42410</v>
      </c>
      <c r="G27" s="32">
        <v>31493</v>
      </c>
      <c r="H27" s="32">
        <v>-35763</v>
      </c>
      <c r="I27" s="32">
        <v>14548</v>
      </c>
      <c r="J27" s="32">
        <v>373265</v>
      </c>
      <c r="K27" s="33">
        <v>383543</v>
      </c>
      <c r="L27" s="32">
        <v>-48643</v>
      </c>
      <c r="M27" s="32">
        <v>-38185</v>
      </c>
      <c r="N27" s="32">
        <v>-125541</v>
      </c>
      <c r="O27" s="32">
        <v>317696</v>
      </c>
      <c r="P27" s="33">
        <v>105327</v>
      </c>
      <c r="Q27" s="32">
        <v>56733</v>
      </c>
      <c r="R27" s="32">
        <v>7422</v>
      </c>
      <c r="S27" s="32">
        <v>72361</v>
      </c>
      <c r="T27" s="39"/>
      <c r="U27" s="39"/>
      <c r="V27" s="39"/>
      <c r="W27" s="39"/>
    </row>
    <row r="28" spans="1:23" ht="15" customHeight="1">
      <c r="A28" s="153" t="s">
        <v>180</v>
      </c>
      <c r="B28" s="32">
        <v>-500788</v>
      </c>
      <c r="C28" s="32">
        <v>196427</v>
      </c>
      <c r="D28" s="32">
        <v>-188975</v>
      </c>
      <c r="E28" s="32">
        <v>-312145</v>
      </c>
      <c r="F28" s="33">
        <v>-805481</v>
      </c>
      <c r="G28" s="32">
        <v>-285844</v>
      </c>
      <c r="H28" s="32">
        <v>-294122</v>
      </c>
      <c r="I28" s="32">
        <v>-32796</v>
      </c>
      <c r="J28" s="32">
        <v>-257547</v>
      </c>
      <c r="K28" s="33">
        <v>-870309</v>
      </c>
      <c r="L28" s="32">
        <v>-174606</v>
      </c>
      <c r="M28" s="32">
        <v>632275</v>
      </c>
      <c r="N28" s="32">
        <v>-373915</v>
      </c>
      <c r="O28" s="32">
        <v>-359274</v>
      </c>
      <c r="P28" s="33">
        <v>-275520</v>
      </c>
      <c r="Q28" s="32">
        <v>-522379</v>
      </c>
      <c r="R28" s="32">
        <v>7603</v>
      </c>
      <c r="S28" s="32">
        <v>-355043</v>
      </c>
      <c r="T28" s="39"/>
      <c r="U28" s="39"/>
      <c r="V28" s="39"/>
      <c r="W28" s="39"/>
    </row>
    <row r="29" spans="1:23" ht="15" customHeight="1">
      <c r="A29" s="153" t="s">
        <v>181</v>
      </c>
      <c r="B29" s="32">
        <v>31479</v>
      </c>
      <c r="C29" s="32">
        <v>-10740</v>
      </c>
      <c r="D29" s="32">
        <v>10549</v>
      </c>
      <c r="E29" s="32">
        <v>-138953</v>
      </c>
      <c r="F29" s="33">
        <v>-107665</v>
      </c>
      <c r="G29" s="32">
        <v>-215349</v>
      </c>
      <c r="H29" s="32">
        <v>-362096</v>
      </c>
      <c r="I29" s="32">
        <v>-18522</v>
      </c>
      <c r="J29" s="32">
        <v>352323</v>
      </c>
      <c r="K29" s="33">
        <v>-243644</v>
      </c>
      <c r="L29" s="32">
        <v>50261</v>
      </c>
      <c r="M29" s="32">
        <v>-72509</v>
      </c>
      <c r="N29" s="32">
        <v>-28713</v>
      </c>
      <c r="O29" s="32">
        <v>-36779</v>
      </c>
      <c r="P29" s="33">
        <v>-87740</v>
      </c>
      <c r="Q29" s="32">
        <v>22862</v>
      </c>
      <c r="R29" s="32">
        <v>-59446</v>
      </c>
      <c r="S29" s="32">
        <v>-9270</v>
      </c>
      <c r="T29" s="39"/>
      <c r="U29" s="39"/>
      <c r="V29" s="39"/>
      <c r="W29" s="39"/>
    </row>
    <row r="30" spans="1:23" ht="15" customHeight="1">
      <c r="A30" s="153" t="s">
        <v>182</v>
      </c>
      <c r="B30" s="32">
        <v>-147660</v>
      </c>
      <c r="C30" s="32">
        <v>104176</v>
      </c>
      <c r="D30" s="32">
        <v>73495</v>
      </c>
      <c r="E30" s="32">
        <v>-58974</v>
      </c>
      <c r="F30" s="33">
        <v>-28963</v>
      </c>
      <c r="G30" s="32">
        <v>-116374</v>
      </c>
      <c r="H30" s="32">
        <v>102397</v>
      </c>
      <c r="I30" s="32">
        <v>130196</v>
      </c>
      <c r="J30" s="32">
        <v>-54500</v>
      </c>
      <c r="K30" s="33">
        <v>61719</v>
      </c>
      <c r="L30" s="32">
        <v>-141655</v>
      </c>
      <c r="M30" s="32">
        <v>88641</v>
      </c>
      <c r="N30" s="32">
        <v>112101</v>
      </c>
      <c r="O30" s="32">
        <v>-30172</v>
      </c>
      <c r="P30" s="33">
        <v>28915</v>
      </c>
      <c r="Q30" s="32">
        <v>-155121</v>
      </c>
      <c r="R30" s="32">
        <v>111929</v>
      </c>
      <c r="S30" s="32">
        <v>108072</v>
      </c>
      <c r="T30" s="39"/>
      <c r="U30" s="39"/>
      <c r="V30" s="39"/>
      <c r="W30" s="39"/>
    </row>
    <row r="31" spans="1:23" ht="15" customHeight="1">
      <c r="A31" s="153" t="s">
        <v>183</v>
      </c>
      <c r="B31" s="32">
        <v>191240</v>
      </c>
      <c r="C31" s="32">
        <v>-85172</v>
      </c>
      <c r="D31" s="32">
        <v>-204249</v>
      </c>
      <c r="E31" s="32">
        <v>201373</v>
      </c>
      <c r="F31" s="33">
        <v>103192</v>
      </c>
      <c r="G31" s="32">
        <v>56553</v>
      </c>
      <c r="H31" s="32">
        <v>249320</v>
      </c>
      <c r="I31" s="32">
        <v>-573250</v>
      </c>
      <c r="J31" s="32">
        <v>252403</v>
      </c>
      <c r="K31" s="33">
        <v>-14974</v>
      </c>
      <c r="L31" s="32">
        <v>167268</v>
      </c>
      <c r="M31" s="32">
        <v>-46334</v>
      </c>
      <c r="N31" s="32">
        <v>8857</v>
      </c>
      <c r="O31" s="32">
        <v>-35405</v>
      </c>
      <c r="P31" s="33">
        <v>94386</v>
      </c>
      <c r="Q31" s="32">
        <v>257140</v>
      </c>
      <c r="R31" s="32">
        <v>-206574</v>
      </c>
      <c r="S31" s="32">
        <v>-75859</v>
      </c>
      <c r="T31" s="39"/>
      <c r="U31" s="39"/>
      <c r="V31" s="39"/>
      <c r="W31" s="39"/>
    </row>
    <row r="32" spans="1:23" ht="15" customHeight="1">
      <c r="A32" s="153" t="s">
        <v>184</v>
      </c>
      <c r="B32" s="32">
        <v>0</v>
      </c>
      <c r="C32" s="32">
        <v>0</v>
      </c>
      <c r="D32" s="32">
        <v>0</v>
      </c>
      <c r="E32" s="32">
        <v>0</v>
      </c>
      <c r="F32" s="33">
        <v>0</v>
      </c>
      <c r="G32" s="32">
        <v>0</v>
      </c>
      <c r="H32" s="32">
        <v>0</v>
      </c>
      <c r="I32" s="32">
        <v>0</v>
      </c>
      <c r="J32" s="32">
        <v>0</v>
      </c>
      <c r="K32" s="33">
        <v>0</v>
      </c>
      <c r="L32" s="32">
        <v>0</v>
      </c>
      <c r="M32" s="32">
        <v>0</v>
      </c>
      <c r="N32" s="32">
        <v>0</v>
      </c>
      <c r="O32" s="32">
        <v>0</v>
      </c>
      <c r="P32" s="33">
        <v>0</v>
      </c>
      <c r="Q32" s="32">
        <v>0</v>
      </c>
      <c r="R32" s="32">
        <v>0</v>
      </c>
      <c r="S32" s="32">
        <v>0</v>
      </c>
      <c r="T32" s="39"/>
      <c r="U32" s="39"/>
      <c r="V32" s="39"/>
      <c r="W32" s="39"/>
    </row>
    <row r="33" spans="1:23" ht="15" customHeight="1">
      <c r="A33" s="155" t="s">
        <v>174</v>
      </c>
      <c r="B33" s="31">
        <v>1485316</v>
      </c>
      <c r="C33" s="31">
        <v>1698422</v>
      </c>
      <c r="D33" s="31">
        <v>1638881.7399200001</v>
      </c>
      <c r="E33" s="31">
        <v>2090397.2600799999</v>
      </c>
      <c r="F33" s="31">
        <v>6913017</v>
      </c>
      <c r="G33" s="31">
        <v>1609785</v>
      </c>
      <c r="H33" s="31">
        <v>2837935</v>
      </c>
      <c r="I33" s="31">
        <v>1881158</v>
      </c>
      <c r="J33" s="31">
        <v>2274167</v>
      </c>
      <c r="K33" s="31">
        <v>8603045</v>
      </c>
      <c r="L33" s="31">
        <v>2003194</v>
      </c>
      <c r="M33" s="31">
        <v>1768239</v>
      </c>
      <c r="N33" s="31">
        <v>1906321</v>
      </c>
      <c r="O33" s="31">
        <v>1220831</v>
      </c>
      <c r="P33" s="31">
        <v>6898585</v>
      </c>
      <c r="Q33" s="31">
        <v>1393367</v>
      </c>
      <c r="R33" s="31">
        <v>1616306</v>
      </c>
      <c r="S33" s="31">
        <v>1331877</v>
      </c>
      <c r="T33" s="39"/>
      <c r="U33" s="39"/>
      <c r="V33" s="39"/>
      <c r="W33" s="39"/>
    </row>
    <row r="34" spans="1:23" ht="15" customHeight="1">
      <c r="A34" s="154" t="s">
        <v>176</v>
      </c>
      <c r="B34" s="32">
        <v>-57667</v>
      </c>
      <c r="C34" s="32">
        <v>-47312</v>
      </c>
      <c r="D34" s="32">
        <v>-12325</v>
      </c>
      <c r="E34" s="32">
        <v>-50399</v>
      </c>
      <c r="F34" s="33">
        <v>-167703</v>
      </c>
      <c r="G34" s="32">
        <v>-88002</v>
      </c>
      <c r="H34" s="32">
        <v>-97408</v>
      </c>
      <c r="I34" s="32">
        <v>-174678</v>
      </c>
      <c r="J34" s="32">
        <v>-129026</v>
      </c>
      <c r="K34" s="33">
        <v>-489114</v>
      </c>
      <c r="L34" s="32">
        <v>-65831</v>
      </c>
      <c r="M34" s="32">
        <v>-38694</v>
      </c>
      <c r="N34" s="32">
        <v>-33305</v>
      </c>
      <c r="O34" s="32">
        <v>-106511</v>
      </c>
      <c r="P34" s="33">
        <v>-244341</v>
      </c>
      <c r="Q34" s="32">
        <v>-59186</v>
      </c>
      <c r="R34" s="32">
        <v>-49960</v>
      </c>
      <c r="S34" s="32">
        <v>-69960</v>
      </c>
      <c r="T34" s="39"/>
      <c r="U34" s="39"/>
      <c r="V34" s="39"/>
      <c r="W34" s="39"/>
    </row>
    <row r="35" spans="1:23" ht="15" customHeight="1">
      <c r="A35" s="156" t="s">
        <v>175</v>
      </c>
      <c r="B35" s="105">
        <v>1427649</v>
      </c>
      <c r="C35" s="105">
        <v>1651110</v>
      </c>
      <c r="D35" s="105">
        <v>1626556.7399200001</v>
      </c>
      <c r="E35" s="105">
        <v>2039998.2600799999</v>
      </c>
      <c r="F35" s="105">
        <v>6745314</v>
      </c>
      <c r="G35" s="105">
        <v>1521783</v>
      </c>
      <c r="H35" s="105">
        <v>2740527</v>
      </c>
      <c r="I35" s="105">
        <v>1706480</v>
      </c>
      <c r="J35" s="105">
        <v>2145141</v>
      </c>
      <c r="K35" s="105">
        <v>8113931</v>
      </c>
      <c r="L35" s="105">
        <v>1937363</v>
      </c>
      <c r="M35" s="105">
        <v>1729545</v>
      </c>
      <c r="N35" s="105">
        <v>1873016</v>
      </c>
      <c r="O35" s="105">
        <v>1114320</v>
      </c>
      <c r="P35" s="105">
        <v>6654244</v>
      </c>
      <c r="Q35" s="105">
        <v>1334181</v>
      </c>
      <c r="R35" s="105">
        <v>1566346</v>
      </c>
      <c r="S35" s="105">
        <v>1261917</v>
      </c>
      <c r="T35" s="39"/>
      <c r="U35" s="39"/>
      <c r="V35" s="39"/>
      <c r="W35" s="39"/>
    </row>
    <row r="36" spans="1:23" ht="9.9499999999999993" customHeight="1">
      <c r="A36" s="15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9"/>
      <c r="U36" s="39"/>
      <c r="V36" s="39"/>
      <c r="W36" s="39"/>
    </row>
    <row r="37" spans="1:23" ht="15" customHeight="1">
      <c r="A37" s="148" t="s">
        <v>304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39"/>
      <c r="U37" s="39"/>
      <c r="V37" s="39"/>
      <c r="W37" s="39"/>
    </row>
    <row r="38" spans="1:23" ht="15" customHeight="1">
      <c r="A38" s="154" t="s">
        <v>204</v>
      </c>
      <c r="B38" s="32">
        <v>-522766</v>
      </c>
      <c r="C38" s="32">
        <v>-782386</v>
      </c>
      <c r="D38" s="32">
        <v>-1431543</v>
      </c>
      <c r="E38" s="32">
        <v>-722187</v>
      </c>
      <c r="F38" s="33">
        <v>-3458882</v>
      </c>
      <c r="G38" s="32">
        <v>-656135</v>
      </c>
      <c r="H38" s="32">
        <v>-596190</v>
      </c>
      <c r="I38" s="32">
        <v>-482737</v>
      </c>
      <c r="J38" s="32">
        <v>-622166</v>
      </c>
      <c r="K38" s="33">
        <v>-2357228</v>
      </c>
      <c r="L38" s="32">
        <v>-558314</v>
      </c>
      <c r="M38" s="32">
        <v>-269604</v>
      </c>
      <c r="N38" s="32">
        <v>-796730</v>
      </c>
      <c r="O38" s="32">
        <v>-137218</v>
      </c>
      <c r="P38" s="33">
        <v>-1761866</v>
      </c>
      <c r="Q38" s="32">
        <v>-551992</v>
      </c>
      <c r="R38" s="32">
        <v>-390501</v>
      </c>
      <c r="S38" s="32">
        <v>-461023</v>
      </c>
      <c r="T38" s="39"/>
      <c r="U38" s="39"/>
      <c r="V38" s="39"/>
      <c r="W38" s="39"/>
    </row>
    <row r="39" spans="1:23" ht="15" customHeight="1">
      <c r="A39" s="154" t="s">
        <v>205</v>
      </c>
      <c r="B39" s="32">
        <v>0</v>
      </c>
      <c r="C39" s="32">
        <v>0</v>
      </c>
      <c r="D39" s="32">
        <v>0</v>
      </c>
      <c r="E39" s="32">
        <v>0</v>
      </c>
      <c r="F39" s="33">
        <v>0</v>
      </c>
      <c r="G39" s="32">
        <v>0</v>
      </c>
      <c r="H39" s="32">
        <v>0</v>
      </c>
      <c r="I39" s="32">
        <v>-6345192</v>
      </c>
      <c r="J39" s="32">
        <v>-26088</v>
      </c>
      <c r="K39" s="33">
        <v>-6371280</v>
      </c>
      <c r="L39" s="32">
        <v>0</v>
      </c>
      <c r="M39" s="32" t="s">
        <v>13</v>
      </c>
      <c r="N39" s="32">
        <v>0</v>
      </c>
      <c r="O39" s="32">
        <v>0</v>
      </c>
      <c r="P39" s="33">
        <v>0</v>
      </c>
      <c r="Q39" s="32">
        <v>0</v>
      </c>
      <c r="R39" s="32">
        <v>0</v>
      </c>
      <c r="S39" s="32">
        <v>0</v>
      </c>
      <c r="T39" s="39"/>
    </row>
    <row r="40" spans="1:23" ht="15" customHeight="1">
      <c r="A40" s="154" t="s">
        <v>206</v>
      </c>
      <c r="B40" s="32">
        <v>0</v>
      </c>
      <c r="C40" s="32">
        <v>0</v>
      </c>
      <c r="D40" s="32">
        <v>0</v>
      </c>
      <c r="E40" s="32">
        <v>0</v>
      </c>
      <c r="F40" s="33">
        <v>0</v>
      </c>
      <c r="G40" s="32">
        <v>0</v>
      </c>
      <c r="H40" s="32">
        <v>0</v>
      </c>
      <c r="I40" s="32">
        <v>96523</v>
      </c>
      <c r="J40" s="32">
        <v>0</v>
      </c>
      <c r="K40" s="33">
        <v>96523</v>
      </c>
      <c r="L40" s="32">
        <v>0</v>
      </c>
      <c r="M40" s="32" t="s">
        <v>13</v>
      </c>
      <c r="N40" s="32">
        <v>0</v>
      </c>
      <c r="O40" s="32">
        <v>0</v>
      </c>
      <c r="P40" s="33">
        <v>0</v>
      </c>
      <c r="Q40" s="32">
        <v>0</v>
      </c>
      <c r="R40" s="32">
        <v>0</v>
      </c>
      <c r="S40" s="32">
        <v>0</v>
      </c>
      <c r="T40" s="39"/>
    </row>
    <row r="41" spans="1:23" ht="15" customHeight="1">
      <c r="A41" s="154" t="s">
        <v>207</v>
      </c>
      <c r="B41" s="32">
        <v>-635557</v>
      </c>
      <c r="C41" s="32">
        <v>-230358</v>
      </c>
      <c r="D41" s="32">
        <v>-65346</v>
      </c>
      <c r="E41" s="32">
        <v>-324804</v>
      </c>
      <c r="F41" s="33">
        <v>-1256065</v>
      </c>
      <c r="G41" s="32">
        <v>-484839</v>
      </c>
      <c r="H41" s="32">
        <v>-106185</v>
      </c>
      <c r="I41" s="32">
        <v>-325168</v>
      </c>
      <c r="J41" s="32">
        <v>-274989</v>
      </c>
      <c r="K41" s="33">
        <v>-1191181</v>
      </c>
      <c r="L41" s="32">
        <v>-82308</v>
      </c>
      <c r="M41" s="32">
        <v>-422096</v>
      </c>
      <c r="N41" s="32">
        <v>180863</v>
      </c>
      <c r="O41" s="32">
        <v>-746556</v>
      </c>
      <c r="P41" s="33">
        <v>-1070097</v>
      </c>
      <c r="Q41" s="32">
        <v>-287178</v>
      </c>
      <c r="R41" s="32">
        <v>-266096</v>
      </c>
      <c r="S41" s="32">
        <v>-292864</v>
      </c>
      <c r="T41" s="39"/>
    </row>
    <row r="42" spans="1:23" ht="15" customHeight="1">
      <c r="A42" s="154" t="s">
        <v>208</v>
      </c>
      <c r="B42" s="32">
        <v>109343</v>
      </c>
      <c r="C42" s="32">
        <v>196301</v>
      </c>
      <c r="D42" s="32">
        <v>170450</v>
      </c>
      <c r="E42" s="32">
        <v>1021434</v>
      </c>
      <c r="F42" s="33">
        <v>1497528</v>
      </c>
      <c r="G42" s="32">
        <v>282187</v>
      </c>
      <c r="H42" s="32">
        <v>215903</v>
      </c>
      <c r="I42" s="32">
        <v>421506</v>
      </c>
      <c r="J42" s="32">
        <v>280762</v>
      </c>
      <c r="K42" s="33">
        <v>1200358</v>
      </c>
      <c r="L42" s="32">
        <v>160621</v>
      </c>
      <c r="M42" s="32">
        <v>215251</v>
      </c>
      <c r="N42" s="32">
        <v>227255</v>
      </c>
      <c r="O42" s="32">
        <v>234144</v>
      </c>
      <c r="P42" s="33">
        <v>837271</v>
      </c>
      <c r="Q42" s="32">
        <v>228732</v>
      </c>
      <c r="R42" s="32">
        <v>199995</v>
      </c>
      <c r="S42" s="32">
        <v>293833</v>
      </c>
      <c r="T42" s="39"/>
    </row>
    <row r="43" spans="1:23" ht="15" customHeight="1">
      <c r="A43" s="154" t="s">
        <v>209</v>
      </c>
      <c r="B43" s="32">
        <v>0</v>
      </c>
      <c r="C43" s="32">
        <v>0</v>
      </c>
      <c r="D43" s="32">
        <v>0</v>
      </c>
      <c r="E43" s="32">
        <v>0</v>
      </c>
      <c r="F43" s="33">
        <v>0</v>
      </c>
      <c r="G43" s="32">
        <v>-1028</v>
      </c>
      <c r="H43" s="32">
        <v>1028</v>
      </c>
      <c r="I43" s="32">
        <v>0</v>
      </c>
      <c r="J43" s="32">
        <v>0</v>
      </c>
      <c r="K43" s="33">
        <v>0</v>
      </c>
      <c r="L43" s="32">
        <v>0</v>
      </c>
      <c r="M43" s="32">
        <v>0</v>
      </c>
      <c r="N43" s="32" t="s">
        <v>13</v>
      </c>
      <c r="O43" s="32" t="s">
        <v>13</v>
      </c>
      <c r="P43" s="33" t="s">
        <v>13</v>
      </c>
      <c r="Q43" s="32">
        <v>0</v>
      </c>
      <c r="R43" s="32">
        <v>0</v>
      </c>
      <c r="S43" s="32">
        <v>0</v>
      </c>
      <c r="T43" s="39"/>
    </row>
    <row r="44" spans="1:23" ht="15" customHeight="1">
      <c r="A44" s="154" t="s">
        <v>210</v>
      </c>
      <c r="B44" s="32">
        <v>33604</v>
      </c>
      <c r="C44" s="32">
        <v>867</v>
      </c>
      <c r="D44" s="32">
        <v>651</v>
      </c>
      <c r="E44" s="32">
        <v>11625</v>
      </c>
      <c r="F44" s="33">
        <v>46747</v>
      </c>
      <c r="G44" s="32">
        <v>1187</v>
      </c>
      <c r="H44" s="32">
        <v>2676</v>
      </c>
      <c r="I44" s="32">
        <v>-6775</v>
      </c>
      <c r="J44" s="32">
        <v>8270</v>
      </c>
      <c r="K44" s="33">
        <v>5358</v>
      </c>
      <c r="L44" s="32">
        <v>2837</v>
      </c>
      <c r="M44" s="32">
        <v>3707</v>
      </c>
      <c r="N44" s="32">
        <v>22336</v>
      </c>
      <c r="O44" s="32">
        <v>38485</v>
      </c>
      <c r="P44" s="33">
        <v>67365</v>
      </c>
      <c r="Q44" s="32">
        <v>1074</v>
      </c>
      <c r="R44" s="32">
        <v>75</v>
      </c>
      <c r="S44" s="32">
        <v>1754</v>
      </c>
      <c r="T44" s="39"/>
    </row>
    <row r="45" spans="1:23" ht="15" customHeight="1">
      <c r="A45" s="154" t="s">
        <v>211</v>
      </c>
      <c r="B45" s="32">
        <v>0</v>
      </c>
      <c r="C45" s="32">
        <v>9629</v>
      </c>
      <c r="D45" s="32">
        <v>1647</v>
      </c>
      <c r="E45" s="32">
        <v>13897</v>
      </c>
      <c r="F45" s="33">
        <v>25173</v>
      </c>
      <c r="G45" s="32">
        <v>4689</v>
      </c>
      <c r="H45" s="32">
        <v>2193</v>
      </c>
      <c r="I45" s="32">
        <v>2550</v>
      </c>
      <c r="J45" s="32">
        <v>4335</v>
      </c>
      <c r="K45" s="33">
        <v>13767</v>
      </c>
      <c r="L45" s="32">
        <v>4361</v>
      </c>
      <c r="M45" s="32">
        <v>1785</v>
      </c>
      <c r="N45" s="32">
        <v>2039</v>
      </c>
      <c r="O45" s="32">
        <v>37129</v>
      </c>
      <c r="P45" s="33">
        <v>45314</v>
      </c>
      <c r="Q45" s="32">
        <v>2550</v>
      </c>
      <c r="R45" s="32">
        <v>2907</v>
      </c>
      <c r="S45" s="32">
        <v>3290</v>
      </c>
      <c r="T45" s="39"/>
    </row>
    <row r="46" spans="1:23" ht="15" customHeight="1">
      <c r="A46" s="155" t="s">
        <v>212</v>
      </c>
      <c r="B46" s="31">
        <v>-1015376</v>
      </c>
      <c r="C46" s="31">
        <v>-805947</v>
      </c>
      <c r="D46" s="31">
        <v>-1324141</v>
      </c>
      <c r="E46" s="31">
        <v>-35</v>
      </c>
      <c r="F46" s="31">
        <v>-3145499</v>
      </c>
      <c r="G46" s="31">
        <v>-853939</v>
      </c>
      <c r="H46" s="31">
        <v>-480575</v>
      </c>
      <c r="I46" s="31">
        <v>-6639293</v>
      </c>
      <c r="J46" s="31">
        <v>-629876</v>
      </c>
      <c r="K46" s="31">
        <v>-8603683</v>
      </c>
      <c r="L46" s="31">
        <v>-472803</v>
      </c>
      <c r="M46" s="31">
        <v>-470957</v>
      </c>
      <c r="N46" s="31">
        <v>-364237</v>
      </c>
      <c r="O46" s="31">
        <v>-574016</v>
      </c>
      <c r="P46" s="31">
        <v>-1882013</v>
      </c>
      <c r="Q46" s="31">
        <v>-606814</v>
      </c>
      <c r="R46" s="31">
        <v>-453620</v>
      </c>
      <c r="S46" s="31">
        <v>-455010</v>
      </c>
      <c r="T46" s="39"/>
    </row>
    <row r="47" spans="1:23" ht="9.9499999999999993" customHeight="1">
      <c r="A47" s="15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</row>
    <row r="48" spans="1:23" ht="15" customHeight="1">
      <c r="A48" s="148" t="s">
        <v>305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</row>
    <row r="49" spans="1:20" ht="15" customHeight="1">
      <c r="A49" s="154" t="s">
        <v>213</v>
      </c>
      <c r="B49" s="32">
        <v>1576465</v>
      </c>
      <c r="C49" s="32">
        <v>-18149</v>
      </c>
      <c r="D49" s="32">
        <v>2267667</v>
      </c>
      <c r="E49" s="32">
        <v>3700935</v>
      </c>
      <c r="F49" s="33">
        <v>7526918</v>
      </c>
      <c r="G49" s="32">
        <v>1472241</v>
      </c>
      <c r="H49" s="32">
        <v>328154</v>
      </c>
      <c r="I49" s="32">
        <v>1424586</v>
      </c>
      <c r="J49" s="32">
        <v>0</v>
      </c>
      <c r="K49" s="33">
        <v>3224981</v>
      </c>
      <c r="L49" s="32">
        <v>0</v>
      </c>
      <c r="M49" s="32">
        <v>3693475</v>
      </c>
      <c r="N49" s="32">
        <v>2048165</v>
      </c>
      <c r="O49" s="32">
        <v>1126779</v>
      </c>
      <c r="P49" s="33">
        <v>6868419</v>
      </c>
      <c r="Q49" s="32">
        <v>0</v>
      </c>
      <c r="R49" s="32">
        <v>1692962</v>
      </c>
      <c r="S49" s="32">
        <v>-210</v>
      </c>
      <c r="T49" s="39"/>
    </row>
    <row r="50" spans="1:20" ht="15" customHeight="1">
      <c r="A50" s="153" t="s">
        <v>302</v>
      </c>
      <c r="B50" s="32">
        <v>0</v>
      </c>
      <c r="C50" s="32">
        <v>0</v>
      </c>
      <c r="D50" s="32">
        <v>0</v>
      </c>
      <c r="E50" s="32">
        <v>0</v>
      </c>
      <c r="F50" s="33">
        <v>0</v>
      </c>
      <c r="G50" s="32">
        <v>0</v>
      </c>
      <c r="H50" s="32">
        <v>0</v>
      </c>
      <c r="I50" s="32">
        <v>0</v>
      </c>
      <c r="J50" s="32">
        <v>0</v>
      </c>
      <c r="K50" s="33">
        <v>0</v>
      </c>
      <c r="L50" s="32">
        <v>0</v>
      </c>
      <c r="M50" s="32">
        <v>0</v>
      </c>
      <c r="N50" s="32">
        <v>0</v>
      </c>
      <c r="O50" s="32">
        <v>0</v>
      </c>
      <c r="P50" s="33">
        <v>0</v>
      </c>
      <c r="Q50" s="32">
        <v>0</v>
      </c>
      <c r="R50" s="32">
        <v>0</v>
      </c>
      <c r="S50" s="32">
        <v>0</v>
      </c>
      <c r="T50" s="39"/>
    </row>
    <row r="51" spans="1:20" ht="15" customHeight="1">
      <c r="A51" s="153" t="s">
        <v>300</v>
      </c>
      <c r="B51" s="32">
        <v>-543738</v>
      </c>
      <c r="C51" s="32">
        <v>-732853</v>
      </c>
      <c r="D51" s="32">
        <v>-235276</v>
      </c>
      <c r="E51" s="32">
        <v>-673152</v>
      </c>
      <c r="F51" s="33">
        <v>-2185019</v>
      </c>
      <c r="G51" s="32">
        <v>-276588</v>
      </c>
      <c r="H51" s="32">
        <v>-108002</v>
      </c>
      <c r="I51" s="32">
        <v>-874663</v>
      </c>
      <c r="J51" s="32">
        <v>25666</v>
      </c>
      <c r="K51" s="33">
        <v>-1233587</v>
      </c>
      <c r="L51" s="32">
        <v>-1795170</v>
      </c>
      <c r="M51" s="32">
        <v>-2755194</v>
      </c>
      <c r="N51" s="32">
        <v>-1689116</v>
      </c>
      <c r="O51" s="32">
        <v>-1131721</v>
      </c>
      <c r="P51" s="33">
        <v>-7371201</v>
      </c>
      <c r="Q51" s="32">
        <v>-1652516</v>
      </c>
      <c r="R51" s="32">
        <v>-306979</v>
      </c>
      <c r="S51" s="32">
        <v>-453067</v>
      </c>
      <c r="T51" s="39"/>
    </row>
    <row r="52" spans="1:20" ht="15" customHeight="1">
      <c r="A52" s="153" t="s">
        <v>301</v>
      </c>
      <c r="B52" s="32">
        <v>-352599</v>
      </c>
      <c r="C52" s="32">
        <v>-696146</v>
      </c>
      <c r="D52" s="32">
        <v>-228069</v>
      </c>
      <c r="E52" s="32">
        <v>-613761</v>
      </c>
      <c r="F52" s="33">
        <v>-1890575</v>
      </c>
      <c r="G52" s="32">
        <v>-409506</v>
      </c>
      <c r="H52" s="32">
        <v>-675846</v>
      </c>
      <c r="I52" s="32">
        <v>-382235</v>
      </c>
      <c r="J52" s="32">
        <v>-724285</v>
      </c>
      <c r="K52" s="33">
        <v>-2191872</v>
      </c>
      <c r="L52" s="32">
        <v>-495975</v>
      </c>
      <c r="M52" s="32">
        <v>-673126</v>
      </c>
      <c r="N52" s="32">
        <v>-373012</v>
      </c>
      <c r="O52" s="32">
        <v>-574033</v>
      </c>
      <c r="P52" s="33">
        <v>-2116146</v>
      </c>
      <c r="Q52" s="32">
        <v>-439988</v>
      </c>
      <c r="R52" s="32">
        <v>-585258</v>
      </c>
      <c r="S52" s="32">
        <v>-340195</v>
      </c>
      <c r="T52" s="39"/>
    </row>
    <row r="53" spans="1:20" ht="15" customHeight="1">
      <c r="A53" s="153" t="s">
        <v>214</v>
      </c>
      <c r="B53" s="32">
        <v>-95692</v>
      </c>
      <c r="C53" s="32">
        <v>-107276</v>
      </c>
      <c r="D53" s="32">
        <v>-154795</v>
      </c>
      <c r="E53" s="32">
        <v>-175971</v>
      </c>
      <c r="F53" s="33">
        <v>-533734</v>
      </c>
      <c r="G53" s="32">
        <v>-88753</v>
      </c>
      <c r="H53" s="32">
        <v>-93163</v>
      </c>
      <c r="I53" s="32">
        <v>-93192</v>
      </c>
      <c r="J53" s="32">
        <v>-250742</v>
      </c>
      <c r="K53" s="33">
        <v>-525850</v>
      </c>
      <c r="L53" s="32">
        <v>-111599</v>
      </c>
      <c r="M53" s="32">
        <v>-145824</v>
      </c>
      <c r="N53" s="32">
        <v>-113296</v>
      </c>
      <c r="O53" s="32">
        <v>-126580</v>
      </c>
      <c r="P53" s="33">
        <v>-497299</v>
      </c>
      <c r="Q53" s="32">
        <v>-144187</v>
      </c>
      <c r="R53" s="32">
        <v>-163262</v>
      </c>
      <c r="S53" s="32">
        <v>-173518</v>
      </c>
      <c r="T53" s="39"/>
    </row>
    <row r="54" spans="1:20" ht="15" customHeight="1">
      <c r="A54" s="153" t="s">
        <v>298</v>
      </c>
      <c r="B54" s="32">
        <v>41004</v>
      </c>
      <c r="C54" s="32">
        <v>6180</v>
      </c>
      <c r="D54" s="32">
        <v>-150.73991999999998</v>
      </c>
      <c r="E54" s="32">
        <v>-17666.26008</v>
      </c>
      <c r="F54" s="33">
        <v>29367</v>
      </c>
      <c r="G54" s="32">
        <v>22567</v>
      </c>
      <c r="H54" s="32">
        <v>0</v>
      </c>
      <c r="I54" s="32">
        <v>0</v>
      </c>
      <c r="J54" s="32">
        <v>0</v>
      </c>
      <c r="K54" s="33">
        <v>22567</v>
      </c>
      <c r="L54" s="32">
        <v>33050</v>
      </c>
      <c r="M54" s="32">
        <v>0</v>
      </c>
      <c r="N54" s="32">
        <v>0</v>
      </c>
      <c r="O54" s="32">
        <v>0</v>
      </c>
      <c r="P54" s="33">
        <v>33050</v>
      </c>
      <c r="Q54" s="32">
        <v>36934</v>
      </c>
      <c r="R54" s="32">
        <v>0</v>
      </c>
      <c r="S54" s="32">
        <v>0</v>
      </c>
      <c r="T54" s="39"/>
    </row>
    <row r="55" spans="1:20" ht="15" customHeight="1">
      <c r="A55" s="153" t="s">
        <v>299</v>
      </c>
      <c r="B55" s="32">
        <v>0</v>
      </c>
      <c r="C55" s="32">
        <v>0</v>
      </c>
      <c r="D55" s="32">
        <v>0</v>
      </c>
      <c r="E55" s="32">
        <v>0</v>
      </c>
      <c r="F55" s="33">
        <v>0</v>
      </c>
      <c r="G55" s="32">
        <v>0</v>
      </c>
      <c r="H55" s="32">
        <v>0</v>
      </c>
      <c r="I55" s="32">
        <v>0</v>
      </c>
      <c r="J55" s="32">
        <v>0</v>
      </c>
      <c r="K55" s="33">
        <v>0</v>
      </c>
      <c r="L55" s="32">
        <v>0</v>
      </c>
      <c r="M55" s="32">
        <v>0</v>
      </c>
      <c r="N55" s="32">
        <v>0</v>
      </c>
      <c r="O55" s="32">
        <v>0</v>
      </c>
      <c r="P55" s="33">
        <v>0</v>
      </c>
      <c r="Q55" s="32">
        <v>0</v>
      </c>
      <c r="R55" s="32">
        <v>0</v>
      </c>
      <c r="S55" s="32">
        <v>-127233</v>
      </c>
      <c r="T55" s="39"/>
    </row>
    <row r="56" spans="1:20" ht="15" customHeight="1">
      <c r="A56" s="153" t="s">
        <v>215</v>
      </c>
      <c r="B56" s="32">
        <v>30000</v>
      </c>
      <c r="C56" s="32">
        <v>60000</v>
      </c>
      <c r="D56" s="32">
        <v>0</v>
      </c>
      <c r="E56" s="32">
        <v>15000</v>
      </c>
      <c r="F56" s="33">
        <v>105000</v>
      </c>
      <c r="G56" s="32">
        <v>50000</v>
      </c>
      <c r="H56" s="32">
        <v>0</v>
      </c>
      <c r="I56" s="32">
        <v>0</v>
      </c>
      <c r="J56" s="32">
        <v>0</v>
      </c>
      <c r="K56" s="33">
        <v>50000</v>
      </c>
      <c r="L56" s="32">
        <v>814110</v>
      </c>
      <c r="M56" s="32">
        <v>651288</v>
      </c>
      <c r="N56" s="32">
        <v>600000</v>
      </c>
      <c r="O56" s="32">
        <v>1548302</v>
      </c>
      <c r="P56" s="33">
        <v>3613700</v>
      </c>
      <c r="Q56" s="32">
        <v>0</v>
      </c>
      <c r="R56" s="32">
        <v>0</v>
      </c>
      <c r="S56" s="32">
        <v>0</v>
      </c>
      <c r="T56" s="39"/>
    </row>
    <row r="57" spans="1:20" ht="15" customHeight="1">
      <c r="A57" s="153" t="s">
        <v>216</v>
      </c>
      <c r="B57" s="32">
        <v>-72964</v>
      </c>
      <c r="C57" s="32">
        <v>-22933</v>
      </c>
      <c r="D57" s="32">
        <v>1441</v>
      </c>
      <c r="E57" s="32">
        <v>-25939</v>
      </c>
      <c r="F57" s="33">
        <v>-120395</v>
      </c>
      <c r="G57" s="32">
        <v>-10870</v>
      </c>
      <c r="H57" s="32">
        <v>-51154</v>
      </c>
      <c r="I57" s="32">
        <v>10871</v>
      </c>
      <c r="J57" s="32">
        <v>-165254</v>
      </c>
      <c r="K57" s="33">
        <v>-216407</v>
      </c>
      <c r="L57" s="32">
        <v>-23660</v>
      </c>
      <c r="M57" s="32">
        <v>-60793</v>
      </c>
      <c r="N57" s="32">
        <v>-13265</v>
      </c>
      <c r="O57" s="32">
        <v>-67551</v>
      </c>
      <c r="P57" s="33">
        <v>-165269</v>
      </c>
      <c r="Q57" s="32">
        <v>-8259</v>
      </c>
      <c r="R57" s="32">
        <v>-143756</v>
      </c>
      <c r="S57" s="32">
        <v>-30463</v>
      </c>
      <c r="T57" s="39"/>
    </row>
    <row r="58" spans="1:20" ht="15" customHeight="1">
      <c r="A58" s="153" t="s">
        <v>217</v>
      </c>
      <c r="B58" s="32">
        <v>0</v>
      </c>
      <c r="C58" s="32">
        <v>0</v>
      </c>
      <c r="D58" s="32">
        <v>0</v>
      </c>
      <c r="E58" s="32">
        <v>0</v>
      </c>
      <c r="F58" s="33">
        <v>0</v>
      </c>
      <c r="G58" s="32">
        <v>0</v>
      </c>
      <c r="H58" s="32">
        <v>-148989</v>
      </c>
      <c r="I58" s="32">
        <v>187159</v>
      </c>
      <c r="J58" s="32">
        <v>-62285</v>
      </c>
      <c r="K58" s="33">
        <v>-24115</v>
      </c>
      <c r="L58" s="32">
        <v>-488759</v>
      </c>
      <c r="M58" s="32">
        <v>10415</v>
      </c>
      <c r="N58" s="32">
        <v>-46455</v>
      </c>
      <c r="O58" s="32">
        <v>101536</v>
      </c>
      <c r="P58" s="33">
        <v>-423263</v>
      </c>
      <c r="Q58" s="32">
        <v>-45688</v>
      </c>
      <c r="R58" s="32">
        <v>-28500</v>
      </c>
      <c r="S58" s="32">
        <v>9921</v>
      </c>
      <c r="T58" s="39"/>
    </row>
    <row r="59" spans="1:20" ht="15" customHeight="1">
      <c r="A59" s="153" t="s">
        <v>218</v>
      </c>
      <c r="B59" s="32">
        <v>-381000</v>
      </c>
      <c r="C59" s="32">
        <v>-389000</v>
      </c>
      <c r="D59" s="32">
        <v>-269000</v>
      </c>
      <c r="E59" s="32">
        <v>-319000</v>
      </c>
      <c r="F59" s="33">
        <v>-1358000</v>
      </c>
      <c r="G59" s="32">
        <v>-363000</v>
      </c>
      <c r="H59" s="32">
        <v>-330000</v>
      </c>
      <c r="I59" s="32">
        <v>-410000</v>
      </c>
      <c r="J59" s="32">
        <v>-459624</v>
      </c>
      <c r="K59" s="33">
        <v>-1562624</v>
      </c>
      <c r="L59" s="32">
        <v>-277170</v>
      </c>
      <c r="M59" s="32">
        <v>-278786</v>
      </c>
      <c r="N59" s="32">
        <v>-306425</v>
      </c>
      <c r="O59" s="32">
        <v>-352619</v>
      </c>
      <c r="P59" s="33">
        <v>-1215000</v>
      </c>
      <c r="Q59" s="32">
        <v>-278000</v>
      </c>
      <c r="R59" s="32">
        <v>-278000</v>
      </c>
      <c r="S59" s="32">
        <v>-278000</v>
      </c>
      <c r="T59" s="39"/>
    </row>
    <row r="60" spans="1:20" ht="15" customHeight="1">
      <c r="A60" s="155" t="s">
        <v>219</v>
      </c>
      <c r="B60" s="31">
        <v>201476</v>
      </c>
      <c r="C60" s="31">
        <v>-1900177</v>
      </c>
      <c r="D60" s="31">
        <v>1381817.2600799999</v>
      </c>
      <c r="E60" s="31">
        <v>1890445.7399200001</v>
      </c>
      <c r="F60" s="31">
        <v>1573562</v>
      </c>
      <c r="G60" s="31">
        <v>396091</v>
      </c>
      <c r="H60" s="31">
        <v>-1079000</v>
      </c>
      <c r="I60" s="31">
        <v>-137474</v>
      </c>
      <c r="J60" s="31">
        <v>-1636524</v>
      </c>
      <c r="K60" s="31">
        <v>-2456907</v>
      </c>
      <c r="L60" s="31">
        <v>-2345173</v>
      </c>
      <c r="M60" s="31">
        <v>441455</v>
      </c>
      <c r="N60" s="31">
        <v>106596</v>
      </c>
      <c r="O60" s="31">
        <v>524113</v>
      </c>
      <c r="P60" s="31">
        <v>-1273009</v>
      </c>
      <c r="Q60" s="31">
        <v>-2531704</v>
      </c>
      <c r="R60" s="31">
        <v>187207</v>
      </c>
      <c r="S60" s="31">
        <v>-1392765</v>
      </c>
      <c r="T60" s="39"/>
    </row>
    <row r="61" spans="1:20" ht="9.9499999999999993" customHeight="1">
      <c r="A61" s="15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20" ht="15" customHeight="1">
      <c r="A62" s="148" t="s">
        <v>220</v>
      </c>
      <c r="B62" s="106">
        <v>613749</v>
      </c>
      <c r="C62" s="106">
        <v>-1055014</v>
      </c>
      <c r="D62" s="106">
        <v>1684233</v>
      </c>
      <c r="E62" s="106">
        <v>3930409</v>
      </c>
      <c r="F62" s="107">
        <v>5173377</v>
      </c>
      <c r="G62" s="106">
        <v>1063935</v>
      </c>
      <c r="H62" s="106">
        <v>1180952</v>
      </c>
      <c r="I62" s="106">
        <v>-5070287</v>
      </c>
      <c r="J62" s="106">
        <v>-121259</v>
      </c>
      <c r="K62" s="107">
        <v>-2946659</v>
      </c>
      <c r="L62" s="106">
        <v>-880613</v>
      </c>
      <c r="M62" s="106">
        <v>1700043</v>
      </c>
      <c r="N62" s="106">
        <v>1615375</v>
      </c>
      <c r="O62" s="106">
        <v>1064417</v>
      </c>
      <c r="P62" s="107">
        <v>3499222</v>
      </c>
      <c r="Q62" s="106">
        <v>-1804337</v>
      </c>
      <c r="R62" s="106">
        <v>1299933</v>
      </c>
      <c r="S62" s="106">
        <v>-585858</v>
      </c>
      <c r="T62" s="39"/>
    </row>
    <row r="63" spans="1:20" ht="15" customHeight="1">
      <c r="A63" s="153" t="s">
        <v>221</v>
      </c>
      <c r="B63" s="32">
        <v>-86982</v>
      </c>
      <c r="C63" s="32">
        <v>-84218</v>
      </c>
      <c r="D63" s="32">
        <v>171200</v>
      </c>
      <c r="E63" s="32">
        <v>-298493</v>
      </c>
      <c r="F63" s="33">
        <v>-298493</v>
      </c>
      <c r="G63" s="32">
        <v>101410</v>
      </c>
      <c r="H63" s="32">
        <v>-407</v>
      </c>
      <c r="I63" s="32">
        <v>-165714</v>
      </c>
      <c r="J63" s="32">
        <v>188712</v>
      </c>
      <c r="K63" s="33">
        <v>124001</v>
      </c>
      <c r="L63" s="32">
        <v>-184364</v>
      </c>
      <c r="M63" s="32">
        <v>-68988</v>
      </c>
      <c r="N63" s="32">
        <v>41847</v>
      </c>
      <c r="O63" s="32">
        <v>82128</v>
      </c>
      <c r="P63" s="33">
        <v>-129377</v>
      </c>
      <c r="Q63" s="32">
        <v>-206527</v>
      </c>
      <c r="R63" s="32">
        <v>-73536</v>
      </c>
      <c r="S63" s="32">
        <v>-8012</v>
      </c>
      <c r="T63" s="39"/>
    </row>
    <row r="64" spans="1:20" ht="15" customHeight="1">
      <c r="A64" s="155" t="s">
        <v>222</v>
      </c>
      <c r="B64" s="31">
        <v>526767</v>
      </c>
      <c r="C64" s="31">
        <v>-1139232</v>
      </c>
      <c r="D64" s="31">
        <v>1855433</v>
      </c>
      <c r="E64" s="31">
        <v>3631916</v>
      </c>
      <c r="F64" s="31">
        <v>4874884</v>
      </c>
      <c r="G64" s="31">
        <v>1165345</v>
      </c>
      <c r="H64" s="31">
        <v>1180545</v>
      </c>
      <c r="I64" s="31">
        <v>-5236001</v>
      </c>
      <c r="J64" s="31">
        <v>67453</v>
      </c>
      <c r="K64" s="31">
        <v>-2822658</v>
      </c>
      <c r="L64" s="31">
        <v>-1064977</v>
      </c>
      <c r="M64" s="31">
        <v>1631055</v>
      </c>
      <c r="N64" s="31">
        <v>1657222</v>
      </c>
      <c r="O64" s="31">
        <v>1146545</v>
      </c>
      <c r="P64" s="31">
        <v>3369845</v>
      </c>
      <c r="Q64" s="31">
        <v>-2010864</v>
      </c>
      <c r="R64" s="31">
        <v>1226397</v>
      </c>
      <c r="S64" s="31">
        <v>-593870</v>
      </c>
      <c r="T64" s="39"/>
    </row>
    <row r="65" spans="1:20" ht="9.9499999999999993" customHeight="1">
      <c r="A65" s="15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1:20" ht="15" customHeight="1">
      <c r="A66" s="152" t="s">
        <v>223</v>
      </c>
      <c r="B66" s="30">
        <v>4683945</v>
      </c>
      <c r="C66" s="30">
        <v>5210712</v>
      </c>
      <c r="D66" s="30">
        <v>4071480</v>
      </c>
      <c r="E66" s="30">
        <v>5926913</v>
      </c>
      <c r="F66" s="31">
        <v>4683945</v>
      </c>
      <c r="G66" s="30">
        <v>9558829</v>
      </c>
      <c r="H66" s="30">
        <v>10724174</v>
      </c>
      <c r="I66" s="30">
        <v>11904719</v>
      </c>
      <c r="J66" s="30">
        <v>6668718</v>
      </c>
      <c r="K66" s="31">
        <v>9558829</v>
      </c>
      <c r="L66" s="30">
        <v>6736171</v>
      </c>
      <c r="M66" s="30">
        <v>5671194</v>
      </c>
      <c r="N66" s="30">
        <v>7302249</v>
      </c>
      <c r="O66" s="30">
        <v>8959471</v>
      </c>
      <c r="P66" s="31">
        <v>6736171</v>
      </c>
      <c r="Q66" s="30">
        <v>10106016</v>
      </c>
      <c r="R66" s="30">
        <v>8095152</v>
      </c>
      <c r="S66" s="30">
        <v>9321549</v>
      </c>
    </row>
    <row r="67" spans="1:20" ht="15" customHeight="1">
      <c r="A67" s="152" t="s">
        <v>224</v>
      </c>
      <c r="B67" s="30">
        <v>5210712</v>
      </c>
      <c r="C67" s="30">
        <v>4071480</v>
      </c>
      <c r="D67" s="30">
        <v>5926913</v>
      </c>
      <c r="E67" s="30">
        <v>9558829</v>
      </c>
      <c r="F67" s="31">
        <v>9558829</v>
      </c>
      <c r="G67" s="30">
        <v>10724174</v>
      </c>
      <c r="H67" s="30">
        <v>11904719</v>
      </c>
      <c r="I67" s="30">
        <v>6668718</v>
      </c>
      <c r="J67" s="30">
        <v>6736171</v>
      </c>
      <c r="K67" s="31">
        <v>6736171</v>
      </c>
      <c r="L67" s="30">
        <v>5671194</v>
      </c>
      <c r="M67" s="30">
        <v>7302249</v>
      </c>
      <c r="N67" s="30">
        <v>8959471</v>
      </c>
      <c r="O67" s="30">
        <v>10106016</v>
      </c>
      <c r="P67" s="31">
        <v>10106016</v>
      </c>
      <c r="Q67" s="30">
        <v>8095152</v>
      </c>
      <c r="R67" s="30">
        <v>9321549</v>
      </c>
      <c r="S67" s="30">
        <v>8727679</v>
      </c>
      <c r="T67" s="39"/>
    </row>
  </sheetData>
  <pageMargins left="0.511811024" right="0.511811024" top="0.78740157499999996" bottom="0.78740157499999996" header="0.31496062000000002" footer="0.31496062000000002"/>
  <pageSetup paperSize="9" scale="62" orientation="portrait" r:id="rId1"/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0">
    <tabColor rgb="FF538135"/>
    <pageSetUpPr fitToPage="1"/>
  </sheetPr>
  <dimension ref="A1:AB31"/>
  <sheetViews>
    <sheetView showGridLines="0" zoomScaleNormal="100" workbookViewId="0">
      <pane xSplit="1" topLeftCell="B1" activePane="topRight" state="frozen"/>
      <selection activeCell="A9" sqref="A9"/>
      <selection pane="topRight"/>
    </sheetView>
  </sheetViews>
  <sheetFormatPr defaultColWidth="9.140625" defaultRowHeight="12" outlineLevelCol="2"/>
  <cols>
    <col min="1" max="1" width="55.7109375" style="2" customWidth="1"/>
    <col min="2" max="4" width="10.5703125" style="2" hidden="1" customWidth="1" outlineLevel="2"/>
    <col min="5" max="5" width="10.5703125" style="2" hidden="1" customWidth="1" outlineLevel="1" collapsed="1"/>
    <col min="6" max="8" width="10.5703125" style="2" hidden="1" customWidth="1" outlineLevel="2"/>
    <col min="9" max="9" width="10.5703125" style="2" hidden="1" customWidth="1" outlineLevel="1" collapsed="1"/>
    <col min="10" max="12" width="10.5703125" style="2" hidden="1" customWidth="1" outlineLevel="2"/>
    <col min="13" max="13" width="10.5703125" style="2" hidden="1" customWidth="1" outlineLevel="1" collapsed="1"/>
    <col min="14" max="16" width="10.5703125" style="2" hidden="1" customWidth="1" outlineLevel="2"/>
    <col min="17" max="17" width="10.5703125" style="2" hidden="1" customWidth="1" outlineLevel="1" collapsed="1"/>
    <col min="18" max="18" width="10.5703125" style="2" hidden="1" customWidth="1" outlineLevel="2"/>
    <col min="19" max="20" width="9.7109375" style="2" hidden="1" customWidth="1" outlineLevel="2"/>
    <col min="21" max="21" width="9.7109375" style="2" hidden="1" customWidth="1" outlineLevel="1" collapsed="1"/>
    <col min="22" max="22" width="9.7109375" style="2" customWidth="1" collapsed="1"/>
    <col min="23" max="24" width="9.7109375" style="2" customWidth="1"/>
    <col min="25" max="25" width="10.5703125" style="2" customWidth="1"/>
    <col min="26" max="26" width="9.5703125" style="2" bestFit="1" customWidth="1"/>
    <col min="27" max="27" width="9.28515625" style="2" bestFit="1" customWidth="1"/>
    <col min="28" max="28" width="9.85546875" style="2" bestFit="1" customWidth="1"/>
    <col min="29" max="16384" width="9.140625" style="2"/>
  </cols>
  <sheetData>
    <row r="1" spans="1:28" ht="50.1" customHeight="1"/>
    <row r="2" spans="1:28" s="1" customFormat="1" ht="27" customHeight="1">
      <c r="A2" s="66" t="s">
        <v>225</v>
      </c>
      <c r="B2" s="65">
        <v>43891</v>
      </c>
      <c r="C2" s="65">
        <v>43983</v>
      </c>
      <c r="D2" s="65" t="s">
        <v>285</v>
      </c>
      <c r="E2" s="65" t="s">
        <v>286</v>
      </c>
      <c r="F2" s="65">
        <v>44256</v>
      </c>
      <c r="G2" s="65">
        <v>44348</v>
      </c>
      <c r="H2" s="65" t="s">
        <v>287</v>
      </c>
      <c r="I2" s="65" t="s">
        <v>288</v>
      </c>
      <c r="J2" s="65">
        <v>44650</v>
      </c>
      <c r="K2" s="65">
        <v>44742</v>
      </c>
      <c r="L2" s="65" t="s">
        <v>289</v>
      </c>
      <c r="M2" s="65" t="s">
        <v>290</v>
      </c>
      <c r="N2" s="65">
        <v>45015</v>
      </c>
      <c r="O2" s="65">
        <v>45107</v>
      </c>
      <c r="P2" s="65" t="s">
        <v>291</v>
      </c>
      <c r="Q2" s="65" t="s">
        <v>292</v>
      </c>
      <c r="R2" s="65">
        <v>45381</v>
      </c>
      <c r="S2" s="65">
        <v>45473</v>
      </c>
      <c r="T2" s="65" t="s">
        <v>293</v>
      </c>
      <c r="U2" s="65" t="s">
        <v>294</v>
      </c>
      <c r="V2" s="65">
        <v>45717</v>
      </c>
      <c r="W2" s="65">
        <v>45809</v>
      </c>
      <c r="X2" s="65" t="s">
        <v>295</v>
      </c>
      <c r="Y2" s="65" t="s">
        <v>296</v>
      </c>
      <c r="Z2" s="65">
        <v>46082</v>
      </c>
      <c r="AA2" s="65">
        <v>46174</v>
      </c>
      <c r="AB2" s="165" t="s">
        <v>297</v>
      </c>
    </row>
    <row r="3" spans="1:28" ht="15" customHeight="1">
      <c r="A3" s="14" t="s">
        <v>226</v>
      </c>
      <c r="B3" s="34"/>
      <c r="C3" s="34"/>
      <c r="D3" s="34"/>
      <c r="E3" s="160"/>
      <c r="F3" s="34"/>
      <c r="G3" s="34"/>
      <c r="H3" s="34"/>
      <c r="I3" s="160"/>
      <c r="J3" s="34"/>
      <c r="K3" s="34"/>
      <c r="L3" s="34"/>
      <c r="M3" s="34"/>
    </row>
    <row r="4" spans="1:28" ht="15" customHeight="1">
      <c r="A4" s="135" t="s">
        <v>227</v>
      </c>
      <c r="B4" s="18">
        <v>872.77362726101978</v>
      </c>
      <c r="C4" s="18">
        <v>264.172218122792</v>
      </c>
      <c r="D4" s="18">
        <v>264.36939815332386</v>
      </c>
      <c r="E4" s="19">
        <v>342.13037629422649</v>
      </c>
      <c r="F4" s="18">
        <v>1191.7591800960222</v>
      </c>
      <c r="G4" s="18">
        <v>1127.8166807293837</v>
      </c>
      <c r="H4" s="18">
        <v>1218.0540340878804</v>
      </c>
      <c r="I4" s="19">
        <v>1317.8519682471408</v>
      </c>
      <c r="J4" s="18">
        <v>517.5036820585035</v>
      </c>
      <c r="K4" s="18">
        <v>673.48119851648892</v>
      </c>
      <c r="L4" s="18">
        <v>651.03087517814686</v>
      </c>
      <c r="M4" s="19">
        <v>1032.9951729804159</v>
      </c>
      <c r="N4" s="18">
        <v>1045.711008617373</v>
      </c>
      <c r="O4" s="18">
        <v>1072.5735577148587</v>
      </c>
      <c r="P4" s="18">
        <v>1072.619601304044</v>
      </c>
      <c r="Q4" s="19">
        <v>496.10682579420404</v>
      </c>
      <c r="R4" s="18">
        <v>868.35956015917122</v>
      </c>
      <c r="S4" s="18">
        <v>910.69951504301355</v>
      </c>
      <c r="T4" s="18">
        <v>625.21155885228461</v>
      </c>
      <c r="U4" s="19">
        <v>562.74649320321157</v>
      </c>
      <c r="V4" s="18">
        <v>685.11027568020404</v>
      </c>
      <c r="W4" s="18">
        <v>450.95091632166702</v>
      </c>
      <c r="X4" s="18">
        <v>435.89475965727655</v>
      </c>
      <c r="Y4" s="19">
        <v>492.65429227734376</v>
      </c>
      <c r="Z4" s="18">
        <v>235</v>
      </c>
      <c r="AA4" s="18">
        <v>299.71123586126021</v>
      </c>
      <c r="AB4" s="18">
        <v>318.37457468869309</v>
      </c>
    </row>
    <row r="5" spans="1:28" ht="15" customHeight="1">
      <c r="A5" s="135" t="s">
        <v>228</v>
      </c>
      <c r="B5" s="18">
        <v>472.26672177086476</v>
      </c>
      <c r="C5" s="18">
        <v>405.98580783228783</v>
      </c>
      <c r="D5" s="18">
        <v>494.75946123312576</v>
      </c>
      <c r="E5" s="19">
        <v>378.88956826216855</v>
      </c>
      <c r="F5" s="18">
        <v>535.81917972914584</v>
      </c>
      <c r="G5" s="18">
        <v>426.07647864691234</v>
      </c>
      <c r="H5" s="18">
        <v>580.14552655303601</v>
      </c>
      <c r="I5" s="19">
        <v>541.44871995441338</v>
      </c>
      <c r="J5" s="18">
        <v>608.91368018476169</v>
      </c>
      <c r="K5" s="18">
        <v>652.99277237435024</v>
      </c>
      <c r="L5" s="18">
        <v>420.32781029300429</v>
      </c>
      <c r="M5" s="19">
        <v>919.98472526562796</v>
      </c>
      <c r="N5" s="18">
        <v>1092.9963269035441</v>
      </c>
      <c r="O5" s="18">
        <v>891.83505184314049</v>
      </c>
      <c r="P5" s="18">
        <v>1131.8234796075926</v>
      </c>
      <c r="Q5" s="19">
        <v>1064.735534751348</v>
      </c>
      <c r="R5" s="18">
        <v>1754.5007249892619</v>
      </c>
      <c r="S5" s="18">
        <v>1653.7139235557324</v>
      </c>
      <c r="T5" s="18">
        <v>1020.1632394764064</v>
      </c>
      <c r="U5" s="19">
        <v>1137.9167170379469</v>
      </c>
      <c r="V5" s="18">
        <v>1046.1012947100619</v>
      </c>
      <c r="W5" s="18">
        <v>1293.6801955052802</v>
      </c>
      <c r="X5" s="18">
        <v>1408.6853990888626</v>
      </c>
      <c r="Y5" s="19">
        <v>1273.8452764718963</v>
      </c>
      <c r="Z5" s="18">
        <v>2105</v>
      </c>
      <c r="AA5" s="18">
        <v>1925.6703086707612</v>
      </c>
      <c r="AB5" s="18">
        <v>2631.4397935914985</v>
      </c>
    </row>
    <row r="6" spans="1:28" ht="15" customHeight="1">
      <c r="A6" s="158" t="s">
        <v>229</v>
      </c>
      <c r="B6" s="16">
        <v>1345.0403490318845</v>
      </c>
      <c r="C6" s="16">
        <v>670.15802595507989</v>
      </c>
      <c r="D6" s="16">
        <v>759.12885938644968</v>
      </c>
      <c r="E6" s="16">
        <v>721.0199445563951</v>
      </c>
      <c r="F6" s="16">
        <v>1727.578359825168</v>
      </c>
      <c r="G6" s="16">
        <v>1553.8931593762961</v>
      </c>
      <c r="H6" s="16">
        <v>1798.1995606409164</v>
      </c>
      <c r="I6" s="16">
        <v>1859.3006882015543</v>
      </c>
      <c r="J6" s="16">
        <v>1126.4173622432652</v>
      </c>
      <c r="K6" s="16">
        <v>1326.4739708908392</v>
      </c>
      <c r="L6" s="16">
        <v>1071.3586854711511</v>
      </c>
      <c r="M6" s="16">
        <v>1952.9798982460438</v>
      </c>
      <c r="N6" s="16">
        <v>2138.7073355209168</v>
      </c>
      <c r="O6" s="16">
        <v>1964.4086095579992</v>
      </c>
      <c r="P6" s="16">
        <v>2204.4430809116366</v>
      </c>
      <c r="Q6" s="16">
        <v>1560.8423605455521</v>
      </c>
      <c r="R6" s="16">
        <v>2622.8602851484329</v>
      </c>
      <c r="S6" s="16">
        <v>2564.4134385987459</v>
      </c>
      <c r="T6" s="16">
        <v>1645.374798328691</v>
      </c>
      <c r="U6" s="16">
        <v>1700.6632102411586</v>
      </c>
      <c r="V6" s="16">
        <v>1731.2115703902659</v>
      </c>
      <c r="W6" s="16">
        <v>1744.6311118269473</v>
      </c>
      <c r="X6" s="16">
        <v>1844.5801587461392</v>
      </c>
      <c r="Y6" s="16">
        <v>1766.4995687492401</v>
      </c>
      <c r="Z6" s="16">
        <v>2340</v>
      </c>
      <c r="AA6" s="16">
        <v>2225.3815445320215</v>
      </c>
      <c r="AB6" s="16">
        <v>2949.8143682801915</v>
      </c>
    </row>
    <row r="7" spans="1:28" ht="9.9499999999999993" customHeight="1">
      <c r="A7" s="21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</row>
    <row r="8" spans="1:28" ht="15" customHeight="1">
      <c r="A8" s="14" t="s">
        <v>230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8" ht="15" customHeight="1">
      <c r="A9" s="135" t="s">
        <v>227</v>
      </c>
      <c r="B9" s="18">
        <v>5020.6742235539841</v>
      </c>
      <c r="C9" s="18">
        <v>5488.6106404975108</v>
      </c>
      <c r="D9" s="18">
        <v>5459.6223290996295</v>
      </c>
      <c r="E9" s="19">
        <v>5440.8060111871437</v>
      </c>
      <c r="F9" s="18">
        <v>4586.9466447277937</v>
      </c>
      <c r="G9" s="18">
        <v>4383.9536058757658</v>
      </c>
      <c r="H9" s="18">
        <v>4397.388360133099</v>
      </c>
      <c r="I9" s="19">
        <v>4457.97252627132</v>
      </c>
      <c r="J9" s="18">
        <v>4463.7887030458442</v>
      </c>
      <c r="K9" s="18">
        <v>6393.7918411490482</v>
      </c>
      <c r="L9" s="18">
        <v>5251.30389854036</v>
      </c>
      <c r="M9" s="19">
        <v>3897.1343527740314</v>
      </c>
      <c r="N9" s="18">
        <v>3900.6054088276728</v>
      </c>
      <c r="O9" s="18">
        <v>3907.9439747422707</v>
      </c>
      <c r="P9" s="18">
        <v>4082.0257185976916</v>
      </c>
      <c r="Q9" s="19">
        <v>4043.1826770842899</v>
      </c>
      <c r="R9" s="18">
        <v>3273.6404398408285</v>
      </c>
      <c r="S9" s="18">
        <v>3670.8974003356034</v>
      </c>
      <c r="T9" s="18">
        <v>4777.8688778108617</v>
      </c>
      <c r="U9" s="19">
        <v>4609.086268897664</v>
      </c>
      <c r="V9" s="18">
        <v>4509.2200677448673</v>
      </c>
      <c r="W9" s="18">
        <v>4704.9261099226505</v>
      </c>
      <c r="X9" s="18">
        <v>5851.4110658631917</v>
      </c>
      <c r="Y9" s="19">
        <v>5963.9521893246547</v>
      </c>
      <c r="Z9" s="18">
        <v>5181</v>
      </c>
      <c r="AA9" s="18">
        <v>5427.5236778177623</v>
      </c>
      <c r="AB9" s="18">
        <v>5279.3212750230732</v>
      </c>
    </row>
    <row r="10" spans="1:28" ht="15" customHeight="1">
      <c r="A10" s="135" t="s">
        <v>228</v>
      </c>
      <c r="B10" s="18">
        <v>21230.38608476174</v>
      </c>
      <c r="C10" s="18">
        <v>24692.978217613465</v>
      </c>
      <c r="D10" s="18">
        <v>22674.5115635275</v>
      </c>
      <c r="E10" s="19">
        <v>20177.162774782173</v>
      </c>
      <c r="F10" s="18">
        <v>23961.034828334014</v>
      </c>
      <c r="G10" s="18">
        <v>21082.91183127468</v>
      </c>
      <c r="H10" s="18">
        <v>22707.287696868381</v>
      </c>
      <c r="I10" s="19">
        <v>23021.146311718447</v>
      </c>
      <c r="J10" s="18">
        <v>18484.712964098566</v>
      </c>
      <c r="K10" s="18">
        <v>20200.60885002101</v>
      </c>
      <c r="L10" s="18">
        <v>21364.583434154374</v>
      </c>
      <c r="M10" s="19">
        <v>21690.497728871956</v>
      </c>
      <c r="N10" s="18">
        <v>22021.727595003616</v>
      </c>
      <c r="O10" s="18">
        <v>19666.130881371308</v>
      </c>
      <c r="P10" s="18">
        <v>22448.314348665866</v>
      </c>
      <c r="Q10" s="19">
        <v>25303.757366060599</v>
      </c>
      <c r="R10" s="18">
        <v>27253.499275010738</v>
      </c>
      <c r="S10" s="18">
        <v>30480.771700238041</v>
      </c>
      <c r="T10" s="18">
        <v>30578.182778428261</v>
      </c>
      <c r="U10" s="19">
        <v>34517.110353786797</v>
      </c>
      <c r="V10" s="18">
        <v>30711.910910628783</v>
      </c>
      <c r="W10" s="18">
        <v>29584.500862849902</v>
      </c>
      <c r="X10" s="18">
        <v>28126.842360407976</v>
      </c>
      <c r="Y10" s="19">
        <v>29062.492290067672</v>
      </c>
      <c r="Z10" s="18">
        <v>25405</v>
      </c>
      <c r="AA10" s="18">
        <v>26488.117534485857</v>
      </c>
      <c r="AB10" s="18">
        <v>25224.143197580182</v>
      </c>
    </row>
    <row r="11" spans="1:28" ht="15" customHeight="1">
      <c r="A11" s="158" t="s">
        <v>231</v>
      </c>
      <c r="B11" s="16">
        <v>26251.060308315726</v>
      </c>
      <c r="C11" s="16">
        <v>30181.588858110976</v>
      </c>
      <c r="D11" s="16">
        <v>28134.133892627127</v>
      </c>
      <c r="E11" s="16">
        <v>25617.968785969315</v>
      </c>
      <c r="F11" s="16">
        <v>28547.981473061809</v>
      </c>
      <c r="G11" s="16">
        <v>25466.865437150445</v>
      </c>
      <c r="H11" s="16">
        <v>27104.676057001481</v>
      </c>
      <c r="I11" s="16">
        <v>27479.118837989765</v>
      </c>
      <c r="J11" s="16">
        <v>22948.50166714441</v>
      </c>
      <c r="K11" s="16">
        <v>26594.400691170056</v>
      </c>
      <c r="L11" s="16">
        <v>26615.887332694736</v>
      </c>
      <c r="M11" s="16">
        <v>25587.632081645988</v>
      </c>
      <c r="N11" s="16">
        <v>25922.333003831289</v>
      </c>
      <c r="O11" s="16">
        <v>23574.074856113577</v>
      </c>
      <c r="P11" s="16">
        <v>26530.340067263558</v>
      </c>
      <c r="Q11" s="16">
        <v>29346.940043144903</v>
      </c>
      <c r="R11" s="16">
        <v>30527.139714851568</v>
      </c>
      <c r="S11" s="16">
        <v>34151.669100573643</v>
      </c>
      <c r="T11" s="16">
        <v>35356.051656239128</v>
      </c>
      <c r="U11" s="16">
        <v>39126.19662268446</v>
      </c>
      <c r="V11" s="16">
        <v>35221.130978373651</v>
      </c>
      <c r="W11" s="16">
        <v>34289.426972772555</v>
      </c>
      <c r="X11" s="16">
        <v>33978.253426271171</v>
      </c>
      <c r="Y11" s="16">
        <v>35026.444479392325</v>
      </c>
      <c r="Z11" s="16">
        <v>30586</v>
      </c>
      <c r="AA11" s="16">
        <v>31915.641212303621</v>
      </c>
      <c r="AB11" s="16">
        <v>30503.464472603257</v>
      </c>
    </row>
    <row r="12" spans="1:28" ht="9.9499999999999993" customHeight="1">
      <c r="A12" s="144"/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</row>
    <row r="13" spans="1:28" ht="14.45" customHeight="1">
      <c r="A13" s="14" t="s">
        <v>234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</row>
    <row r="14" spans="1:28" ht="15" customHeight="1">
      <c r="A14" s="135" t="s">
        <v>232</v>
      </c>
      <c r="B14" s="18">
        <v>5893.4478508150041</v>
      </c>
      <c r="C14" s="18">
        <v>5752.7828586203032</v>
      </c>
      <c r="D14" s="18">
        <v>5723.9917272529538</v>
      </c>
      <c r="E14" s="19">
        <v>5782.9363874813698</v>
      </c>
      <c r="F14" s="18">
        <v>5778.7058248238154</v>
      </c>
      <c r="G14" s="18">
        <v>5511.7702866051495</v>
      </c>
      <c r="H14" s="18">
        <v>5615.4423942209796</v>
      </c>
      <c r="I14" s="19">
        <v>5775.8244945184606</v>
      </c>
      <c r="J14" s="18">
        <v>4981.2923851043479</v>
      </c>
      <c r="K14" s="18">
        <v>7067.273039665537</v>
      </c>
      <c r="L14" s="18">
        <v>5902.3347737185068</v>
      </c>
      <c r="M14" s="19">
        <v>4930.1295257544471</v>
      </c>
      <c r="N14" s="18">
        <v>4946.3164174450458</v>
      </c>
      <c r="O14" s="18">
        <v>4980.5175324571292</v>
      </c>
      <c r="P14" s="18">
        <v>5154.645319901736</v>
      </c>
      <c r="Q14" s="19">
        <v>4524.2895028784915</v>
      </c>
      <c r="R14" s="18">
        <v>4142</v>
      </c>
      <c r="S14" s="18">
        <v>4581.5969153786173</v>
      </c>
      <c r="T14" s="18">
        <v>5404.0804366631501</v>
      </c>
      <c r="U14" s="19">
        <v>5171.8327621008757</v>
      </c>
      <c r="V14" s="18">
        <v>5194.3303434250702</v>
      </c>
      <c r="W14" s="18">
        <v>5155.8770262443177</v>
      </c>
      <c r="X14" s="18">
        <v>6287.3058255204678</v>
      </c>
      <c r="Y14" s="19">
        <v>6456.6064816019989</v>
      </c>
      <c r="Z14" s="18">
        <v>5416</v>
      </c>
      <c r="AA14" s="18">
        <v>5727.2349136790226</v>
      </c>
      <c r="AB14" s="18">
        <v>5597.6958497117666</v>
      </c>
    </row>
    <row r="15" spans="1:28" ht="15" customHeight="1">
      <c r="A15" s="137" t="s">
        <v>233</v>
      </c>
      <c r="B15" s="138">
        <v>21702.652806532606</v>
      </c>
      <c r="C15" s="138">
        <v>25098.964025445752</v>
      </c>
      <c r="D15" s="138">
        <v>23169.271024760626</v>
      </c>
      <c r="E15" s="139">
        <v>20556.052343044343</v>
      </c>
      <c r="F15" s="138">
        <v>24496.854008063161</v>
      </c>
      <c r="G15" s="138">
        <v>21508.988309921591</v>
      </c>
      <c r="H15" s="138">
        <v>23287.433223421416</v>
      </c>
      <c r="I15" s="139">
        <v>23562.595031672859</v>
      </c>
      <c r="J15" s="138">
        <v>19093.626644283329</v>
      </c>
      <c r="K15" s="138">
        <v>20853.601622395359</v>
      </c>
      <c r="L15" s="138">
        <v>21784.911244447379</v>
      </c>
      <c r="M15" s="139">
        <v>22610.482454137586</v>
      </c>
      <c r="N15" s="138">
        <v>23114.72392190716</v>
      </c>
      <c r="O15" s="138">
        <v>20557.965933214447</v>
      </c>
      <c r="P15" s="138">
        <v>23580.137828273459</v>
      </c>
      <c r="Q15" s="139">
        <v>26383.492900811965</v>
      </c>
      <c r="R15" s="138">
        <v>29008</v>
      </c>
      <c r="S15" s="138">
        <v>32134.485623793775</v>
      </c>
      <c r="T15" s="138">
        <v>31597.3460179047</v>
      </c>
      <c r="U15" s="139">
        <v>35655.027070824741</v>
      </c>
      <c r="V15" s="138">
        <v>31758.0122053388</v>
      </c>
      <c r="W15" s="138">
        <v>30878.181058355181</v>
      </c>
      <c r="X15" s="138">
        <v>29535.527759496839</v>
      </c>
      <c r="Y15" s="139">
        <v>30336.337566539569</v>
      </c>
      <c r="Z15" s="138">
        <v>27510</v>
      </c>
      <c r="AA15" s="138">
        <v>28413.787843156617</v>
      </c>
      <c r="AB15" s="138">
        <v>27855.582991171679</v>
      </c>
    </row>
    <row r="16" spans="1:28" ht="15" customHeight="1">
      <c r="A16" s="14" t="s">
        <v>284</v>
      </c>
      <c r="B16" s="15">
        <v>27596.100657347612</v>
      </c>
      <c r="C16" s="15">
        <v>30673</v>
      </c>
      <c r="D16" s="15">
        <v>28893.262752013579</v>
      </c>
      <c r="E16" s="16">
        <v>26338.988730525714</v>
      </c>
      <c r="F16" s="15">
        <v>30275.559832886975</v>
      </c>
      <c r="G16" s="15">
        <v>27020.758596526743</v>
      </c>
      <c r="H16" s="15">
        <v>28902.875617642396</v>
      </c>
      <c r="I16" s="16">
        <v>29338.419526191319</v>
      </c>
      <c r="J16" s="15">
        <v>24074.919029387678</v>
      </c>
      <c r="K16" s="15">
        <v>27920.874662060894</v>
      </c>
      <c r="L16" s="15">
        <v>27687.246018165886</v>
      </c>
      <c r="M16" s="16">
        <v>27540.611979892034</v>
      </c>
      <c r="N16" s="15">
        <v>28061.040339352207</v>
      </c>
      <c r="O16" s="15">
        <v>25538.483465671576</v>
      </c>
      <c r="P16" s="15">
        <v>28734.783148175193</v>
      </c>
      <c r="Q16" s="16">
        <v>30907.782403690457</v>
      </c>
      <c r="R16" s="15">
        <v>33150</v>
      </c>
      <c r="S16" s="15">
        <v>36716.082539172392</v>
      </c>
      <c r="T16" s="15">
        <v>37001.426454567816</v>
      </c>
      <c r="U16" s="16">
        <v>40826.85983292562</v>
      </c>
      <c r="V16" s="15">
        <v>36952.342548763918</v>
      </c>
      <c r="W16" s="15">
        <v>36034.058084599499</v>
      </c>
      <c r="X16" s="15">
        <v>35822.83358501731</v>
      </c>
      <c r="Y16" s="16">
        <v>36792.944048141566</v>
      </c>
      <c r="Z16" s="15">
        <v>32926</v>
      </c>
      <c r="AA16" s="15">
        <v>34141.022756835642</v>
      </c>
      <c r="AB16" s="15">
        <v>33453.278840883446</v>
      </c>
    </row>
    <row r="17" spans="1:28" ht="15" customHeight="1">
      <c r="A17" s="135" t="s">
        <v>235</v>
      </c>
      <c r="B17" s="18">
        <v>7214.98</v>
      </c>
      <c r="C17" s="18">
        <v>9868.3774205600002</v>
      </c>
      <c r="D17" s="18">
        <v>7840.4695700700004</v>
      </c>
      <c r="E17" s="19">
        <v>6557</v>
      </c>
      <c r="F17" s="18">
        <v>8531.3997194399999</v>
      </c>
      <c r="G17" s="18">
        <v>8250.3344409000001</v>
      </c>
      <c r="H17" s="18">
        <v>8953.2170548199992</v>
      </c>
      <c r="I17" s="19">
        <v>8422.43302219</v>
      </c>
      <c r="J17" s="18">
        <v>6185.1624472900003</v>
      </c>
      <c r="K17" s="18">
        <v>7396.2570779400003</v>
      </c>
      <c r="L17" s="18">
        <v>6252.5877147900001</v>
      </c>
      <c r="M17" s="19">
        <v>6502.3111173999996</v>
      </c>
      <c r="N17" s="18">
        <v>7075.8879999999999</v>
      </c>
      <c r="O17" s="18">
        <v>6023.7781106800003</v>
      </c>
      <c r="P17" s="18">
        <v>7853.1273538200003</v>
      </c>
      <c r="Q17" s="19">
        <v>10715</v>
      </c>
      <c r="R17" s="18">
        <v>11800.492</v>
      </c>
      <c r="S17" s="18">
        <v>12959.98</v>
      </c>
      <c r="T17" s="18">
        <v>7497.9543073300001</v>
      </c>
      <c r="U17" s="19">
        <v>7530</v>
      </c>
      <c r="V17" s="18">
        <v>6470</v>
      </c>
      <c r="W17" s="18">
        <v>8082.7529999999997</v>
      </c>
      <c r="X17" s="18">
        <v>9725.6820000000007</v>
      </c>
      <c r="Y17" s="19">
        <v>10891</v>
      </c>
      <c r="Z17" s="18">
        <v>8885</v>
      </c>
      <c r="AA17" s="18">
        <v>10109</v>
      </c>
      <c r="AB17" s="18">
        <v>9475.8066375800008</v>
      </c>
    </row>
    <row r="18" spans="1:28" ht="15" customHeight="1">
      <c r="A18" s="95" t="s">
        <v>236</v>
      </c>
      <c r="B18" s="16">
        <v>20381.120657347612</v>
      </c>
      <c r="C18" s="16">
        <v>20983.369463506053</v>
      </c>
      <c r="D18" s="16">
        <v>21052.79318194358</v>
      </c>
      <c r="E18" s="16">
        <v>19782.261730525715</v>
      </c>
      <c r="F18" s="16">
        <v>21744.160113446975</v>
      </c>
      <c r="G18" s="16">
        <v>18770.424155626744</v>
      </c>
      <c r="H18" s="16">
        <v>19949.658562822398</v>
      </c>
      <c r="I18" s="16">
        <v>20915.986504001317</v>
      </c>
      <c r="J18" s="16">
        <v>17889.756582097678</v>
      </c>
      <c r="K18" s="16">
        <v>20524.617584120893</v>
      </c>
      <c r="L18" s="16">
        <v>21434.658303375887</v>
      </c>
      <c r="M18" s="16">
        <v>21038.300862492033</v>
      </c>
      <c r="N18" s="16">
        <v>20985.152339352207</v>
      </c>
      <c r="O18" s="16">
        <v>19514.705354991576</v>
      </c>
      <c r="P18" s="16">
        <v>20881.655794355192</v>
      </c>
      <c r="Q18" s="16">
        <v>20192.782403690457</v>
      </c>
      <c r="R18" s="16">
        <v>21349.962051010276</v>
      </c>
      <c r="S18" s="16">
        <v>23756.102539172392</v>
      </c>
      <c r="T18" s="16">
        <v>29503.472147237815</v>
      </c>
      <c r="U18" s="16">
        <v>33296.85983292562</v>
      </c>
      <c r="V18" s="16">
        <v>30482.342548763918</v>
      </c>
      <c r="W18" s="16">
        <v>27951.305084599499</v>
      </c>
      <c r="X18" s="16">
        <v>26097.151585017309</v>
      </c>
      <c r="Y18" s="16">
        <v>25901.944048141566</v>
      </c>
      <c r="Z18" s="16">
        <v>24041</v>
      </c>
      <c r="AA18" s="16">
        <v>24032.022756835642</v>
      </c>
      <c r="AB18" s="16">
        <v>23977.472203303445</v>
      </c>
    </row>
    <row r="19" spans="1:28" ht="15" customHeight="1">
      <c r="A19" s="95" t="s">
        <v>237</v>
      </c>
      <c r="B19" s="134">
        <v>3.6809471130991556</v>
      </c>
      <c r="C19" s="134">
        <v>3.524977381684089</v>
      </c>
      <c r="D19" s="134">
        <v>3.9649619343791898</v>
      </c>
      <c r="E19" s="134">
        <v>3.960240299271272</v>
      </c>
      <c r="F19" s="134">
        <v>3.960240299271272</v>
      </c>
      <c r="G19" s="134">
        <v>3.5532427344482436</v>
      </c>
      <c r="H19" s="134">
        <v>3.0679624428852077</v>
      </c>
      <c r="I19" s="134" t="s">
        <v>2</v>
      </c>
      <c r="J19" s="134" t="s">
        <v>5</v>
      </c>
      <c r="K19" s="134">
        <v>2.7</v>
      </c>
      <c r="L19" s="134">
        <v>2.7</v>
      </c>
      <c r="M19" s="134">
        <v>2.7</v>
      </c>
      <c r="N19" s="134">
        <v>2.6</v>
      </c>
      <c r="O19" s="134" t="s">
        <v>9</v>
      </c>
      <c r="P19" s="134">
        <v>3.2</v>
      </c>
      <c r="Q19" s="134">
        <v>3.3</v>
      </c>
      <c r="R19" s="134">
        <v>3.5</v>
      </c>
      <c r="S19" s="134">
        <v>3.2</v>
      </c>
      <c r="T19" s="134">
        <v>3.9</v>
      </c>
      <c r="U19" s="134" t="s">
        <v>14</v>
      </c>
      <c r="V19" s="134" t="s">
        <v>14</v>
      </c>
      <c r="W19" s="134">
        <v>3.9</v>
      </c>
      <c r="X19" s="134">
        <v>3.6</v>
      </c>
      <c r="Y19" s="134">
        <v>3.3</v>
      </c>
      <c r="Z19" s="134" t="s">
        <v>20</v>
      </c>
      <c r="AA19" s="134">
        <v>3.2390215187311924</v>
      </c>
      <c r="AB19" s="134">
        <v>3.2919485433587954</v>
      </c>
    </row>
    <row r="20" spans="1:28" ht="15" customHeight="1">
      <c r="A20" s="95" t="s">
        <v>238</v>
      </c>
      <c r="B20" s="134">
        <v>4.6902624941964506</v>
      </c>
      <c r="C20" s="134">
        <v>4.4437462097267044</v>
      </c>
      <c r="D20" s="134">
        <v>4.618456590160763</v>
      </c>
      <c r="E20" s="134">
        <v>3.960240299271272</v>
      </c>
      <c r="F20" s="134">
        <v>4.2197466624206204</v>
      </c>
      <c r="G20" s="134">
        <v>3.3410518150476394</v>
      </c>
      <c r="H20" s="134">
        <v>3.1601772108210113</v>
      </c>
      <c r="I20" s="134" t="s">
        <v>3</v>
      </c>
      <c r="J20" s="134" t="s">
        <v>6</v>
      </c>
      <c r="K20" s="134">
        <v>2.7</v>
      </c>
      <c r="L20" s="134">
        <v>2.6</v>
      </c>
      <c r="M20" s="134">
        <v>2.6</v>
      </c>
      <c r="N20" s="134">
        <v>2.6</v>
      </c>
      <c r="O20" s="134">
        <v>2.6</v>
      </c>
      <c r="P20" s="134">
        <v>3.2</v>
      </c>
      <c r="Q20" s="134">
        <v>3.2</v>
      </c>
      <c r="R20" s="134">
        <v>3.5</v>
      </c>
      <c r="S20" s="134">
        <v>3.5</v>
      </c>
      <c r="T20" s="134">
        <v>4.0999999999999996</v>
      </c>
      <c r="U20" s="134" t="s">
        <v>15</v>
      </c>
      <c r="V20" s="134" t="s">
        <v>16</v>
      </c>
      <c r="W20" s="134">
        <v>3.7</v>
      </c>
      <c r="X20" s="134">
        <v>3.3</v>
      </c>
      <c r="Y20" s="134">
        <v>3.3</v>
      </c>
      <c r="Z20" s="134" t="s">
        <v>21</v>
      </c>
      <c r="AA20" s="134">
        <v>3.1709323569372336</v>
      </c>
      <c r="AB20" s="134">
        <v>3.2755710299221672</v>
      </c>
    </row>
    <row r="21" spans="1:28" ht="14.25" customHeight="1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  <c r="P21" s="38"/>
      <c r="Q21" s="38"/>
      <c r="R21" s="38"/>
      <c r="S21" s="38"/>
      <c r="T21" s="38"/>
      <c r="U21" s="38"/>
      <c r="V21" s="38"/>
      <c r="W21" s="38"/>
    </row>
    <row r="22" spans="1:28" ht="120" customHeight="1">
      <c r="A22" s="180" t="s">
        <v>312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</row>
    <row r="23" spans="1:28" ht="24" customHeight="1">
      <c r="A23" s="179" t="s">
        <v>313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28" ht="14.25" customHeight="1"/>
    <row r="25" spans="1:28" ht="27" customHeight="1">
      <c r="A25" s="66" t="s">
        <v>239</v>
      </c>
      <c r="B25" s="65" t="s">
        <v>23</v>
      </c>
      <c r="C25" s="65" t="s">
        <v>24</v>
      </c>
      <c r="D25" s="65" t="s">
        <v>25</v>
      </c>
      <c r="E25" s="65" t="s">
        <v>26</v>
      </c>
      <c r="F25" s="65" t="s">
        <v>27</v>
      </c>
      <c r="G25" s="65" t="s">
        <v>28</v>
      </c>
      <c r="H25" s="65" t="s">
        <v>29</v>
      </c>
      <c r="I25" s="65" t="s">
        <v>30</v>
      </c>
      <c r="J25" s="65" t="s">
        <v>31</v>
      </c>
      <c r="K25" s="65" t="s">
        <v>32</v>
      </c>
      <c r="L25" s="65" t="s">
        <v>33</v>
      </c>
      <c r="M25" s="65" t="s">
        <v>34</v>
      </c>
      <c r="N25" s="65" t="s">
        <v>35</v>
      </c>
      <c r="O25" s="65" t="s">
        <v>36</v>
      </c>
      <c r="P25" s="65" t="s">
        <v>37</v>
      </c>
      <c r="Q25" s="65" t="s">
        <v>38</v>
      </c>
      <c r="R25" s="65" t="s">
        <v>39</v>
      </c>
      <c r="S25" s="65" t="s">
        <v>40</v>
      </c>
      <c r="T25" s="65" t="s">
        <v>41</v>
      </c>
      <c r="U25" s="65" t="s">
        <v>42</v>
      </c>
      <c r="V25" s="65" t="s">
        <v>43</v>
      </c>
      <c r="W25" s="65" t="s">
        <v>44</v>
      </c>
      <c r="X25" s="65" t="s">
        <v>45</v>
      </c>
      <c r="Y25" s="65" t="s">
        <v>46</v>
      </c>
      <c r="Z25" s="65" t="s">
        <v>47</v>
      </c>
      <c r="AA25" s="65" t="s">
        <v>48</v>
      </c>
      <c r="AB25" s="65" t="s">
        <v>49</v>
      </c>
    </row>
    <row r="26" spans="1:28" s="178" customFormat="1" ht="15" customHeight="1">
      <c r="A26" s="21" t="s">
        <v>310</v>
      </c>
      <c r="B26" s="178">
        <v>5.2999999999999999E-2</v>
      </c>
      <c r="C26" s="178">
        <v>3.5999999999999997E-2</v>
      </c>
      <c r="D26" s="178">
        <v>4.0764085958879342E-2</v>
      </c>
      <c r="E26" s="178">
        <v>4.3239266206781153E-2</v>
      </c>
      <c r="F26" s="178">
        <v>6.4506663059211378E-2</v>
      </c>
      <c r="G26" s="178">
        <v>8.4699999999999998E-2</v>
      </c>
      <c r="H26" s="178">
        <v>0.10387147515054197</v>
      </c>
      <c r="I26" s="178">
        <v>0.11492128622946141</v>
      </c>
      <c r="J26" s="178">
        <v>0.13433706669896528</v>
      </c>
      <c r="K26" s="178">
        <v>0.14873690248488317</v>
      </c>
      <c r="L26" s="178">
        <v>0.12635573513687964</v>
      </c>
      <c r="M26" s="178">
        <v>0.108</v>
      </c>
      <c r="N26" s="178">
        <v>0.10500585527475619</v>
      </c>
      <c r="O26" s="178">
        <v>9.4086792310674378E-2</v>
      </c>
      <c r="P26" s="178">
        <v>9.6895647463848017E-2</v>
      </c>
      <c r="Q26" s="178">
        <v>9.1591061130370757E-2</v>
      </c>
      <c r="R26" s="178">
        <v>8.8284268631072915E-2</v>
      </c>
      <c r="S26" s="178">
        <v>8.3000000000000004E-2</v>
      </c>
      <c r="T26" s="178">
        <v>8.7500258170601974E-2</v>
      </c>
      <c r="U26" s="178">
        <v>0.10109471131007104</v>
      </c>
      <c r="V26" s="178">
        <v>0.108</v>
      </c>
      <c r="W26" s="178">
        <v>0.11799999999999999</v>
      </c>
      <c r="X26" s="178">
        <v>0.12600587447657124</v>
      </c>
      <c r="Y26" s="178">
        <v>0.12670000000000001</v>
      </c>
      <c r="Z26" s="178" t="s">
        <v>18</v>
      </c>
      <c r="AA26" s="178">
        <v>0.12130000000000001</v>
      </c>
      <c r="AB26" s="178">
        <v>0.1170800530947944</v>
      </c>
    </row>
    <row r="27" spans="1:28" s="178" customFormat="1" ht="15" customHeight="1">
      <c r="A27" s="21" t="s">
        <v>311</v>
      </c>
      <c r="B27" s="178">
        <v>5.0500000000000003E-2</v>
      </c>
      <c r="C27" s="178">
        <v>4.5999999999999999E-2</v>
      </c>
      <c r="D27" s="178">
        <v>4.6755947473041459E-2</v>
      </c>
      <c r="E27" s="178">
        <v>5.3999999999999999E-2</v>
      </c>
      <c r="F27" s="178">
        <v>5.0911736917328178E-2</v>
      </c>
      <c r="G27" s="178">
        <v>5.0999999999999997E-2</v>
      </c>
      <c r="H27" s="178">
        <v>5.0988876815565916E-2</v>
      </c>
      <c r="I27" s="178">
        <v>5.1066842987360313E-2</v>
      </c>
      <c r="J27" s="178">
        <v>5.0459350913455631E-2</v>
      </c>
      <c r="K27" s="178">
        <v>5.1878399618200385E-2</v>
      </c>
      <c r="L27" s="178">
        <v>5.1491175470510755E-2</v>
      </c>
      <c r="M27" s="178">
        <v>5.1718381341805668E-2</v>
      </c>
      <c r="N27" s="178">
        <v>5.284311960191574E-2</v>
      </c>
      <c r="O27" s="178">
        <v>5.3242178989196955E-2</v>
      </c>
      <c r="P27" s="178">
        <v>5.5136571751573757E-2</v>
      </c>
      <c r="Q27" s="178">
        <v>5.7050209919539407E-2</v>
      </c>
      <c r="R27" s="178">
        <v>5.7261223923831185E-2</v>
      </c>
      <c r="S27" s="178">
        <v>5.7000000000000002E-2</v>
      </c>
      <c r="T27" s="178">
        <v>5.6988584810586308E-2</v>
      </c>
      <c r="U27" s="178">
        <v>5.7318253799945221E-2</v>
      </c>
      <c r="V27" s="178">
        <v>5.6000000000000001E-2</v>
      </c>
      <c r="W27" s="178">
        <v>5.3999999999999999E-2</v>
      </c>
      <c r="X27" s="178">
        <v>5.2704178130652042E-2</v>
      </c>
      <c r="Y27" s="178">
        <v>5.1799999999999999E-2</v>
      </c>
      <c r="Z27" s="178" t="s">
        <v>19</v>
      </c>
      <c r="AA27" s="178" t="s">
        <v>19</v>
      </c>
      <c r="AB27" s="178">
        <v>5.1817532835737562E-2</v>
      </c>
    </row>
    <row r="28" spans="1:28" ht="15" customHeight="1">
      <c r="A28" s="95" t="s">
        <v>240</v>
      </c>
      <c r="B28" s="169">
        <v>113</v>
      </c>
      <c r="C28" s="169">
        <v>114</v>
      </c>
      <c r="D28" s="169">
        <v>117</v>
      </c>
      <c r="E28" s="169">
        <v>115.73059800108412</v>
      </c>
      <c r="F28" s="169">
        <v>114</v>
      </c>
      <c r="G28" s="169">
        <v>110</v>
      </c>
      <c r="H28" s="169">
        <v>108.18064503951483</v>
      </c>
      <c r="I28" s="169">
        <v>105.25434348831632</v>
      </c>
      <c r="J28" s="169">
        <v>101.77481763726387</v>
      </c>
      <c r="K28" s="169">
        <v>101.97760097056151</v>
      </c>
      <c r="L28" s="169">
        <v>112.54262159005863</v>
      </c>
      <c r="M28" s="169">
        <v>109.12165072439892</v>
      </c>
      <c r="N28" s="169">
        <v>105.28007815075236</v>
      </c>
      <c r="O28" s="169">
        <v>104.40350801570347</v>
      </c>
      <c r="P28" s="169">
        <v>99.120330036735197</v>
      </c>
      <c r="Q28" s="169">
        <v>93.796800592222013</v>
      </c>
      <c r="R28" s="169">
        <v>90.1042521363471</v>
      </c>
      <c r="S28" s="169">
        <v>88</v>
      </c>
      <c r="T28" s="169">
        <v>89.742425924274229</v>
      </c>
      <c r="U28" s="169">
        <v>87.164586783329668</v>
      </c>
      <c r="V28" s="169">
        <v>88</v>
      </c>
      <c r="W28" s="169">
        <v>86</v>
      </c>
      <c r="X28" s="169">
        <v>86</v>
      </c>
      <c r="Y28" s="169">
        <v>85</v>
      </c>
      <c r="Z28" s="169" t="s">
        <v>241</v>
      </c>
      <c r="AA28" s="169" t="s">
        <v>242</v>
      </c>
      <c r="AB28" s="169">
        <v>82</v>
      </c>
    </row>
    <row r="29" spans="1:28" ht="14.25" customHeight="1"/>
    <row r="30" spans="1:28" ht="14.25" customHeight="1"/>
    <row r="31" spans="1:28" ht="14.25" customHeight="1"/>
  </sheetData>
  <phoneticPr fontId="19" type="noConversion"/>
  <pageMargins left="0.511811024" right="0.511811024" top="0.78740157499999996" bottom="0.78740157499999996" header="0.31496062000000002" footer="0.31496062000000002"/>
  <pageSetup paperSize="9" fitToHeight="0" orientation="landscape" r:id="rId1"/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CDB6-A1D7-4C18-AFEB-858B930262F7}">
  <sheetPr codeName="Planilha11">
    <tabColor rgb="FF538135"/>
    <pageSetUpPr fitToPage="1"/>
  </sheetPr>
  <dimension ref="A1:AH8"/>
  <sheetViews>
    <sheetView showGridLines="0" zoomScaleNormal="100" workbookViewId="0">
      <pane xSplit="1" topLeftCell="J1" activePane="topRight" state="frozen"/>
      <selection pane="topRight"/>
    </sheetView>
  </sheetViews>
  <sheetFormatPr defaultRowHeight="12.75" outlineLevelCol="2"/>
  <cols>
    <col min="1" max="1" width="55.7109375" customWidth="1"/>
    <col min="2" max="2" width="8.7109375" hidden="1" customWidth="1" outlineLevel="2"/>
    <col min="3" max="3" width="10.7109375" hidden="1" customWidth="1" outlineLevel="2"/>
    <col min="4" max="5" width="8.7109375" hidden="1" customWidth="1" outlineLevel="2"/>
    <col min="6" max="6" width="8.7109375" hidden="1" customWidth="1" outlineLevel="1" collapsed="1"/>
    <col min="7" max="10" width="8.7109375" hidden="1" customWidth="1" outlineLevel="2"/>
    <col min="11" max="11" width="8.7109375" hidden="1" customWidth="1" outlineLevel="1" collapsed="1"/>
    <col min="12" max="15" width="8.7109375" hidden="1" customWidth="1" outlineLevel="2"/>
    <col min="16" max="16" width="8.7109375" hidden="1" customWidth="1" outlineLevel="1" collapsed="1"/>
    <col min="17" max="20" width="8.7109375" hidden="1" customWidth="1" outlineLevel="2"/>
    <col min="21" max="21" width="8.7109375" hidden="1" customWidth="1" outlineLevel="1" collapsed="1"/>
    <col min="22" max="25" width="8.7109375" hidden="1" customWidth="1" outlineLevel="2"/>
    <col min="26" max="26" width="8.7109375" hidden="1" customWidth="1" outlineLevel="1" collapsed="1"/>
    <col min="27" max="27" width="8.7109375" collapsed="1"/>
  </cols>
  <sheetData>
    <row r="1" spans="1:34" ht="50.1" customHeight="1"/>
    <row r="2" spans="1:34" ht="27" customHeight="1">
      <c r="A2" s="159" t="s">
        <v>243</v>
      </c>
      <c r="B2" s="68" t="s">
        <v>23</v>
      </c>
      <c r="C2" s="68" t="s">
        <v>24</v>
      </c>
      <c r="D2" s="68" t="s">
        <v>25</v>
      </c>
      <c r="E2" s="68" t="s">
        <v>26</v>
      </c>
      <c r="F2" s="68">
        <v>2020</v>
      </c>
      <c r="G2" s="68" t="s">
        <v>27</v>
      </c>
      <c r="H2" s="68" t="s">
        <v>28</v>
      </c>
      <c r="I2" s="68" t="s">
        <v>29</v>
      </c>
      <c r="J2" s="68" t="s">
        <v>30</v>
      </c>
      <c r="K2" s="68">
        <v>2021</v>
      </c>
      <c r="L2" s="68" t="s">
        <v>31</v>
      </c>
      <c r="M2" s="68" t="s">
        <v>32</v>
      </c>
      <c r="N2" s="68" t="s">
        <v>33</v>
      </c>
      <c r="O2" s="68" t="s">
        <v>34</v>
      </c>
      <c r="P2" s="68">
        <v>2022</v>
      </c>
      <c r="Q2" s="68" t="s">
        <v>35</v>
      </c>
      <c r="R2" s="68" t="s">
        <v>36</v>
      </c>
      <c r="S2" s="68" t="s">
        <v>37</v>
      </c>
      <c r="T2" s="68" t="s">
        <v>38</v>
      </c>
      <c r="U2" s="68">
        <v>2023</v>
      </c>
      <c r="V2" s="68" t="s">
        <v>39</v>
      </c>
      <c r="W2" s="68" t="s">
        <v>40</v>
      </c>
      <c r="X2" s="68" t="s">
        <v>41</v>
      </c>
      <c r="Y2" s="68" t="s">
        <v>42</v>
      </c>
      <c r="Z2" s="68">
        <v>2024</v>
      </c>
      <c r="AA2" s="68" t="s">
        <v>43</v>
      </c>
      <c r="AB2" s="68" t="s">
        <v>44</v>
      </c>
      <c r="AC2" s="68" t="s">
        <v>45</v>
      </c>
      <c r="AD2" s="68" t="s">
        <v>46</v>
      </c>
      <c r="AE2" s="68">
        <v>2025</v>
      </c>
      <c r="AF2" s="68" t="s">
        <v>47</v>
      </c>
      <c r="AG2" s="68" t="s">
        <v>48</v>
      </c>
      <c r="AH2" s="68" t="s">
        <v>49</v>
      </c>
    </row>
    <row r="3" spans="1:34" ht="14.25" customHeight="1">
      <c r="A3" s="21" t="s">
        <v>244</v>
      </c>
      <c r="B3" s="32">
        <v>71.522999999999996</v>
      </c>
      <c r="C3" s="32">
        <v>46.763000000000005</v>
      </c>
      <c r="D3" s="32">
        <v>87.677999999999997</v>
      </c>
      <c r="E3" s="32">
        <v>133.92400000000001</v>
      </c>
      <c r="F3" s="19">
        <v>339.88800000000003</v>
      </c>
      <c r="G3" s="32">
        <v>66.832999999999998</v>
      </c>
      <c r="H3" s="32">
        <v>70.408995101454707</v>
      </c>
      <c r="I3" s="32">
        <v>133.5517912326778</v>
      </c>
      <c r="J3" s="32">
        <v>117.37611477999801</v>
      </c>
      <c r="K3" s="19">
        <v>388.16990111413054</v>
      </c>
      <c r="L3" s="32">
        <v>109.29297910998901</v>
      </c>
      <c r="M3" s="32">
        <v>360</v>
      </c>
      <c r="N3" s="32">
        <v>445</v>
      </c>
      <c r="O3" s="32">
        <v>399</v>
      </c>
      <c r="P3" s="19">
        <v>1313</v>
      </c>
      <c r="Q3" s="32">
        <v>298</v>
      </c>
      <c r="R3" s="32">
        <v>238</v>
      </c>
      <c r="S3" s="32">
        <v>269</v>
      </c>
      <c r="T3" s="32">
        <v>292.498222</v>
      </c>
      <c r="U3" s="19">
        <v>1097.8474194200001</v>
      </c>
      <c r="V3" s="32">
        <v>271.06264322000004</v>
      </c>
      <c r="W3" s="32">
        <v>268.69815667</v>
      </c>
      <c r="X3" s="32">
        <v>289.65456777999998</v>
      </c>
      <c r="Y3" s="32">
        <v>215.80008671000002</v>
      </c>
      <c r="Z3" s="19">
        <v>1045.21545438</v>
      </c>
      <c r="AA3" s="32">
        <v>218.64599386000003</v>
      </c>
      <c r="AB3" s="32">
        <v>207.33676930999999</v>
      </c>
      <c r="AC3" s="32">
        <v>216.64871632000001</v>
      </c>
      <c r="AD3" s="32">
        <v>427.46551797999996</v>
      </c>
      <c r="AE3" s="19">
        <v>1070.0969974699999</v>
      </c>
      <c r="AF3" s="32">
        <v>287</v>
      </c>
      <c r="AG3" s="32">
        <v>266.09599711999999</v>
      </c>
      <c r="AH3" s="32">
        <v>292.86378006000001</v>
      </c>
    </row>
    <row r="4" spans="1:34" ht="14.25" customHeight="1">
      <c r="A4" s="21" t="s">
        <v>245</v>
      </c>
      <c r="B4" s="32">
        <v>197.66800000000001</v>
      </c>
      <c r="C4" s="32">
        <v>39.061</v>
      </c>
      <c r="D4" s="32">
        <v>103.61799999999999</v>
      </c>
      <c r="E4" s="32">
        <v>110.139</v>
      </c>
      <c r="F4" s="19">
        <v>450.48599999999999</v>
      </c>
      <c r="G4" s="32">
        <v>184.48600000000002</v>
      </c>
      <c r="H4" s="32">
        <v>114.69950415000001</v>
      </c>
      <c r="I4" s="32">
        <v>113.33503969</v>
      </c>
      <c r="J4" s="32">
        <v>162.64539411999999</v>
      </c>
      <c r="K4" s="19">
        <v>575.16593796000006</v>
      </c>
      <c r="L4" s="32">
        <v>184.91764380000001</v>
      </c>
      <c r="M4" s="32">
        <v>184.81239212</v>
      </c>
      <c r="N4" s="32">
        <v>161.86949044999997</v>
      </c>
      <c r="O4" s="32">
        <v>175.20483167</v>
      </c>
      <c r="P4" s="19">
        <v>706.8043580399999</v>
      </c>
      <c r="Q4" s="32">
        <v>221.09884986</v>
      </c>
      <c r="R4" s="32">
        <v>154</v>
      </c>
      <c r="S4" s="32">
        <v>251.73175836999999</v>
      </c>
      <c r="T4" s="32">
        <v>252</v>
      </c>
      <c r="U4" s="19">
        <v>878.95138892</v>
      </c>
      <c r="V4" s="32">
        <v>268.8</v>
      </c>
      <c r="W4" s="32">
        <v>206.82785984666671</v>
      </c>
      <c r="X4" s="32">
        <v>199.81344117333333</v>
      </c>
      <c r="Y4" s="32">
        <v>312.56699999000074</v>
      </c>
      <c r="Z4" s="19">
        <v>987.73243418000084</v>
      </c>
      <c r="AA4" s="32">
        <v>249.40669023488064</v>
      </c>
      <c r="AB4" s="32">
        <v>188.80938982699072</v>
      </c>
      <c r="AC4" s="32">
        <v>198.70838086885928</v>
      </c>
      <c r="AD4" s="32">
        <v>364.67753738468753</v>
      </c>
      <c r="AE4" s="19">
        <v>1001.6019983154182</v>
      </c>
      <c r="AF4" s="32">
        <v>285</v>
      </c>
      <c r="AG4" s="32">
        <v>201.97990757331681</v>
      </c>
      <c r="AH4" s="32">
        <v>339.51717836361519</v>
      </c>
    </row>
    <row r="5" spans="1:34" ht="14.25" customHeight="1">
      <c r="A5" s="21" t="s">
        <v>246</v>
      </c>
      <c r="B5" s="32">
        <v>22.783999999999999</v>
      </c>
      <c r="C5" s="32">
        <v>4.3260000000000005</v>
      </c>
      <c r="D5" s="32">
        <v>15.442</v>
      </c>
      <c r="E5" s="32">
        <v>296.00599999999997</v>
      </c>
      <c r="F5" s="19">
        <v>338.55799999999999</v>
      </c>
      <c r="G5" s="32">
        <v>67.296999999999997</v>
      </c>
      <c r="H5" s="32">
        <v>18.3989452</v>
      </c>
      <c r="I5" s="32">
        <v>130.1156915</v>
      </c>
      <c r="J5" s="32">
        <v>119.43242567999999</v>
      </c>
      <c r="K5" s="19">
        <v>335.24406238</v>
      </c>
      <c r="L5" s="32">
        <v>111.20008563</v>
      </c>
      <c r="M5" s="32">
        <v>118</v>
      </c>
      <c r="N5" s="32">
        <v>150</v>
      </c>
      <c r="O5" s="32">
        <v>214</v>
      </c>
      <c r="P5" s="19">
        <v>593</v>
      </c>
      <c r="Q5" s="32">
        <v>135</v>
      </c>
      <c r="R5" s="32">
        <v>204</v>
      </c>
      <c r="S5" s="32">
        <v>173</v>
      </c>
      <c r="T5" s="32">
        <v>273</v>
      </c>
      <c r="U5" s="19">
        <v>784.60918269000001</v>
      </c>
      <c r="V5" s="32">
        <v>259.97567631999993</v>
      </c>
      <c r="W5" s="32">
        <v>244.72643455999997</v>
      </c>
      <c r="X5" s="32">
        <v>173.91748399000005</v>
      </c>
      <c r="Y5" s="32">
        <v>123.02683819999999</v>
      </c>
      <c r="Z5" s="19">
        <v>801.64643306999983</v>
      </c>
      <c r="AA5" s="32">
        <v>57.912266690000017</v>
      </c>
      <c r="AB5" s="32">
        <v>101.22679400629588</v>
      </c>
      <c r="AC5" s="32">
        <v>23.183913118234244</v>
      </c>
      <c r="AD5" s="32">
        <v>39.737885810000009</v>
      </c>
      <c r="AE5" s="19">
        <v>222.06085962453017</v>
      </c>
      <c r="AF5" s="32">
        <v>24</v>
      </c>
      <c r="AG5" s="32">
        <v>23.088024470000001</v>
      </c>
      <c r="AH5" s="32">
        <v>18.105376090000004</v>
      </c>
    </row>
    <row r="6" spans="1:34" ht="14.25" customHeight="1">
      <c r="A6" s="21" t="s">
        <v>247</v>
      </c>
      <c r="B6" s="32">
        <v>0</v>
      </c>
      <c r="C6" s="32">
        <v>0</v>
      </c>
      <c r="D6" s="32">
        <v>0</v>
      </c>
      <c r="E6" s="32">
        <v>0</v>
      </c>
      <c r="F6" s="19">
        <v>0</v>
      </c>
      <c r="G6" s="32">
        <v>0</v>
      </c>
      <c r="H6" s="32">
        <v>0</v>
      </c>
      <c r="I6" s="32">
        <v>0</v>
      </c>
      <c r="J6" s="32">
        <v>0</v>
      </c>
      <c r="K6" s="19">
        <v>0</v>
      </c>
      <c r="L6" s="32">
        <v>0</v>
      </c>
      <c r="M6" s="32">
        <v>0</v>
      </c>
      <c r="N6" s="32">
        <v>0</v>
      </c>
      <c r="O6" s="32">
        <v>0</v>
      </c>
      <c r="P6" s="19">
        <v>0</v>
      </c>
      <c r="Q6" s="32">
        <v>0</v>
      </c>
      <c r="R6" s="32">
        <v>0</v>
      </c>
      <c r="S6" s="32">
        <v>0.06</v>
      </c>
      <c r="T6" s="32">
        <v>6.76</v>
      </c>
      <c r="U6" s="19">
        <v>6.7635468500000009</v>
      </c>
      <c r="V6" s="32">
        <v>13.9</v>
      </c>
      <c r="W6" s="32">
        <v>31</v>
      </c>
      <c r="X6" s="32">
        <v>25.481341649999997</v>
      </c>
      <c r="Y6" s="32">
        <v>72.984800000000007</v>
      </c>
      <c r="Z6" s="19">
        <v>143.5848</v>
      </c>
      <c r="AA6" s="32">
        <v>78.684242272596293</v>
      </c>
      <c r="AB6" s="32">
        <v>151.87906590960003</v>
      </c>
      <c r="AC6" s="32">
        <v>115.11154694792607</v>
      </c>
      <c r="AD6" s="32">
        <v>192.52790970442703</v>
      </c>
      <c r="AE6" s="19">
        <v>538.2027648345495</v>
      </c>
      <c r="AF6" s="32">
        <v>242</v>
      </c>
      <c r="AG6" s="32">
        <v>165.43268142397881</v>
      </c>
      <c r="AH6" s="32">
        <v>103.40085976181055</v>
      </c>
    </row>
    <row r="7" spans="1:34" ht="14.25" customHeight="1">
      <c r="A7" s="21" t="s">
        <v>248</v>
      </c>
      <c r="B7" s="32">
        <v>527.13099999999997</v>
      </c>
      <c r="C7" s="32">
        <v>908.15800000000013</v>
      </c>
      <c r="D7" s="32">
        <v>1141.3009999999999</v>
      </c>
      <c r="E7" s="32">
        <v>1468.104</v>
      </c>
      <c r="F7" s="74">
        <v>4044.6940000000004</v>
      </c>
      <c r="G7" s="32">
        <v>496.66800000000001</v>
      </c>
      <c r="H7" s="32">
        <v>700.42464018899989</v>
      </c>
      <c r="I7" s="32">
        <v>622.7467883359999</v>
      </c>
      <c r="J7" s="32">
        <v>759.26974722</v>
      </c>
      <c r="K7" s="19">
        <v>2579.1091757449994</v>
      </c>
      <c r="L7" s="32">
        <v>593.88868539099997</v>
      </c>
      <c r="M7" s="32">
        <v>882.36741662999998</v>
      </c>
      <c r="N7" s="32">
        <v>933.86708956999996</v>
      </c>
      <c r="O7" s="32">
        <v>793.58187627999996</v>
      </c>
      <c r="P7" s="19">
        <v>3203.7050678710002</v>
      </c>
      <c r="Q7" s="32">
        <v>520.58214949000001</v>
      </c>
      <c r="R7" s="32">
        <v>433.13036124000001</v>
      </c>
      <c r="S7" s="32">
        <v>398.78835149000003</v>
      </c>
      <c r="T7" s="32">
        <v>186.43750149000002</v>
      </c>
      <c r="U7" s="19">
        <v>1538.93836371</v>
      </c>
      <c r="V7" s="32">
        <v>111.02807298379749</v>
      </c>
      <c r="W7" s="32">
        <v>106.80395561553699</v>
      </c>
      <c r="X7" s="32">
        <v>78.073771061307923</v>
      </c>
      <c r="Y7" s="32">
        <v>69.4022321248124</v>
      </c>
      <c r="Z7" s="19">
        <v>365.30803178545477</v>
      </c>
      <c r="AA7" s="32">
        <v>0</v>
      </c>
      <c r="AB7" s="32">
        <v>0</v>
      </c>
      <c r="AC7" s="32">
        <v>0</v>
      </c>
      <c r="AD7" s="32">
        <v>0</v>
      </c>
      <c r="AE7" s="19">
        <v>0</v>
      </c>
      <c r="AF7" s="32">
        <v>0</v>
      </c>
      <c r="AG7" s="32">
        <v>0</v>
      </c>
      <c r="AH7" s="32" t="s">
        <v>13</v>
      </c>
    </row>
    <row r="8" spans="1:34" ht="14.25" customHeight="1">
      <c r="A8" s="67" t="s">
        <v>0</v>
      </c>
      <c r="B8" s="80">
        <v>819.51499999999999</v>
      </c>
      <c r="C8" s="80">
        <v>997.62410000000011</v>
      </c>
      <c r="D8" s="80">
        <v>1348.039</v>
      </c>
      <c r="E8" s="80">
        <v>2008.173</v>
      </c>
      <c r="F8" s="80">
        <v>5173.6260000000002</v>
      </c>
      <c r="G8" s="80">
        <v>815.28399999999999</v>
      </c>
      <c r="H8" s="80">
        <v>903.9320846404546</v>
      </c>
      <c r="I8" s="80">
        <v>999.74931075867801</v>
      </c>
      <c r="J8" s="80">
        <v>1158.7236817999999</v>
      </c>
      <c r="K8" s="80">
        <v>3877.69195960152</v>
      </c>
      <c r="L8" s="80">
        <v>999.29939393098903</v>
      </c>
      <c r="M8" s="80">
        <v>1544.7597166999899</v>
      </c>
      <c r="N8" s="80">
        <v>1690.7555820899938</v>
      </c>
      <c r="O8" s="80">
        <v>1581.87672333</v>
      </c>
      <c r="P8" s="80">
        <v>5816.6914160509732</v>
      </c>
      <c r="Q8" s="80">
        <v>1174.6816336500001</v>
      </c>
      <c r="R8" s="80">
        <v>1028.8929404600001</v>
      </c>
      <c r="S8" s="80">
        <v>1092.85164175</v>
      </c>
      <c r="T8" s="80">
        <v>1010.68268573</v>
      </c>
      <c r="U8" s="80">
        <v>4307.1089015899997</v>
      </c>
      <c r="V8" s="80">
        <v>924.70918404379756</v>
      </c>
      <c r="W8" s="80">
        <v>858.05640669220372</v>
      </c>
      <c r="X8" s="80">
        <v>766.94060565464133</v>
      </c>
      <c r="Y8" s="80">
        <v>793.78095702481301</v>
      </c>
      <c r="Z8" s="80">
        <v>3343.4871534154554</v>
      </c>
      <c r="AA8" s="80">
        <v>604.64919305747696</v>
      </c>
      <c r="AB8" s="80">
        <v>649.25201905288668</v>
      </c>
      <c r="AC8" s="80">
        <v>553.65255725501959</v>
      </c>
      <c r="AD8" s="80">
        <v>1024.4088508791147</v>
      </c>
      <c r="AE8" s="80">
        <v>2831.9626202444979</v>
      </c>
      <c r="AF8" s="80">
        <v>839</v>
      </c>
      <c r="AG8" s="80">
        <v>656.59661058729557</v>
      </c>
      <c r="AH8" s="80">
        <v>753.88719427542583</v>
      </c>
    </row>
  </sheetData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4C0A-A7E8-4E80-B974-DCEEB2702C19}">
  <sheetPr codeName="Planilha12">
    <tabColor rgb="FF538135"/>
    <pageSetUpPr fitToPage="1"/>
  </sheetPr>
  <dimension ref="A1:AJ21"/>
  <sheetViews>
    <sheetView showGridLines="0" zoomScaleNormal="100" workbookViewId="0">
      <pane xSplit="1" topLeftCell="B1" activePane="topRight" state="frozen"/>
      <selection pane="topRight" activeCell="A20" sqref="A20"/>
    </sheetView>
  </sheetViews>
  <sheetFormatPr defaultColWidth="9.140625" defaultRowHeight="15" outlineLevelCol="2"/>
  <cols>
    <col min="1" max="1" width="55.7109375" style="98" customWidth="1"/>
    <col min="2" max="5" width="9.140625" style="98" hidden="1" customWidth="1" outlineLevel="2"/>
    <col min="6" max="6" width="9.140625" style="98" hidden="1" customWidth="1" outlineLevel="1" collapsed="1"/>
    <col min="7" max="10" width="9.140625" style="98" hidden="1" customWidth="1" outlineLevel="2"/>
    <col min="11" max="11" width="9.140625" style="98" hidden="1" customWidth="1" outlineLevel="1" collapsed="1"/>
    <col min="12" max="15" width="9.140625" style="98" hidden="1" customWidth="1" outlineLevel="2"/>
    <col min="16" max="16" width="9.140625" style="98" hidden="1" customWidth="1" outlineLevel="1" collapsed="1"/>
    <col min="17" max="20" width="9.140625" style="98" hidden="1" customWidth="1" outlineLevel="2"/>
    <col min="21" max="21" width="9.140625" style="98" hidden="1" customWidth="1" outlineLevel="1" collapsed="1"/>
    <col min="22" max="25" width="9.140625" style="98" hidden="1" customWidth="1" outlineLevel="2"/>
    <col min="26" max="26" width="9.140625" style="98" hidden="1" customWidth="1" outlineLevel="1" collapsed="1"/>
    <col min="27" max="27" width="9.140625" style="98" collapsed="1"/>
    <col min="28" max="16384" width="9.140625" style="98"/>
  </cols>
  <sheetData>
    <row r="1" spans="1:34" ht="54.95" customHeight="1"/>
    <row r="2" spans="1:34" ht="27" customHeight="1">
      <c r="A2" s="120" t="s">
        <v>249</v>
      </c>
      <c r="B2" s="119" t="s">
        <v>23</v>
      </c>
      <c r="C2" s="119" t="s">
        <v>24</v>
      </c>
      <c r="D2" s="119" t="s">
        <v>25</v>
      </c>
      <c r="E2" s="119" t="s">
        <v>26</v>
      </c>
      <c r="F2" s="119">
        <v>2020</v>
      </c>
      <c r="G2" s="119" t="s">
        <v>27</v>
      </c>
      <c r="H2" s="119" t="s">
        <v>28</v>
      </c>
      <c r="I2" s="119" t="s">
        <v>29</v>
      </c>
      <c r="J2" s="119" t="s">
        <v>30</v>
      </c>
      <c r="K2" s="119">
        <v>2021</v>
      </c>
      <c r="L2" s="119" t="s">
        <v>31</v>
      </c>
      <c r="M2" s="119" t="s">
        <v>32</v>
      </c>
      <c r="N2" s="119" t="s">
        <v>33</v>
      </c>
      <c r="O2" s="119" t="s">
        <v>34</v>
      </c>
      <c r="P2" s="119">
        <v>2022</v>
      </c>
      <c r="Q2" s="119" t="s">
        <v>35</v>
      </c>
      <c r="R2" s="119" t="s">
        <v>36</v>
      </c>
      <c r="S2" s="119" t="s">
        <v>37</v>
      </c>
      <c r="T2" s="119" t="s">
        <v>38</v>
      </c>
      <c r="U2" s="119">
        <v>2023</v>
      </c>
      <c r="V2" s="119" t="s">
        <v>39</v>
      </c>
      <c r="W2" s="119" t="s">
        <v>40</v>
      </c>
      <c r="X2" s="119" t="s">
        <v>41</v>
      </c>
      <c r="Y2" s="119" t="s">
        <v>42</v>
      </c>
      <c r="Z2" s="119">
        <v>2024</v>
      </c>
      <c r="AA2" s="119" t="s">
        <v>43</v>
      </c>
      <c r="AB2" s="119" t="s">
        <v>44</v>
      </c>
      <c r="AC2" s="119" t="s">
        <v>45</v>
      </c>
      <c r="AD2" s="119" t="s">
        <v>46</v>
      </c>
      <c r="AE2" s="119">
        <v>2025</v>
      </c>
      <c r="AF2" s="119" t="s">
        <v>47</v>
      </c>
      <c r="AG2" s="119" t="s">
        <v>48</v>
      </c>
      <c r="AH2" s="119" t="s">
        <v>49</v>
      </c>
    </row>
    <row r="3" spans="1:34">
      <c r="A3" s="114" t="s">
        <v>250</v>
      </c>
      <c r="B3" s="111">
        <v>-3142.5430000000001</v>
      </c>
      <c r="C3" s="111">
        <v>-382.73</v>
      </c>
      <c r="D3" s="111">
        <v>-191.21700000000001</v>
      </c>
      <c r="E3" s="111">
        <v>1327</v>
      </c>
      <c r="F3" s="112">
        <v>-2389.4899999999998</v>
      </c>
      <c r="G3" s="111">
        <v>420.70800000000003</v>
      </c>
      <c r="H3" s="111">
        <v>718.75599999999997</v>
      </c>
      <c r="I3" s="111">
        <v>1215.3040700000001</v>
      </c>
      <c r="J3" s="111">
        <v>1050.1059299999999</v>
      </c>
      <c r="K3" s="112">
        <v>3404.8739999999998</v>
      </c>
      <c r="L3" s="111">
        <v>874.87300000000005</v>
      </c>
      <c r="M3" s="111">
        <v>971.65099999999995</v>
      </c>
      <c r="N3" s="111">
        <v>2052.7551493000005</v>
      </c>
      <c r="O3" s="111">
        <v>789.62311454999917</v>
      </c>
      <c r="P3" s="112">
        <v>4688.902</v>
      </c>
      <c r="Q3" s="111">
        <v>1262.1257881300007</v>
      </c>
      <c r="R3" s="111">
        <v>970.69849999999997</v>
      </c>
      <c r="S3" s="111">
        <v>244.58</v>
      </c>
      <c r="T3" s="111">
        <v>369.98500000000001</v>
      </c>
      <c r="U3" s="112">
        <v>2847.3879999999999</v>
      </c>
      <c r="V3" s="111">
        <v>460.01109718999874</v>
      </c>
      <c r="W3" s="111">
        <v>315.13</v>
      </c>
      <c r="X3" s="111">
        <v>729.07276320999972</v>
      </c>
      <c r="Y3" s="111">
        <v>542.73030583000002</v>
      </c>
      <c r="Z3" s="112">
        <v>2046.9441662299985</v>
      </c>
      <c r="AA3" s="111">
        <v>446.49900000000002</v>
      </c>
      <c r="AB3" s="111">
        <v>585.32899999999995</v>
      </c>
      <c r="AC3" s="111">
        <v>477.88400000000001</v>
      </c>
      <c r="AD3" s="111">
        <v>168.499</v>
      </c>
      <c r="AE3" s="112">
        <v>1678.211</v>
      </c>
      <c r="AF3" s="111">
        <v>-497</v>
      </c>
      <c r="AG3" s="111">
        <v>386.58</v>
      </c>
      <c r="AH3" s="111">
        <v>393.12200000000001</v>
      </c>
    </row>
    <row r="4" spans="1:34">
      <c r="A4" s="136" t="s">
        <v>251</v>
      </c>
      <c r="B4" s="117">
        <v>-1713.482</v>
      </c>
      <c r="C4" s="117">
        <v>-267.625</v>
      </c>
      <c r="D4" s="117">
        <v>-94.938000000000002</v>
      </c>
      <c r="E4" s="117">
        <v>651.16999999999996</v>
      </c>
      <c r="F4" s="118">
        <v>-1424.875</v>
      </c>
      <c r="G4" s="117">
        <v>56.966999999999999</v>
      </c>
      <c r="H4" s="117">
        <v>372.20100000000002</v>
      </c>
      <c r="I4" s="117">
        <v>191.614</v>
      </c>
      <c r="J4" s="117">
        <v>390.755</v>
      </c>
      <c r="K4" s="118">
        <v>1011.537</v>
      </c>
      <c r="L4" s="117">
        <v>549.26</v>
      </c>
      <c r="M4" s="117">
        <v>330.25700000000001</v>
      </c>
      <c r="N4" s="117">
        <v>743.78700000000003</v>
      </c>
      <c r="O4" s="117">
        <v>286.94799999999998</v>
      </c>
      <c r="P4" s="118">
        <v>1910.252</v>
      </c>
      <c r="Q4" s="117">
        <v>417.53399999999999</v>
      </c>
      <c r="R4" s="117">
        <v>312.88</v>
      </c>
      <c r="S4" s="117">
        <v>65.268000000000001</v>
      </c>
      <c r="T4" s="117">
        <v>170.98699999999999</v>
      </c>
      <c r="U4" s="118">
        <v>966.66899999999998</v>
      </c>
      <c r="V4" s="117">
        <v>163.84700000000001</v>
      </c>
      <c r="W4" s="117">
        <v>119.503</v>
      </c>
      <c r="X4" s="117">
        <v>88.096999999999994</v>
      </c>
      <c r="Y4" s="117">
        <v>-148.71199999999999</v>
      </c>
      <c r="Z4" s="118">
        <v>222.73500000000001</v>
      </c>
      <c r="AA4" s="117">
        <v>321.71600000000001</v>
      </c>
      <c r="AB4" s="117">
        <v>135.21199999999999</v>
      </c>
      <c r="AC4" s="117">
        <v>210.745</v>
      </c>
      <c r="AD4" s="117">
        <v>33.518999999999998</v>
      </c>
      <c r="AE4" s="118">
        <v>701.19200000000001</v>
      </c>
      <c r="AF4" s="117">
        <v>-262</v>
      </c>
      <c r="AG4" s="117">
        <v>126.83199999999999</v>
      </c>
      <c r="AH4" s="117">
        <v>168.571</v>
      </c>
    </row>
    <row r="5" spans="1:34">
      <c r="A5" s="136" t="s">
        <v>252</v>
      </c>
      <c r="B5" s="117">
        <v>5488.3329999999996</v>
      </c>
      <c r="C5" s="117">
        <v>1397.6010000000001</v>
      </c>
      <c r="D5" s="117">
        <v>1071.7</v>
      </c>
      <c r="E5" s="117">
        <v>-928.50300000000004</v>
      </c>
      <c r="F5" s="118">
        <v>7029.1310000000003</v>
      </c>
      <c r="G5" s="117">
        <v>203.10900000000001</v>
      </c>
      <c r="H5" s="117">
        <v>207.04599999999999</v>
      </c>
      <c r="I5" s="117">
        <v>290.69600000000003</v>
      </c>
      <c r="J5" s="117">
        <v>389.61200000000002</v>
      </c>
      <c r="K5" s="118">
        <v>1090.463</v>
      </c>
      <c r="L5" s="117">
        <v>77.275000000000006</v>
      </c>
      <c r="M5" s="117">
        <v>302.83999999999997</v>
      </c>
      <c r="N5" s="117">
        <v>-319.32</v>
      </c>
      <c r="O5" s="117">
        <v>30.643999999999998</v>
      </c>
      <c r="P5" s="118">
        <v>91.438999999999993</v>
      </c>
      <c r="Q5" s="117">
        <v>-58.265008560000275</v>
      </c>
      <c r="R5" s="117">
        <v>-155.989</v>
      </c>
      <c r="S5" s="117">
        <v>324.83100000000002</v>
      </c>
      <c r="T5" s="117">
        <v>324.57499999999999</v>
      </c>
      <c r="U5" s="118">
        <v>435.15300000000002</v>
      </c>
      <c r="V5" s="117">
        <v>378.35584691999998</v>
      </c>
      <c r="W5" s="117">
        <v>562.66899999999998</v>
      </c>
      <c r="X5" s="117">
        <v>403.00912995000022</v>
      </c>
      <c r="Y5" s="117">
        <v>883.72569417</v>
      </c>
      <c r="Z5" s="118">
        <v>2227.7596710400003</v>
      </c>
      <c r="AA5" s="117">
        <v>158.435</v>
      </c>
      <c r="AB5" s="117">
        <v>565.61900000000003</v>
      </c>
      <c r="AC5" s="117">
        <v>669.77200000000005</v>
      </c>
      <c r="AD5" s="117">
        <v>707.12</v>
      </c>
      <c r="AE5" s="118">
        <v>2100.9459999999999</v>
      </c>
      <c r="AF5" s="117">
        <v>570</v>
      </c>
      <c r="AG5" s="117">
        <v>522.73699999999997</v>
      </c>
      <c r="AH5" s="117">
        <v>336.85</v>
      </c>
    </row>
    <row r="6" spans="1:34">
      <c r="A6" s="136" t="s">
        <v>253</v>
      </c>
      <c r="B6" s="117">
        <v>634.75933354000006</v>
      </c>
      <c r="C6" s="117">
        <v>621.22400000000005</v>
      </c>
      <c r="D6" s="117">
        <v>517.11</v>
      </c>
      <c r="E6" s="117">
        <v>609.81799999999998</v>
      </c>
      <c r="F6" s="118">
        <v>2382.9113335400002</v>
      </c>
      <c r="G6" s="117">
        <v>626.13800000000003</v>
      </c>
      <c r="H6" s="117">
        <v>700.755</v>
      </c>
      <c r="I6" s="117">
        <v>637.11</v>
      </c>
      <c r="J6" s="117">
        <v>732.33900000000006</v>
      </c>
      <c r="K6" s="118">
        <v>2696.3420000000001</v>
      </c>
      <c r="L6" s="117">
        <v>625.13099999999997</v>
      </c>
      <c r="M6" s="117">
        <v>961.74557923999987</v>
      </c>
      <c r="N6" s="117">
        <v>791.50900000000001</v>
      </c>
      <c r="O6" s="117">
        <v>790.76942076000012</v>
      </c>
      <c r="P6" s="118">
        <v>3169.1550000000002</v>
      </c>
      <c r="Q6" s="117">
        <v>710.80200000000002</v>
      </c>
      <c r="R6" s="117">
        <v>794.19696856999951</v>
      </c>
      <c r="S6" s="117">
        <v>869.06</v>
      </c>
      <c r="T6" s="117">
        <v>952.52300000000002</v>
      </c>
      <c r="U6" s="118">
        <v>3326.5819999999999</v>
      </c>
      <c r="V6" s="117">
        <v>856.61599999999999</v>
      </c>
      <c r="W6" s="117">
        <v>989.26099999999997</v>
      </c>
      <c r="X6" s="117">
        <v>1013.857</v>
      </c>
      <c r="Y6" s="117">
        <v>1103.8206639700002</v>
      </c>
      <c r="Z6" s="118">
        <v>3963.5540000000001</v>
      </c>
      <c r="AA6" s="117">
        <v>1298.8409999999999</v>
      </c>
      <c r="AB6" s="117">
        <v>1126.7260000000001</v>
      </c>
      <c r="AC6" s="117">
        <v>1320.694</v>
      </c>
      <c r="AD6" s="117">
        <v>1244.1750000000002</v>
      </c>
      <c r="AE6" s="118">
        <v>4990.4359999999997</v>
      </c>
      <c r="AF6" s="117">
        <v>1162</v>
      </c>
      <c r="AG6" s="117">
        <v>1158.9580000000001</v>
      </c>
      <c r="AH6" s="117">
        <v>1138.3119999999999</v>
      </c>
    </row>
    <row r="7" spans="1:34">
      <c r="A7" s="148" t="s">
        <v>254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</row>
    <row r="8" spans="1:34">
      <c r="A8" s="136" t="s">
        <v>255</v>
      </c>
      <c r="B8" s="117">
        <v>-217.25800000000001</v>
      </c>
      <c r="C8" s="117">
        <v>-31.562999999999999</v>
      </c>
      <c r="D8" s="117">
        <v>-68.515000000000001</v>
      </c>
      <c r="E8" s="117">
        <v>-341.053</v>
      </c>
      <c r="F8" s="118">
        <v>-658.38900000000001</v>
      </c>
      <c r="G8" s="117">
        <v>-42.704000000000001</v>
      </c>
      <c r="H8" s="117">
        <v>-198.70099999999999</v>
      </c>
      <c r="I8" s="117">
        <v>-403.23200000000003</v>
      </c>
      <c r="J8" s="117">
        <v>-664.154</v>
      </c>
      <c r="K8" s="118">
        <v>-1308.7909999999999</v>
      </c>
      <c r="L8" s="117">
        <v>-371.68</v>
      </c>
      <c r="M8" s="117">
        <v>-586.37599999999998</v>
      </c>
      <c r="N8" s="117">
        <v>-960.78205061000006</v>
      </c>
      <c r="O8" s="117">
        <v>35.751050610000036</v>
      </c>
      <c r="P8" s="118">
        <v>-1883.087</v>
      </c>
      <c r="Q8" s="117">
        <v>-383.45927613000003</v>
      </c>
      <c r="R8" s="117">
        <v>-572.67100000000005</v>
      </c>
      <c r="S8" s="117">
        <v>-143.22999999999999</v>
      </c>
      <c r="T8" s="117">
        <v>-130.08099999999999</v>
      </c>
      <c r="U8" s="118">
        <v>-1229.441</v>
      </c>
      <c r="V8" s="117">
        <v>-199.64776120000002</v>
      </c>
      <c r="W8" s="117">
        <v>88.015000000000001</v>
      </c>
      <c r="X8" s="117">
        <v>-408.17390625000002</v>
      </c>
      <c r="Y8" s="117">
        <v>-550.75</v>
      </c>
      <c r="Z8" s="118">
        <v>-1070.5566674500001</v>
      </c>
      <c r="AA8" s="117">
        <v>-388.04399999999998</v>
      </c>
      <c r="AB8" s="117">
        <v>-376.62700000000001</v>
      </c>
      <c r="AC8" s="117">
        <v>-563.149</v>
      </c>
      <c r="AD8" s="117">
        <v>-343.541</v>
      </c>
      <c r="AE8" s="118">
        <v>-1671.3610000000001</v>
      </c>
      <c r="AF8" s="117">
        <v>581</v>
      </c>
      <c r="AG8" s="117">
        <v>-304.959</v>
      </c>
      <c r="AH8" s="117">
        <v>-177.614</v>
      </c>
    </row>
    <row r="9" spans="1:34">
      <c r="A9" s="136" t="s">
        <v>256</v>
      </c>
      <c r="B9" s="117">
        <v>0</v>
      </c>
      <c r="C9" s="117">
        <v>0</v>
      </c>
      <c r="D9" s="117">
        <v>0</v>
      </c>
      <c r="E9" s="117">
        <v>0</v>
      </c>
      <c r="F9" s="118">
        <v>0</v>
      </c>
      <c r="G9" s="117">
        <v>11.018000000000001</v>
      </c>
      <c r="H9" s="117">
        <v>0</v>
      </c>
      <c r="I9" s="117">
        <v>5.07</v>
      </c>
      <c r="J9" s="117">
        <v>0</v>
      </c>
      <c r="K9" s="118">
        <v>16.088000000000001</v>
      </c>
      <c r="L9" s="117">
        <v>-8.9450000000000003</v>
      </c>
      <c r="M9" s="117">
        <v>0</v>
      </c>
      <c r="N9" s="117">
        <v>6.2859999999999996</v>
      </c>
      <c r="O9" s="117">
        <v>1.0269999999999999</v>
      </c>
      <c r="P9" s="118">
        <v>-1.6319999999999999</v>
      </c>
      <c r="Q9" s="117">
        <v>-3.11603684</v>
      </c>
      <c r="R9" s="117">
        <v>-1.9419999999999999</v>
      </c>
      <c r="S9" s="117">
        <v>-4.2779999999999996</v>
      </c>
      <c r="T9" s="117">
        <v>-0.436</v>
      </c>
      <c r="U9" s="118">
        <v>-9.7720368400000002</v>
      </c>
      <c r="V9" s="117">
        <v>-4.5549999999999997</v>
      </c>
      <c r="W9" s="117">
        <v>-18.861000000000001</v>
      </c>
      <c r="X9" s="117">
        <v>-19.443032470000002</v>
      </c>
      <c r="Y9" s="117">
        <v>10.093999999999999</v>
      </c>
      <c r="Z9" s="118">
        <v>-32.765032470000008</v>
      </c>
      <c r="AA9" s="117">
        <v>21.616</v>
      </c>
      <c r="AB9" s="117">
        <v>5.1079999999999997</v>
      </c>
      <c r="AC9" s="117">
        <v>1.373</v>
      </c>
      <c r="AD9" s="117">
        <v>48.018000000000001</v>
      </c>
      <c r="AE9" s="118">
        <v>76.114999999999995</v>
      </c>
      <c r="AF9" s="117">
        <v>117</v>
      </c>
      <c r="AG9" s="117">
        <v>72.153999999999996</v>
      </c>
      <c r="AH9" s="117">
        <v>-2.6269999999999998</v>
      </c>
    </row>
    <row r="10" spans="1:34">
      <c r="A10" s="136" t="s">
        <v>257</v>
      </c>
      <c r="B10" s="117">
        <v>-22.286999999999999</v>
      </c>
      <c r="C10" s="117">
        <v>-3.7450000000000001</v>
      </c>
      <c r="D10" s="117">
        <v>-1.0389999999999999</v>
      </c>
      <c r="E10" s="117">
        <v>-6.0519999999999996</v>
      </c>
      <c r="F10" s="118">
        <v>-33.122999999999998</v>
      </c>
      <c r="G10" s="117">
        <v>-0.92500000000000004</v>
      </c>
      <c r="H10" s="117">
        <v>-1.732</v>
      </c>
      <c r="I10" s="117">
        <v>-8.7490000000000006</v>
      </c>
      <c r="J10" s="117">
        <v>-14.206</v>
      </c>
      <c r="K10" s="118">
        <v>-25.611999999999998</v>
      </c>
      <c r="L10" s="117">
        <v>-20.262</v>
      </c>
      <c r="M10" s="117">
        <v>10.073</v>
      </c>
      <c r="N10" s="117">
        <v>-3.32824995</v>
      </c>
      <c r="O10" s="117">
        <v>-30.048999999999999</v>
      </c>
      <c r="P10" s="118">
        <v>-43.56624995</v>
      </c>
      <c r="Q10" s="117">
        <v>-3.41549244</v>
      </c>
      <c r="R10" s="117">
        <v>-2.7210000000000001</v>
      </c>
      <c r="S10" s="117">
        <v>-3.9689999999999999</v>
      </c>
      <c r="T10" s="117">
        <v>-4.5830000000000002</v>
      </c>
      <c r="U10" s="118">
        <v>-14.688492439999999</v>
      </c>
      <c r="V10" s="117">
        <v>-2.415</v>
      </c>
      <c r="W10" s="117">
        <v>-3.633</v>
      </c>
      <c r="X10" s="117">
        <v>-1.238</v>
      </c>
      <c r="Y10" s="117">
        <v>-17.760999999999999</v>
      </c>
      <c r="Z10" s="118">
        <v>-25.047000000000001</v>
      </c>
      <c r="AA10" s="117">
        <v>-0.252</v>
      </c>
      <c r="AB10" s="117">
        <v>-0.51200000000000001</v>
      </c>
      <c r="AC10" s="117">
        <v>-0.377</v>
      </c>
      <c r="AD10" s="117">
        <v>1.5740000000000001</v>
      </c>
      <c r="AE10" s="118">
        <v>0.433</v>
      </c>
      <c r="AF10" s="117">
        <v>-2</v>
      </c>
      <c r="AG10" s="117">
        <v>-0.40300000000000002</v>
      </c>
      <c r="AH10" s="117">
        <v>-0.42899999999999999</v>
      </c>
    </row>
    <row r="11" spans="1:34">
      <c r="A11" s="136" t="s">
        <v>169</v>
      </c>
      <c r="B11" s="117">
        <v>0</v>
      </c>
      <c r="C11" s="117">
        <v>0</v>
      </c>
      <c r="D11" s="117">
        <v>0</v>
      </c>
      <c r="E11" s="117">
        <v>0</v>
      </c>
      <c r="F11" s="118">
        <v>0</v>
      </c>
      <c r="G11" s="117">
        <v>0</v>
      </c>
      <c r="H11" s="117">
        <v>0</v>
      </c>
      <c r="I11" s="117">
        <v>0</v>
      </c>
      <c r="J11" s="117">
        <v>0</v>
      </c>
      <c r="K11" s="118">
        <v>0</v>
      </c>
      <c r="L11" s="117">
        <v>0</v>
      </c>
      <c r="M11" s="117">
        <v>0</v>
      </c>
      <c r="N11" s="117">
        <v>0</v>
      </c>
      <c r="O11" s="117">
        <v>0</v>
      </c>
      <c r="P11" s="118">
        <v>0</v>
      </c>
      <c r="Q11" s="117">
        <v>0</v>
      </c>
      <c r="R11" s="117">
        <v>0</v>
      </c>
      <c r="S11" s="117">
        <v>0</v>
      </c>
      <c r="T11" s="117">
        <v>0</v>
      </c>
      <c r="U11" s="118">
        <v>0</v>
      </c>
      <c r="V11" s="117">
        <v>0</v>
      </c>
      <c r="W11" s="117">
        <v>0</v>
      </c>
      <c r="X11" s="117">
        <v>0</v>
      </c>
      <c r="Y11" s="117">
        <v>0</v>
      </c>
      <c r="Z11" s="118">
        <v>0</v>
      </c>
      <c r="AA11" s="117">
        <v>0</v>
      </c>
      <c r="AB11" s="117">
        <v>0</v>
      </c>
      <c r="AC11" s="117">
        <v>0</v>
      </c>
      <c r="AD11" s="117">
        <v>-27.856000000000002</v>
      </c>
      <c r="AE11" s="118">
        <v>-27.856000000000002</v>
      </c>
      <c r="AF11" s="117" t="s">
        <v>17</v>
      </c>
      <c r="AG11" s="117" t="s">
        <v>17</v>
      </c>
      <c r="AH11" s="117" t="s">
        <v>13</v>
      </c>
    </row>
    <row r="12" spans="1:34">
      <c r="A12" s="141" t="s">
        <v>258</v>
      </c>
      <c r="B12" s="112">
        <v>1027.5223335400001</v>
      </c>
      <c r="C12" s="112">
        <v>1333.162</v>
      </c>
      <c r="D12" s="112">
        <v>1233.1010000000001</v>
      </c>
      <c r="E12" s="112">
        <v>1312.38</v>
      </c>
      <c r="F12" s="112">
        <v>4906.1653335399997</v>
      </c>
      <c r="G12" s="112">
        <v>1274.3109999999999</v>
      </c>
      <c r="H12" s="112">
        <v>1798.325</v>
      </c>
      <c r="I12" s="112">
        <v>1927.8130700000002</v>
      </c>
      <c r="J12" s="112">
        <v>1884.4519299999999</v>
      </c>
      <c r="K12" s="112">
        <v>6884.9009999999998</v>
      </c>
      <c r="L12" s="112">
        <v>1725.652</v>
      </c>
      <c r="M12" s="112">
        <v>1990.1905792399998</v>
      </c>
      <c r="N12" s="112">
        <v>2310.9068487400004</v>
      </c>
      <c r="O12" s="112">
        <v>1904.7122194000008</v>
      </c>
      <c r="P12" s="112">
        <v>7931.4613835300006</v>
      </c>
      <c r="Q12" s="112">
        <v>1942.2059741600006</v>
      </c>
      <c r="R12" s="112">
        <v>1344.4524685699996</v>
      </c>
      <c r="S12" s="112">
        <v>1352.2619999999999</v>
      </c>
      <c r="T12" s="112">
        <v>1682.97</v>
      </c>
      <c r="U12" s="112">
        <v>6321.8909999999996</v>
      </c>
      <c r="V12" s="112">
        <v>1652.2121829099985</v>
      </c>
      <c r="W12" s="112">
        <v>2052.0859999999998</v>
      </c>
      <c r="X12" s="112">
        <v>1805.1809544400001</v>
      </c>
      <c r="Y12" s="112">
        <v>1823.14816397</v>
      </c>
      <c r="Z12" s="112">
        <v>7332.6256373499982</v>
      </c>
      <c r="AA12" s="112">
        <v>1858.8109999999999</v>
      </c>
      <c r="AB12" s="112">
        <v>2040.855</v>
      </c>
      <c r="AC12" s="112">
        <v>2116.9414994199997</v>
      </c>
      <c r="AD12" s="112">
        <v>1831.5091368700023</v>
      </c>
      <c r="AE12" s="112">
        <v>7848.1170000000002</v>
      </c>
      <c r="AF12" s="112">
        <v>1669</v>
      </c>
      <c r="AG12" s="112">
        <v>1961.8989999999999</v>
      </c>
      <c r="AH12" s="112">
        <v>1856.1849999999999</v>
      </c>
    </row>
    <row r="13" spans="1:34">
      <c r="A13" s="136" t="s">
        <v>259</v>
      </c>
      <c r="B13" s="115">
        <v>0.39651442781028073</v>
      </c>
      <c r="C13" s="115">
        <v>0.45094146692747961</v>
      </c>
      <c r="D13" s="115">
        <v>0.3966449736042007</v>
      </c>
      <c r="E13" s="115">
        <v>0.39863531238552424</v>
      </c>
      <c r="F13" s="116">
        <v>0.41059920637513708</v>
      </c>
      <c r="G13" s="115">
        <v>0.36760240089056923</v>
      </c>
      <c r="H13" s="115">
        <v>0.44124686882982506</v>
      </c>
      <c r="I13" s="115">
        <v>0.44233843272648926</v>
      </c>
      <c r="J13" s="115">
        <v>0.41135745091143811</v>
      </c>
      <c r="K13" s="116">
        <v>0.41773793566415646</v>
      </c>
      <c r="L13" s="115">
        <v>0.39023095205251768</v>
      </c>
      <c r="M13" s="115">
        <v>0.39496097489261162</v>
      </c>
      <c r="N13" s="115">
        <v>0.42106611619269468</v>
      </c>
      <c r="O13" s="115">
        <v>0.3746936173373645</v>
      </c>
      <c r="P13" s="116">
        <v>0.39592575923902656</v>
      </c>
      <c r="Q13" s="115">
        <v>0.40204968934469948</v>
      </c>
      <c r="R13" s="115">
        <v>0.31320389643848129</v>
      </c>
      <c r="S13" s="115">
        <v>0.30730384712141401</v>
      </c>
      <c r="T13" s="115">
        <v>0.37399316711414798</v>
      </c>
      <c r="U13" s="116">
        <v>0.35075338582878873</v>
      </c>
      <c r="V13" s="115">
        <v>0.37299425369048717</v>
      </c>
      <c r="W13" s="115">
        <v>0.41466905057699627</v>
      </c>
      <c r="X13" s="115">
        <v>0.36112799527605233</v>
      </c>
      <c r="Y13" s="115">
        <v>0.34606546614140377</v>
      </c>
      <c r="Z13" s="116">
        <v>0.37325162586214883</v>
      </c>
      <c r="AA13" s="115">
        <v>0.38258680499097053</v>
      </c>
      <c r="AB13" s="115">
        <v>0.38884352940672001</v>
      </c>
      <c r="AC13" s="115">
        <v>0.39011413861357669</v>
      </c>
      <c r="AD13" s="115">
        <v>0.35457915678728735</v>
      </c>
      <c r="AE13" s="116">
        <v>0.3805276162003472</v>
      </c>
      <c r="AF13" s="115">
        <v>0.34</v>
      </c>
      <c r="AG13" s="115">
        <v>0.38089860197968745</v>
      </c>
      <c r="AH13" s="115">
        <v>0.33348634567014013</v>
      </c>
    </row>
    <row r="14" spans="1:34">
      <c r="A14" s="136" t="s">
        <v>260</v>
      </c>
      <c r="B14" s="117">
        <v>0</v>
      </c>
      <c r="C14" s="117">
        <v>0</v>
      </c>
      <c r="D14" s="117">
        <v>0</v>
      </c>
      <c r="E14" s="117">
        <v>-206.06100000000001</v>
      </c>
      <c r="F14" s="118">
        <v>-206.06100000000001</v>
      </c>
      <c r="G14" s="117">
        <v>-20.231000000000002</v>
      </c>
      <c r="H14" s="117">
        <v>0</v>
      </c>
      <c r="I14" s="117">
        <v>0</v>
      </c>
      <c r="J14" s="117">
        <v>0</v>
      </c>
      <c r="K14" s="118">
        <v>-20.231000000000002</v>
      </c>
      <c r="L14" s="117">
        <v>0</v>
      </c>
      <c r="M14" s="117">
        <v>-147.47999999999999</v>
      </c>
      <c r="N14" s="117">
        <v>0</v>
      </c>
      <c r="O14" s="117">
        <v>0</v>
      </c>
      <c r="P14" s="118">
        <v>-147.47999999999999</v>
      </c>
      <c r="Q14" s="117">
        <v>0</v>
      </c>
      <c r="R14" s="117">
        <v>0</v>
      </c>
      <c r="S14" s="117">
        <v>0</v>
      </c>
      <c r="T14" s="117">
        <v>-63.387</v>
      </c>
      <c r="U14" s="118">
        <v>-63.387</v>
      </c>
      <c r="V14" s="117">
        <v>0</v>
      </c>
      <c r="W14" s="117"/>
      <c r="X14" s="117"/>
      <c r="Y14" s="117">
        <v>0</v>
      </c>
      <c r="Z14" s="118">
        <v>0</v>
      </c>
      <c r="AA14" s="117">
        <v>0</v>
      </c>
      <c r="AB14" s="117">
        <v>0</v>
      </c>
      <c r="AC14" s="117" t="s">
        <v>13</v>
      </c>
      <c r="AD14" s="117">
        <v>0</v>
      </c>
      <c r="AE14" s="118">
        <v>0</v>
      </c>
      <c r="AF14" s="117">
        <v>0</v>
      </c>
      <c r="AG14" s="117">
        <v>0</v>
      </c>
      <c r="AH14" s="117">
        <v>0</v>
      </c>
    </row>
    <row r="15" spans="1:34">
      <c r="A15" s="141" t="s">
        <v>308</v>
      </c>
      <c r="B15" s="112">
        <v>1027.5223335400001</v>
      </c>
      <c r="C15" s="112">
        <v>1333.162</v>
      </c>
      <c r="D15" s="112">
        <v>1233.1010000000001</v>
      </c>
      <c r="E15" s="112">
        <v>1106.319</v>
      </c>
      <c r="F15" s="112">
        <v>4700.10433354</v>
      </c>
      <c r="G15" s="112">
        <v>1254.08</v>
      </c>
      <c r="H15" s="112">
        <v>1798.325</v>
      </c>
      <c r="I15" s="112">
        <v>1927.8130700000002</v>
      </c>
      <c r="J15" s="112">
        <v>1884.4519299999999</v>
      </c>
      <c r="K15" s="112">
        <v>6864.67</v>
      </c>
      <c r="L15" s="112">
        <v>1725.652</v>
      </c>
      <c r="M15" s="112">
        <v>1842.7105792399998</v>
      </c>
      <c r="N15" s="112">
        <v>2310.9068487400004</v>
      </c>
      <c r="O15" s="112">
        <v>1904.7122194000008</v>
      </c>
      <c r="P15" s="112">
        <v>7783.981383530001</v>
      </c>
      <c r="Q15" s="112">
        <v>1942.2059741600006</v>
      </c>
      <c r="R15" s="112">
        <v>1344.4524685699996</v>
      </c>
      <c r="S15" s="112">
        <v>1352.2619999999999</v>
      </c>
      <c r="T15" s="112">
        <v>1619.5830000000001</v>
      </c>
      <c r="U15" s="112">
        <v>6258.5039999999999</v>
      </c>
      <c r="V15" s="112">
        <v>1652.2117323499997</v>
      </c>
      <c r="W15" s="112">
        <v>2052.0859999999998</v>
      </c>
      <c r="X15" s="112">
        <v>1805.1809544400001</v>
      </c>
      <c r="Y15" s="112">
        <v>1823.14816397</v>
      </c>
      <c r="Z15" s="112">
        <v>7332.6256373499982</v>
      </c>
      <c r="AA15" s="112">
        <v>1858.8109999999999</v>
      </c>
      <c r="AB15" s="112">
        <v>2040.855</v>
      </c>
      <c r="AC15" s="112">
        <v>2116.9414994199997</v>
      </c>
      <c r="AD15" s="112">
        <v>1831.5091368700023</v>
      </c>
      <c r="AE15" s="112">
        <v>7848.1170000000002</v>
      </c>
      <c r="AF15" s="112">
        <v>1669</v>
      </c>
      <c r="AG15" s="112">
        <v>1961.8989999999999</v>
      </c>
      <c r="AH15" s="112">
        <v>1856.1849999999999</v>
      </c>
    </row>
    <row r="16" spans="1:34">
      <c r="A16" s="136" t="s">
        <v>261</v>
      </c>
      <c r="B16" s="115">
        <v>0.39651442781028073</v>
      </c>
      <c r="C16" s="115">
        <v>0.45094146692747961</v>
      </c>
      <c r="D16" s="115">
        <v>0.3966449736042007</v>
      </c>
      <c r="E16" s="115">
        <v>0.33604430131748486</v>
      </c>
      <c r="F16" s="116">
        <v>0.39335386764053343</v>
      </c>
      <c r="G16" s="115">
        <v>0.36176633404941577</v>
      </c>
      <c r="H16" s="115">
        <v>0.44124686882982506</v>
      </c>
      <c r="I16" s="115">
        <v>0.44233843272648926</v>
      </c>
      <c r="J16" s="115">
        <v>0.41135745091143811</v>
      </c>
      <c r="K16" s="116">
        <v>0.41651042982544917</v>
      </c>
      <c r="L16" s="115">
        <v>0.39023095205251768</v>
      </c>
      <c r="M16" s="115">
        <v>0.36569300167197361</v>
      </c>
      <c r="N16" s="115">
        <v>0.42106611619269468</v>
      </c>
      <c r="O16" s="115">
        <v>0.3746936173373645</v>
      </c>
      <c r="P16" s="116">
        <v>0.38856379551644921</v>
      </c>
      <c r="Q16" s="115">
        <v>0.40204968934469948</v>
      </c>
      <c r="R16" s="115">
        <v>0.31320389643848129</v>
      </c>
      <c r="S16" s="115">
        <v>0.30730384712141401</v>
      </c>
      <c r="T16" s="115">
        <v>0.35990717337458966</v>
      </c>
      <c r="U16" s="116">
        <v>0.34723652594184523</v>
      </c>
      <c r="V16" s="115">
        <v>0.37299425369048717</v>
      </c>
      <c r="W16" s="115">
        <v>0.41466905057699627</v>
      </c>
      <c r="X16" s="115">
        <v>0.36112799527605233</v>
      </c>
      <c r="Y16" s="115">
        <v>0.34606546614140377</v>
      </c>
      <c r="Z16" s="116">
        <v>0.37325162586214883</v>
      </c>
      <c r="AA16" s="115">
        <v>0.38258680499097053</v>
      </c>
      <c r="AB16" s="115">
        <v>0.38884352940672001</v>
      </c>
      <c r="AC16" s="115">
        <v>0.39011413861357669</v>
      </c>
      <c r="AD16" s="115">
        <v>0.35457915678728735</v>
      </c>
      <c r="AE16" s="116">
        <v>0.37918175362858919</v>
      </c>
      <c r="AF16" s="115">
        <v>0.34</v>
      </c>
      <c r="AG16" s="115">
        <v>0.38089860197968745</v>
      </c>
      <c r="AH16" s="115">
        <v>0.33348634567014013</v>
      </c>
    </row>
    <row r="17" spans="1:36">
      <c r="A17" s="114" t="s">
        <v>262</v>
      </c>
      <c r="B17" s="113"/>
      <c r="C17" s="113"/>
      <c r="D17" s="113"/>
      <c r="E17" s="113"/>
      <c r="F17" s="112">
        <v>3910</v>
      </c>
      <c r="G17" s="113"/>
      <c r="H17" s="113"/>
      <c r="I17" s="113"/>
      <c r="J17" s="111">
        <v>1604.4304211000019</v>
      </c>
      <c r="K17" s="112">
        <v>5901.3341609258696</v>
      </c>
      <c r="L17" s="113"/>
      <c r="M17" s="113"/>
      <c r="N17" s="111">
        <v>1821.2300018500064</v>
      </c>
      <c r="O17" s="111">
        <v>1406.4478260100002</v>
      </c>
      <c r="P17" s="112">
        <v>6075.1944014200271</v>
      </c>
      <c r="Q17" s="111">
        <v>1460.6682063500007</v>
      </c>
      <c r="R17" s="111">
        <v>958.9596718399996</v>
      </c>
      <c r="S17" s="111">
        <v>842.7968274399999</v>
      </c>
      <c r="T17" s="111">
        <v>1068.2836622500001</v>
      </c>
      <c r="U17" s="112">
        <v>4330.7079251499999</v>
      </c>
      <c r="V17" s="111">
        <v>1100.7424052899996</v>
      </c>
      <c r="W17" s="111">
        <v>1546.1281155333331</v>
      </c>
      <c r="X17" s="111">
        <v>1290.2797575666668</v>
      </c>
      <c r="Y17" s="111">
        <v>1221.7962772699993</v>
      </c>
      <c r="Z17" s="112">
        <v>5158.9453422499973</v>
      </c>
      <c r="AA17" s="111">
        <v>1316.1218493225228</v>
      </c>
      <c r="AB17" s="111">
        <v>1493.5378539134094</v>
      </c>
      <c r="AC17" s="111">
        <v>1591.2832796632142</v>
      </c>
      <c r="AD17" s="111">
        <v>847.51064342088773</v>
      </c>
      <c r="AE17" s="112">
        <v>5248.4529900300322</v>
      </c>
      <c r="AF17" s="111">
        <v>856</v>
      </c>
      <c r="AG17" s="111">
        <v>1329.7478556427045</v>
      </c>
      <c r="AH17" s="111">
        <v>1132.6064559945742</v>
      </c>
    </row>
    <row r="18" spans="1:36">
      <c r="A18" s="114" t="s">
        <v>309</v>
      </c>
      <c r="B18" s="113"/>
      <c r="C18" s="113"/>
      <c r="D18" s="113"/>
      <c r="E18" s="113"/>
      <c r="F18" s="112">
        <v>1009</v>
      </c>
      <c r="G18" s="113"/>
      <c r="H18" s="113"/>
      <c r="I18" s="113"/>
      <c r="J18" s="111">
        <v>1638.6432940642258</v>
      </c>
      <c r="K18" s="112">
        <v>1548.9890568210751</v>
      </c>
      <c r="L18" s="113"/>
      <c r="M18" s="113"/>
      <c r="N18" s="111">
        <v>1794.1171421276313</v>
      </c>
      <c r="O18" s="111">
        <v>1514.8876417748186</v>
      </c>
      <c r="P18" s="112">
        <v>1577.0015541853761</v>
      </c>
      <c r="Q18" s="111">
        <v>1657.0783547876229</v>
      </c>
      <c r="R18" s="111">
        <v>1119.7629242394107</v>
      </c>
      <c r="S18" s="111">
        <v>871.62125158117931</v>
      </c>
      <c r="T18" s="111">
        <v>1111.0703041082422</v>
      </c>
      <c r="U18" s="112">
        <v>1181.224148671</v>
      </c>
      <c r="V18" s="111">
        <v>1194.2265789351936</v>
      </c>
      <c r="W18" s="111">
        <v>1553.9847844401863</v>
      </c>
      <c r="X18" s="111">
        <v>1375.6405642807981</v>
      </c>
      <c r="Y18" s="111">
        <v>1203.146007810142</v>
      </c>
      <c r="Z18" s="112">
        <v>1333.0216638292375</v>
      </c>
      <c r="AA18" s="111">
        <v>1452.8904855524243</v>
      </c>
      <c r="AB18" s="111">
        <v>1477.7549589568166</v>
      </c>
      <c r="AC18" s="111">
        <v>1492.0336909146874</v>
      </c>
      <c r="AD18" s="111">
        <v>827.12545494437995</v>
      </c>
      <c r="AE18" s="112">
        <v>1309.5208294548663</v>
      </c>
      <c r="AF18" s="111">
        <v>843</v>
      </c>
      <c r="AG18" s="111">
        <v>1306.4678579680142</v>
      </c>
      <c r="AH18" s="111">
        <v>1064.0472270882506</v>
      </c>
    </row>
    <row r="19" spans="1:36" ht="14.45" customHeight="1">
      <c r="A19" s="114"/>
      <c r="B19" s="113"/>
      <c r="C19" s="113"/>
      <c r="D19" s="113"/>
      <c r="E19" s="113"/>
      <c r="F19" s="111"/>
      <c r="G19" s="113"/>
      <c r="H19" s="113"/>
      <c r="I19" s="113"/>
      <c r="J19" s="111"/>
      <c r="K19" s="111"/>
      <c r="L19" s="113"/>
      <c r="M19" s="113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</row>
    <row r="20" spans="1:36" ht="15.6" customHeight="1">
      <c r="A20" s="132" t="s">
        <v>307</v>
      </c>
      <c r="B20" s="167"/>
      <c r="C20" s="167"/>
      <c r="D20" s="167"/>
      <c r="E20" s="167"/>
      <c r="F20" s="167"/>
      <c r="G20" s="167"/>
      <c r="H20" s="167"/>
      <c r="I20" s="167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</row>
    <row r="21" spans="1:36" s="170" customFormat="1" ht="15.6" customHeight="1">
      <c r="A21" s="132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</row>
  </sheetData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3">
    <tabColor rgb="FF8DA126"/>
  </sheetPr>
  <dimension ref="A1:AH26"/>
  <sheetViews>
    <sheetView showGridLines="0" zoomScaleNormal="100" workbookViewId="0">
      <pane xSplit="1" ySplit="2" topLeftCell="AA3" activePane="bottomRight" state="frozen"/>
      <selection pane="topRight" activeCell="B1" sqref="B1"/>
      <selection pane="bottomLeft" activeCell="A4" sqref="A4"/>
      <selection pane="bottomRight" activeCell="AG6" sqref="AG6"/>
    </sheetView>
  </sheetViews>
  <sheetFormatPr defaultColWidth="0.28515625" defaultRowHeight="12.75" outlineLevelCol="2"/>
  <cols>
    <col min="1" max="1" width="55.7109375" style="1" customWidth="1"/>
    <col min="2" max="5" width="9.28515625" style="1" hidden="1" customWidth="1" outlineLevel="2"/>
    <col min="6" max="6" width="9.28515625" style="1" hidden="1" customWidth="1" outlineLevel="1" collapsed="1"/>
    <col min="7" max="10" width="9.28515625" style="1" hidden="1" customWidth="1" outlineLevel="2"/>
    <col min="11" max="11" width="9.28515625" style="1" hidden="1" customWidth="1" outlineLevel="1" collapsed="1"/>
    <col min="12" max="15" width="9.28515625" style="1" hidden="1" customWidth="1" outlineLevel="2"/>
    <col min="16" max="16" width="10.140625" style="1" hidden="1" customWidth="1" outlineLevel="1" collapsed="1"/>
    <col min="17" max="17" width="10.7109375" style="1" hidden="1" customWidth="1" outlineLevel="2"/>
    <col min="18" max="20" width="9.140625" style="1" hidden="1" customWidth="1" outlineLevel="2"/>
    <col min="21" max="21" width="10.140625" style="1" hidden="1" customWidth="1" outlineLevel="1" collapsed="1"/>
    <col min="22" max="22" width="10" style="1" hidden="1" customWidth="1" outlineLevel="2"/>
    <col min="23" max="25" width="9.7109375" style="1" hidden="1" customWidth="1" outlineLevel="2"/>
    <col min="26" max="26" width="10.7109375" style="1" hidden="1" customWidth="1" outlineLevel="1" collapsed="1"/>
    <col min="27" max="27" width="9.7109375" style="1" customWidth="1" collapsed="1"/>
    <col min="28" max="33" width="9.7109375" style="1" customWidth="1"/>
    <col min="34" max="1949" width="10.7109375" style="1" customWidth="1"/>
    <col min="1950" max="16384" width="0.28515625" style="1"/>
  </cols>
  <sheetData>
    <row r="1" spans="1:34" ht="50.1" customHeight="1"/>
    <row r="2" spans="1:34" ht="27" customHeight="1">
      <c r="A2" s="66" t="s">
        <v>264</v>
      </c>
      <c r="B2" s="66" t="s">
        <v>23</v>
      </c>
      <c r="C2" s="66" t="s">
        <v>24</v>
      </c>
      <c r="D2" s="66" t="s">
        <v>25</v>
      </c>
      <c r="E2" s="66" t="s">
        <v>26</v>
      </c>
      <c r="F2" s="66">
        <v>2020</v>
      </c>
      <c r="G2" s="66" t="s">
        <v>27</v>
      </c>
      <c r="H2" s="66" t="s">
        <v>28</v>
      </c>
      <c r="I2" s="66" t="s">
        <v>29</v>
      </c>
      <c r="J2" s="66" t="s">
        <v>30</v>
      </c>
      <c r="K2" s="66">
        <v>2021</v>
      </c>
      <c r="L2" s="66" t="s">
        <v>31</v>
      </c>
      <c r="M2" s="66" t="s">
        <v>32</v>
      </c>
      <c r="N2" s="66" t="s">
        <v>33</v>
      </c>
      <c r="O2" s="66" t="s">
        <v>34</v>
      </c>
      <c r="P2" s="66">
        <v>2022</v>
      </c>
      <c r="Q2" s="66" t="s">
        <v>35</v>
      </c>
      <c r="R2" s="66" t="s">
        <v>36</v>
      </c>
      <c r="S2" s="66" t="s">
        <v>37</v>
      </c>
      <c r="T2" s="66" t="s">
        <v>38</v>
      </c>
      <c r="U2" s="66">
        <v>2023</v>
      </c>
      <c r="V2" s="66" t="s">
        <v>39</v>
      </c>
      <c r="W2" s="66" t="s">
        <v>40</v>
      </c>
      <c r="X2" s="66" t="s">
        <v>41</v>
      </c>
      <c r="Y2" s="66" t="s">
        <v>42</v>
      </c>
      <c r="Z2" s="66">
        <v>2024</v>
      </c>
      <c r="AA2" s="66" t="s">
        <v>43</v>
      </c>
      <c r="AB2" s="66" t="s">
        <v>44</v>
      </c>
      <c r="AC2" s="66" t="s">
        <v>45</v>
      </c>
      <c r="AD2" s="66" t="s">
        <v>46</v>
      </c>
      <c r="AE2" s="66">
        <v>2025</v>
      </c>
      <c r="AF2" s="66" t="s">
        <v>47</v>
      </c>
      <c r="AG2" s="66" t="s">
        <v>48</v>
      </c>
      <c r="AH2" s="66" t="s">
        <v>49</v>
      </c>
    </row>
    <row r="3" spans="1:34" s="2" customFormat="1" ht="14.25" customHeight="1">
      <c r="A3" s="14" t="s">
        <v>265</v>
      </c>
      <c r="B3" s="15">
        <v>1027.5223517099998</v>
      </c>
      <c r="C3" s="15">
        <v>1333.1612982300001</v>
      </c>
      <c r="D3" s="15">
        <v>1233.1137605199999</v>
      </c>
      <c r="E3" s="22">
        <v>1312.3674629100001</v>
      </c>
      <c r="F3" s="16">
        <v>4906.1648733700004</v>
      </c>
      <c r="G3" s="15">
        <v>1274.3110543</v>
      </c>
      <c r="H3" s="15">
        <v>1798.3248494899999</v>
      </c>
      <c r="I3" s="15">
        <v>1927.8134290799999</v>
      </c>
      <c r="J3" s="15">
        <v>1884.4512005299998</v>
      </c>
      <c r="K3" s="16">
        <v>6884.9005333999994</v>
      </c>
      <c r="L3" s="15">
        <v>1725.6515029299999</v>
      </c>
      <c r="M3" s="15">
        <v>1990.1627650800001</v>
      </c>
      <c r="N3" s="15">
        <v>2310.9069623</v>
      </c>
      <c r="O3" s="15">
        <v>1904.7148766800001</v>
      </c>
      <c r="P3" s="16">
        <v>7930.6361069900004</v>
      </c>
      <c r="Q3" s="15">
        <v>1942.20673364</v>
      </c>
      <c r="R3" s="15">
        <v>1344.45223493</v>
      </c>
      <c r="S3" s="15">
        <v>1352.26212732</v>
      </c>
      <c r="T3" s="15">
        <v>1682.9702841200001</v>
      </c>
      <c r="U3" s="16">
        <v>6321.8913800099999</v>
      </c>
      <c r="V3" s="15">
        <v>1652.20938396</v>
      </c>
      <c r="W3" s="15">
        <v>2052.0886525599999</v>
      </c>
      <c r="X3" s="15">
        <v>1805.17988745</v>
      </c>
      <c r="Y3" s="15">
        <v>1823.1445032900001</v>
      </c>
      <c r="Z3" s="16">
        <v>7332.6224272600002</v>
      </c>
      <c r="AA3" s="15">
        <v>1858.7915615399997</v>
      </c>
      <c r="AB3" s="15">
        <v>2040.855</v>
      </c>
      <c r="AC3" s="15">
        <v>2116.9416036100001</v>
      </c>
      <c r="AD3" s="15">
        <v>1831.5090326800007</v>
      </c>
      <c r="AE3" s="16">
        <v>7848.1166362900012</v>
      </c>
      <c r="AF3" s="15">
        <v>1669</v>
      </c>
      <c r="AG3" s="15">
        <v>1961.96779707</v>
      </c>
      <c r="AH3" s="15">
        <v>1856.1141882499999</v>
      </c>
    </row>
    <row r="4" spans="1:34" s="2" customFormat="1" ht="14.25" customHeight="1">
      <c r="A4" s="135" t="s">
        <v>7</v>
      </c>
      <c r="B4" s="18">
        <v>-820.1306857699999</v>
      </c>
      <c r="C4" s="18">
        <v>-997.52431423000007</v>
      </c>
      <c r="D4" s="18">
        <v>-1348.0392999999999</v>
      </c>
      <c r="E4" s="40">
        <v>-2007.9719999999998</v>
      </c>
      <c r="F4" s="19">
        <v>-5173.6662999999999</v>
      </c>
      <c r="G4" s="18">
        <v>-815.28399999999999</v>
      </c>
      <c r="H4" s="18">
        <v>-903.93208464045495</v>
      </c>
      <c r="I4" s="18">
        <v>-999.74931075867801</v>
      </c>
      <c r="J4" s="18">
        <v>-1158.7236817999999</v>
      </c>
      <c r="K4" s="19">
        <v>-3877.69195960152</v>
      </c>
      <c r="L4" s="18">
        <v>-999.29939393098903</v>
      </c>
      <c r="M4" s="18">
        <v>-1544.7597166999899</v>
      </c>
      <c r="N4" s="18">
        <v>-1690.7555820899938</v>
      </c>
      <c r="O4" s="18">
        <v>-1581.87672333</v>
      </c>
      <c r="P4" s="19">
        <v>-5816.6914160509732</v>
      </c>
      <c r="Q4" s="18">
        <v>-1158.3226336499999</v>
      </c>
      <c r="R4" s="18">
        <v>-1028.8929404600001</v>
      </c>
      <c r="S4" s="18">
        <v>-1092.85164175</v>
      </c>
      <c r="T4" s="18">
        <v>-1010.68268573</v>
      </c>
      <c r="U4" s="19">
        <v>-4307.1089015899997</v>
      </c>
      <c r="V4" s="18">
        <v>-924.70918400000005</v>
      </c>
      <c r="W4" s="18">
        <v>-858.05640669220406</v>
      </c>
      <c r="X4" s="18">
        <v>-767.13280460126043</v>
      </c>
      <c r="Y4" s="18">
        <v>-793.78095702481301</v>
      </c>
      <c r="Z4" s="19">
        <v>-3343.6793523582755</v>
      </c>
      <c r="AA4" s="18">
        <v>-604.64919305747799</v>
      </c>
      <c r="AB4" s="18">
        <v>-649.17940946021008</v>
      </c>
      <c r="AC4" s="18">
        <v>-553.65255725999998</v>
      </c>
      <c r="AD4" s="18">
        <v>-1024.4088508899999</v>
      </c>
      <c r="AE4" s="19">
        <v>-2831.962620263293</v>
      </c>
      <c r="AF4" s="18">
        <v>-839</v>
      </c>
      <c r="AG4" s="18">
        <v>-656.60673795094897</v>
      </c>
      <c r="AH4" s="18">
        <v>-753.88719427000001</v>
      </c>
    </row>
    <row r="5" spans="1:34" s="2" customFormat="1" ht="14.25" customHeight="1">
      <c r="A5" s="135" t="s">
        <v>266</v>
      </c>
      <c r="B5" s="18"/>
      <c r="C5" s="18"/>
      <c r="D5" s="18"/>
      <c r="E5" s="40"/>
      <c r="F5" s="19"/>
      <c r="G5" s="18">
        <v>-33.441103120000001</v>
      </c>
      <c r="H5" s="18">
        <v>-43.759517639999999</v>
      </c>
      <c r="I5" s="18">
        <v>-45.773048160000002</v>
      </c>
      <c r="J5" s="18">
        <v>-48.217987319999999</v>
      </c>
      <c r="K5" s="19">
        <v>-171.19165623999999</v>
      </c>
      <c r="L5" s="18">
        <v>-50.424168269999996</v>
      </c>
      <c r="M5" s="18">
        <v>-52.617623879999996</v>
      </c>
      <c r="N5" s="18">
        <v>-64.674221590000002</v>
      </c>
      <c r="O5" s="18">
        <v>-65.674189849999991</v>
      </c>
      <c r="P5" s="19">
        <v>-233.39020359</v>
      </c>
      <c r="Q5" s="18">
        <v>-63.966090260000001</v>
      </c>
      <c r="R5" s="18">
        <v>-59.954759689999996</v>
      </c>
      <c r="S5" s="18">
        <v>-80.029117909999997</v>
      </c>
      <c r="T5" s="18">
        <v>-84.54178958</v>
      </c>
      <c r="U5" s="19">
        <v>-288.49175744000001</v>
      </c>
      <c r="V5" s="18">
        <v>-86.739651649999999</v>
      </c>
      <c r="W5" s="18">
        <v>-90.667687810000004</v>
      </c>
      <c r="X5" s="18">
        <v>-90.854214389999996</v>
      </c>
      <c r="Y5" s="18">
        <v>-90.76043353</v>
      </c>
      <c r="Z5" s="19">
        <v>-359.02198737999998</v>
      </c>
      <c r="AA5" s="18">
        <v>-92.719598929999989</v>
      </c>
      <c r="AB5" s="18">
        <v>-95.919457929999993</v>
      </c>
      <c r="AC5" s="18">
        <v>-75.084434469999991</v>
      </c>
      <c r="AD5" s="18">
        <v>-81.841772629999994</v>
      </c>
      <c r="AE5" s="19">
        <v>-345.56526395999998</v>
      </c>
      <c r="AF5" s="18">
        <v>-74</v>
      </c>
      <c r="AG5" s="18">
        <v>-85.79376207</v>
      </c>
      <c r="AH5" s="18">
        <v>-89.349817279999996</v>
      </c>
    </row>
    <row r="6" spans="1:34" s="2" customFormat="1" ht="14.25" customHeight="1">
      <c r="A6" s="135" t="s">
        <v>267</v>
      </c>
      <c r="B6" s="18">
        <v>-242.85059432769998</v>
      </c>
      <c r="C6" s="18">
        <v>-452.97883403999992</v>
      </c>
      <c r="D6" s="18">
        <v>-178.51463603305092</v>
      </c>
      <c r="E6" s="40">
        <v>-635.99968551999996</v>
      </c>
      <c r="F6" s="19">
        <v>-1510.3437499207507</v>
      </c>
      <c r="G6" s="18">
        <v>-222.27600359166001</v>
      </c>
      <c r="H6" s="18">
        <v>-391.45837687151203</v>
      </c>
      <c r="I6" s="18">
        <v>-133.59109491549202</v>
      </c>
      <c r="J6" s="18">
        <v>-285.709751455034</v>
      </c>
      <c r="K6" s="19">
        <v>-1033.0352268336981</v>
      </c>
      <c r="L6" s="18">
        <v>-211.26268954909611</v>
      </c>
      <c r="M6" s="18">
        <v>-393.44706652603207</v>
      </c>
      <c r="N6" s="18">
        <v>-334.07886914499744</v>
      </c>
      <c r="O6" s="18">
        <v>-20.857776098553984</v>
      </c>
      <c r="P6" s="19">
        <v>-959.64640131867986</v>
      </c>
      <c r="Q6" s="18">
        <v>-431.76455511320501</v>
      </c>
      <c r="R6" s="18">
        <v>-207.73059337677287</v>
      </c>
      <c r="S6" s="18">
        <v>-111.3938320455442</v>
      </c>
      <c r="T6" s="18">
        <v>-423.02906738518402</v>
      </c>
      <c r="U6" s="19">
        <v>-1173.9180479207062</v>
      </c>
      <c r="V6" s="18">
        <v>-365.24622665807601</v>
      </c>
      <c r="W6" s="18">
        <v>-494.57048821148589</v>
      </c>
      <c r="X6" s="18">
        <v>-332.84461928968204</v>
      </c>
      <c r="Y6" s="18">
        <v>-623.80949860497503</v>
      </c>
      <c r="Z6" s="19">
        <v>-1816.470832764219</v>
      </c>
      <c r="AA6" s="18">
        <v>-471.87215109165902</v>
      </c>
      <c r="AB6" s="18">
        <v>-652.36136162184221</v>
      </c>
      <c r="AC6" s="18">
        <v>-240.96821529750025</v>
      </c>
      <c r="AD6" s="18">
        <v>-639.33884744927173</v>
      </c>
      <c r="AE6" s="19">
        <v>-2004.540575460273</v>
      </c>
      <c r="AF6" s="18">
        <v>-422</v>
      </c>
      <c r="AG6" s="18">
        <v>-641.18798563648306</v>
      </c>
      <c r="AH6" s="18">
        <v>-374.26515933290261</v>
      </c>
    </row>
    <row r="7" spans="1:34" s="2" customFormat="1" ht="14.25" customHeight="1">
      <c r="A7" s="135" t="s">
        <v>268</v>
      </c>
      <c r="B7" s="18">
        <v>-1.472</v>
      </c>
      <c r="C7" s="18">
        <v>-2.8839999999999999</v>
      </c>
      <c r="D7" s="18">
        <v>-2.331</v>
      </c>
      <c r="E7" s="40">
        <v>-2.3759999999999999</v>
      </c>
      <c r="F7" s="19">
        <v>-9.0629999999999988</v>
      </c>
      <c r="G7" s="18">
        <v>-40.084000000000003</v>
      </c>
      <c r="H7" s="18">
        <v>-71.136772379999996</v>
      </c>
      <c r="I7" s="18">
        <v>-202.601</v>
      </c>
      <c r="J7" s="18">
        <v>-192.77927271999999</v>
      </c>
      <c r="K7" s="19">
        <v>-506.60104509999996</v>
      </c>
      <c r="L7" s="18">
        <v>-187.53058415000001</v>
      </c>
      <c r="M7" s="18">
        <v>-120.21394906322001</v>
      </c>
      <c r="N7" s="18">
        <v>-81.406278189899993</v>
      </c>
      <c r="O7" s="18">
        <v>-145.3068098153349</v>
      </c>
      <c r="P7" s="19">
        <v>-534.45762121845496</v>
      </c>
      <c r="Q7" s="18">
        <v>-57.6666830144176</v>
      </c>
      <c r="R7" s="18">
        <v>-47.311795418541401</v>
      </c>
      <c r="S7" s="18">
        <v>-17.204003814699718</v>
      </c>
      <c r="T7" s="18">
        <v>-45.520343009200275</v>
      </c>
      <c r="U7" s="19">
        <v>-167.702825256859</v>
      </c>
      <c r="V7" s="18">
        <v>-88.001684659999995</v>
      </c>
      <c r="W7" s="18">
        <v>-97.449281619999994</v>
      </c>
      <c r="X7" s="18">
        <v>-174.67955541499998</v>
      </c>
      <c r="Y7" s="18">
        <v>-128.9840686</v>
      </c>
      <c r="Z7" s="19">
        <v>-489.11459029499997</v>
      </c>
      <c r="AA7" s="18">
        <v>-65.614569153778149</v>
      </c>
      <c r="AB7" s="18">
        <v>-38.645379996078276</v>
      </c>
      <c r="AC7" s="18">
        <v>-33.305011718424865</v>
      </c>
      <c r="AD7" s="18">
        <v>-106.5108160418895</v>
      </c>
      <c r="AE7" s="19">
        <v>-244.07577691017076</v>
      </c>
      <c r="AF7" s="18">
        <v>-59</v>
      </c>
      <c r="AG7" s="18">
        <v>-49.960431150599995</v>
      </c>
      <c r="AH7" s="18">
        <v>-69.960123031054479</v>
      </c>
    </row>
    <row r="8" spans="1:34" s="2" customFormat="1" ht="14.25" customHeight="1">
      <c r="A8" s="135" t="s">
        <v>269</v>
      </c>
      <c r="B8" s="18">
        <v>150.79214376999968</v>
      </c>
      <c r="C8" s="18">
        <v>694.03897753000024</v>
      </c>
      <c r="D8" s="18">
        <v>924.64802966000002</v>
      </c>
      <c r="E8" s="40">
        <v>764.95176588999993</v>
      </c>
      <c r="F8" s="19">
        <v>2534.4309168499999</v>
      </c>
      <c r="G8" s="18">
        <v>-526.41458347000014</v>
      </c>
      <c r="H8" s="18">
        <v>-232.61593338000023</v>
      </c>
      <c r="I8" s="18">
        <v>408.48632680000037</v>
      </c>
      <c r="J8" s="18">
        <v>-42.940424449999682</v>
      </c>
      <c r="K8" s="19">
        <v>-393.48461449999968</v>
      </c>
      <c r="L8" s="18">
        <v>-548.5</v>
      </c>
      <c r="M8" s="18">
        <v>-200.65997651000208</v>
      </c>
      <c r="N8" s="18">
        <v>-163.77938029000387</v>
      </c>
      <c r="O8" s="18">
        <v>387.99016109000024</v>
      </c>
      <c r="P8" s="19">
        <v>-525.21361168000533</v>
      </c>
      <c r="Q8" s="18">
        <v>-5.4404221800007235</v>
      </c>
      <c r="R8" s="18">
        <v>152.32968162000049</v>
      </c>
      <c r="S8" s="18">
        <v>2.2838938499998562</v>
      </c>
      <c r="T8" s="18">
        <v>268.68207786000028</v>
      </c>
      <c r="U8" s="19">
        <v>417.8552311499999</v>
      </c>
      <c r="V8" s="18">
        <v>-280.43571622000013</v>
      </c>
      <c r="W8" s="18">
        <v>145.36399741220384</v>
      </c>
      <c r="X8" s="18">
        <v>463.98909334125875</v>
      </c>
      <c r="Y8" s="18">
        <v>404.17898602790729</v>
      </c>
      <c r="Z8" s="19">
        <v>733.09636056136969</v>
      </c>
      <c r="AA8" s="18">
        <v>163.95658763305494</v>
      </c>
      <c r="AB8" s="18">
        <v>-124.09967189978647</v>
      </c>
      <c r="AC8" s="18">
        <v>-220.20496494000349</v>
      </c>
      <c r="AD8" s="18">
        <v>-272.380591479994</v>
      </c>
      <c r="AE8" s="19">
        <v>-452.66931230669906</v>
      </c>
      <c r="AF8" s="18">
        <v>-433</v>
      </c>
      <c r="AG8" s="18">
        <v>-357.9337543990514</v>
      </c>
      <c r="AH8" s="18">
        <v>-180.22206754751869</v>
      </c>
    </row>
    <row r="9" spans="1:34" s="2" customFormat="1" ht="14.25" customHeight="1">
      <c r="A9" s="135" t="s">
        <v>270</v>
      </c>
      <c r="B9" s="18">
        <v>-223</v>
      </c>
      <c r="C9" s="18">
        <v>0</v>
      </c>
      <c r="D9" s="18">
        <v>0</v>
      </c>
      <c r="E9" s="40">
        <v>0</v>
      </c>
      <c r="F9" s="19">
        <v>-223</v>
      </c>
      <c r="G9" s="18">
        <v>0</v>
      </c>
      <c r="H9" s="18">
        <v>0</v>
      </c>
      <c r="I9" s="18">
        <v>0</v>
      </c>
      <c r="J9" s="18">
        <v>-402</v>
      </c>
      <c r="K9" s="19">
        <v>-402</v>
      </c>
      <c r="L9" s="18">
        <v>-377</v>
      </c>
      <c r="M9" s="18">
        <v>-346</v>
      </c>
      <c r="N9" s="18">
        <v>-399</v>
      </c>
      <c r="O9" s="18">
        <v>-502</v>
      </c>
      <c r="P9" s="19">
        <v>-1624</v>
      </c>
      <c r="Q9" s="18">
        <v>-381</v>
      </c>
      <c r="R9" s="18">
        <v>-389</v>
      </c>
      <c r="S9" s="18">
        <v>-269</v>
      </c>
      <c r="T9" s="18">
        <v>-319</v>
      </c>
      <c r="U9" s="19">
        <v>-1358</v>
      </c>
      <c r="V9" s="18">
        <v>-363</v>
      </c>
      <c r="W9" s="18">
        <v>-330</v>
      </c>
      <c r="X9" s="18">
        <v>-410</v>
      </c>
      <c r="Y9" s="18">
        <v>-459.61890399999999</v>
      </c>
      <c r="Z9" s="19">
        <v>-1562.6189039999999</v>
      </c>
      <c r="AA9" s="18">
        <v>-312</v>
      </c>
      <c r="AB9" s="18">
        <v>-279</v>
      </c>
      <c r="AC9" s="18">
        <v>-306</v>
      </c>
      <c r="AD9" s="18">
        <v>-318</v>
      </c>
      <c r="AE9" s="19">
        <v>-1180</v>
      </c>
      <c r="AF9" s="18">
        <v>-278</v>
      </c>
      <c r="AG9" s="18">
        <v>-278</v>
      </c>
      <c r="AH9" s="18">
        <v>-278</v>
      </c>
    </row>
    <row r="10" spans="1:34" s="2" customFormat="1" ht="14.25" customHeight="1">
      <c r="A10" s="135" t="s">
        <v>271</v>
      </c>
      <c r="B10" s="18">
        <v>-30.505148539999997</v>
      </c>
      <c r="C10" s="18">
        <v>-27.013830649999999</v>
      </c>
      <c r="D10" s="18">
        <v>-131.77890988999999</v>
      </c>
      <c r="E10" s="40">
        <v>-204.51108528</v>
      </c>
      <c r="F10" s="19">
        <v>-393.80897435999998</v>
      </c>
      <c r="G10" s="18">
        <v>-37.479999999999997</v>
      </c>
      <c r="H10" s="18">
        <v>3</v>
      </c>
      <c r="I10" s="18">
        <v>-86.20015106999999</v>
      </c>
      <c r="J10" s="18" t="s">
        <v>13</v>
      </c>
      <c r="K10" s="19">
        <v>-120.68015106999999</v>
      </c>
      <c r="L10" s="18">
        <v>-40.829161479999996</v>
      </c>
      <c r="M10" s="18">
        <v>-11.879000000000001</v>
      </c>
      <c r="N10" s="18">
        <v>-15.639966299999999</v>
      </c>
      <c r="O10" s="18">
        <v>27.666</v>
      </c>
      <c r="P10" s="19">
        <v>-40.682127780000002</v>
      </c>
      <c r="Q10" s="18">
        <v>-48.497</v>
      </c>
      <c r="R10" s="18">
        <v>-13.303802530000002</v>
      </c>
      <c r="S10" s="18">
        <v>-21.349205269999999</v>
      </c>
      <c r="T10" s="18">
        <v>-33.79504721</v>
      </c>
      <c r="U10" s="19">
        <v>-116.94505501</v>
      </c>
      <c r="V10" s="18">
        <v>-11.898635570000001</v>
      </c>
      <c r="W10" s="18">
        <v>-44.27220183</v>
      </c>
      <c r="X10" s="18">
        <v>-9.3443889300000009</v>
      </c>
      <c r="Y10" s="18">
        <v>-138.03389972999997</v>
      </c>
      <c r="Z10" s="19">
        <v>-203.54957586</v>
      </c>
      <c r="AA10" s="18">
        <v>-6.5601981385383095</v>
      </c>
      <c r="AB10" s="18">
        <v>-71.747178351033597</v>
      </c>
      <c r="AC10" s="18">
        <v>-11.225030517851199</v>
      </c>
      <c r="AD10" s="18">
        <v>-67.550552600000003</v>
      </c>
      <c r="AE10" s="19">
        <v>-157.08295960742311</v>
      </c>
      <c r="AF10" s="18">
        <v>-5.7093512010000014</v>
      </c>
      <c r="AG10" s="18">
        <v>-142</v>
      </c>
      <c r="AH10" s="18">
        <v>-26.458579557906514</v>
      </c>
    </row>
    <row r="11" spans="1:34" s="2" customFormat="1" ht="14.25" customHeight="1">
      <c r="A11" s="135" t="s">
        <v>272</v>
      </c>
      <c r="B11" s="18"/>
      <c r="C11" s="18"/>
      <c r="D11" s="18"/>
      <c r="E11" s="40"/>
      <c r="F11" s="146"/>
      <c r="G11" s="18">
        <v>117</v>
      </c>
      <c r="H11" s="18">
        <v>2.7595176399999986</v>
      </c>
      <c r="I11" s="18">
        <v>-39.226951839999998</v>
      </c>
      <c r="J11" s="18">
        <v>30.018359319999998</v>
      </c>
      <c r="K11" s="19">
        <v>110.99202823999998</v>
      </c>
      <c r="L11" s="18"/>
      <c r="M11" s="18"/>
      <c r="N11" s="18">
        <v>23.824878930000004</v>
      </c>
      <c r="O11" s="18">
        <v>161.87393374000001</v>
      </c>
      <c r="P11" s="19">
        <v>186.09881267000003</v>
      </c>
      <c r="Q11" s="18">
        <v>18.367420730000013</v>
      </c>
      <c r="R11" s="18">
        <v>4.137277119999994</v>
      </c>
      <c r="S11" s="18">
        <v>0.89267670999999993</v>
      </c>
      <c r="T11" s="18">
        <v>7.0191406000000018</v>
      </c>
      <c r="U11" s="19">
        <v>30.266155830000002</v>
      </c>
      <c r="V11" s="18">
        <v>13.371840979999989</v>
      </c>
      <c r="W11" s="18">
        <v>0.68062703000000002</v>
      </c>
      <c r="X11" s="18"/>
      <c r="Y11" s="18"/>
      <c r="Z11" s="19">
        <v>14.007463259999994</v>
      </c>
      <c r="AA11" s="18">
        <v>22.860735309999995</v>
      </c>
      <c r="AB11" s="18">
        <v>3.5148654800000001</v>
      </c>
      <c r="AC11" s="18">
        <v>22.324285</v>
      </c>
      <c r="AD11" s="18">
        <v>34.510919680000001</v>
      </c>
      <c r="AE11" s="19">
        <v>83.263765790000008</v>
      </c>
      <c r="AF11" s="18">
        <v>37.973380209999995</v>
      </c>
      <c r="AG11" s="18">
        <v>13</v>
      </c>
      <c r="AH11" s="18">
        <v>-10.878212929999998</v>
      </c>
    </row>
    <row r="12" spans="1:34" s="2" customFormat="1" ht="14.25" customHeight="1">
      <c r="A12" s="95" t="s">
        <v>273</v>
      </c>
      <c r="B12" s="16">
        <v>-139.64393315770036</v>
      </c>
      <c r="C12" s="16">
        <v>546.79929684000024</v>
      </c>
      <c r="D12" s="16">
        <v>497.09794425694906</v>
      </c>
      <c r="E12" s="16">
        <v>-773.53954199999964</v>
      </c>
      <c r="F12" s="16">
        <v>130.71376593924958</v>
      </c>
      <c r="G12" s="16">
        <v>-282.90387998166005</v>
      </c>
      <c r="H12" s="16">
        <v>161.20988491848766</v>
      </c>
      <c r="I12" s="16">
        <v>828.90002913450815</v>
      </c>
      <c r="J12" s="16">
        <v>-215.51265241503384</v>
      </c>
      <c r="K12" s="16">
        <v>491.69338165630177</v>
      </c>
      <c r="L12" s="16">
        <v>-689.19461361909623</v>
      </c>
      <c r="M12" s="16">
        <v>-680.414567599252</v>
      </c>
      <c r="N12" s="16">
        <v>-414.60245637489817</v>
      </c>
      <c r="O12" s="16">
        <v>166.9295533261116</v>
      </c>
      <c r="P12" s="16">
        <v>-1618.3465002371336</v>
      </c>
      <c r="Q12" s="16">
        <v>-202.44222968762406</v>
      </c>
      <c r="R12" s="16">
        <v>-245.27569796531378</v>
      </c>
      <c r="S12" s="16">
        <v>-237.17443014024406</v>
      </c>
      <c r="T12" s="16">
        <v>42.102536965616082</v>
      </c>
      <c r="U12" s="16">
        <v>-642.78982082756556</v>
      </c>
      <c r="V12" s="16">
        <v>-454.44987385807616</v>
      </c>
      <c r="W12" s="16">
        <v>282.97186135851376</v>
      </c>
      <c r="X12" s="16">
        <v>484.51329309531957</v>
      </c>
      <c r="Y12" s="16">
        <v>-7.6642721718805795</v>
      </c>
      <c r="Z12" s="16">
        <v>305.3710084238748</v>
      </c>
      <c r="AA12" s="16">
        <v>527.71408148602563</v>
      </c>
      <c r="AB12" s="16">
        <v>133.55125008104946</v>
      </c>
      <c r="AC12" s="16">
        <v>698.77218434622057</v>
      </c>
      <c r="AD12" s="16">
        <v>-644.03887221115451</v>
      </c>
      <c r="AE12" s="16">
        <v>715.48389357214262</v>
      </c>
      <c r="AF12" s="16">
        <v>-404</v>
      </c>
      <c r="AG12" s="16">
        <v>-236.4009119219983</v>
      </c>
      <c r="AH12" s="16">
        <v>73.093034300617475</v>
      </c>
    </row>
    <row r="13" spans="1:34" s="2" customFormat="1" ht="14.25" customHeight="1">
      <c r="A13" s="95" t="s">
        <v>274</v>
      </c>
      <c r="B13" s="16">
        <v>-139.64393315770036</v>
      </c>
      <c r="C13" s="16">
        <v>546.79929684000024</v>
      </c>
      <c r="D13" s="16">
        <v>497.09794425694906</v>
      </c>
      <c r="E13" s="16">
        <v>-773.53954199999964</v>
      </c>
      <c r="F13" s="16">
        <v>130.71376593924958</v>
      </c>
      <c r="G13" s="16">
        <v>-282.90387998166005</v>
      </c>
      <c r="H13" s="16">
        <v>161.20988491848766</v>
      </c>
      <c r="I13" s="16">
        <v>828.90002913450815</v>
      </c>
      <c r="J13" s="16">
        <v>-215.51265241503384</v>
      </c>
      <c r="K13" s="16">
        <v>491.69338165630177</v>
      </c>
      <c r="L13" s="16">
        <v>-689.19461361909623</v>
      </c>
      <c r="M13" s="16">
        <v>-680.414567599252</v>
      </c>
      <c r="N13" s="16">
        <v>-414.60245637489817</v>
      </c>
      <c r="O13" s="16">
        <v>166.9295533261116</v>
      </c>
      <c r="P13" s="16">
        <v>-1618.3465002371336</v>
      </c>
      <c r="Q13" s="16">
        <v>-202.44222968762406</v>
      </c>
      <c r="R13" s="16">
        <v>-245.27569796531378</v>
      </c>
      <c r="S13" s="16">
        <v>-237.17443014024406</v>
      </c>
      <c r="T13" s="16">
        <v>42.102536965616082</v>
      </c>
      <c r="U13" s="16">
        <v>-642.78982082756556</v>
      </c>
      <c r="V13" s="16">
        <v>-454.44987385807616</v>
      </c>
      <c r="W13" s="16">
        <v>282.97186135851376</v>
      </c>
      <c r="X13" s="16">
        <v>-5860.4867069046804</v>
      </c>
      <c r="Y13" s="16">
        <v>-33.664272171880583</v>
      </c>
      <c r="Z13" s="16">
        <v>-6065.9127852823867</v>
      </c>
      <c r="AA13" s="16" t="s">
        <v>13</v>
      </c>
      <c r="AB13" s="16" t="s">
        <v>13</v>
      </c>
      <c r="AC13" s="16" t="s">
        <v>13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</row>
    <row r="14" spans="1:34" s="2" customFormat="1" ht="14.25" customHeight="1">
      <c r="A14" s="135" t="s">
        <v>275</v>
      </c>
      <c r="B14" s="18">
        <v>223</v>
      </c>
      <c r="C14" s="18">
        <v>0</v>
      </c>
      <c r="D14" s="18">
        <v>0</v>
      </c>
      <c r="E14" s="40">
        <v>0</v>
      </c>
      <c r="F14" s="19">
        <v>223</v>
      </c>
      <c r="G14" s="18">
        <v>0</v>
      </c>
      <c r="H14" s="18">
        <v>0</v>
      </c>
      <c r="I14" s="18">
        <v>0</v>
      </c>
      <c r="J14" s="18">
        <v>402</v>
      </c>
      <c r="K14" s="19">
        <v>402</v>
      </c>
      <c r="L14" s="18">
        <v>377</v>
      </c>
      <c r="M14" s="18">
        <v>346</v>
      </c>
      <c r="N14" s="18">
        <v>399</v>
      </c>
      <c r="O14" s="18">
        <v>502</v>
      </c>
      <c r="P14" s="19">
        <v>1624</v>
      </c>
      <c r="Q14" s="18">
        <v>381</v>
      </c>
      <c r="R14" s="18">
        <v>389</v>
      </c>
      <c r="S14" s="18">
        <v>269</v>
      </c>
      <c r="T14" s="18">
        <v>319</v>
      </c>
      <c r="U14" s="19">
        <v>1358</v>
      </c>
      <c r="V14" s="18">
        <v>363</v>
      </c>
      <c r="W14" s="18">
        <v>330</v>
      </c>
      <c r="X14" s="18">
        <v>410</v>
      </c>
      <c r="Y14" s="18">
        <v>459.61890399999999</v>
      </c>
      <c r="Z14" s="19">
        <v>1562.6189039999999</v>
      </c>
      <c r="AA14" s="18">
        <v>312</v>
      </c>
      <c r="AB14" s="18">
        <v>279</v>
      </c>
      <c r="AC14" s="147" t="s">
        <v>22</v>
      </c>
      <c r="AD14" s="18">
        <v>318</v>
      </c>
      <c r="AE14" s="19">
        <v>1180</v>
      </c>
      <c r="AF14" s="18">
        <v>278</v>
      </c>
      <c r="AG14" s="18">
        <v>278</v>
      </c>
      <c r="AH14" s="18">
        <v>278</v>
      </c>
    </row>
    <row r="15" spans="1:34" s="2" customFormat="1" ht="14.25" customHeight="1">
      <c r="A15" s="135" t="s">
        <v>276</v>
      </c>
      <c r="B15" s="18">
        <v>0</v>
      </c>
      <c r="C15" s="18">
        <v>0</v>
      </c>
      <c r="D15" s="18">
        <v>0</v>
      </c>
      <c r="E15" s="40">
        <v>0</v>
      </c>
      <c r="F15" s="19">
        <v>0</v>
      </c>
      <c r="G15" s="18">
        <v>0</v>
      </c>
      <c r="H15" s="18">
        <v>0</v>
      </c>
      <c r="I15" s="18">
        <v>0</v>
      </c>
      <c r="J15" s="18">
        <v>0</v>
      </c>
      <c r="K15" s="19">
        <v>0</v>
      </c>
      <c r="L15" s="18">
        <v>0</v>
      </c>
      <c r="M15" s="18">
        <v>0</v>
      </c>
      <c r="N15" s="18">
        <v>0</v>
      </c>
      <c r="O15" s="18">
        <v>0</v>
      </c>
      <c r="P15" s="19">
        <v>0</v>
      </c>
      <c r="Q15" s="18">
        <v>0</v>
      </c>
      <c r="R15" s="18">
        <v>0</v>
      </c>
      <c r="S15" s="18">
        <v>0</v>
      </c>
      <c r="T15" s="18">
        <v>0</v>
      </c>
      <c r="U15" s="19">
        <v>0</v>
      </c>
      <c r="V15" s="18">
        <v>0</v>
      </c>
      <c r="W15" s="18">
        <v>0</v>
      </c>
      <c r="X15" s="18">
        <v>0</v>
      </c>
      <c r="Y15" s="18">
        <v>0</v>
      </c>
      <c r="Z15" s="19">
        <v>0</v>
      </c>
      <c r="AA15" s="18">
        <v>0</v>
      </c>
      <c r="AB15" s="18">
        <v>0</v>
      </c>
      <c r="AC15" s="18">
        <v>0</v>
      </c>
      <c r="AD15" s="18" t="s">
        <v>13</v>
      </c>
      <c r="AE15" s="19">
        <v>0</v>
      </c>
      <c r="AF15" s="18">
        <v>0</v>
      </c>
      <c r="AG15" s="18">
        <v>0</v>
      </c>
      <c r="AH15" s="18">
        <v>0</v>
      </c>
    </row>
    <row r="16" spans="1:34" s="2" customFormat="1" ht="14.25" customHeight="1">
      <c r="A16" s="135" t="s">
        <v>248</v>
      </c>
      <c r="B16" s="18">
        <v>527.13137337000001</v>
      </c>
      <c r="C16" s="18">
        <v>908.3892289800001</v>
      </c>
      <c r="D16" s="18">
        <v>1141.3009999999999</v>
      </c>
      <c r="E16" s="40">
        <v>1468.0039999999999</v>
      </c>
      <c r="F16" s="19">
        <v>4044.8256023499998</v>
      </c>
      <c r="G16" s="18">
        <v>496.66800000000001</v>
      </c>
      <c r="H16" s="18">
        <v>700.42499999999995</v>
      </c>
      <c r="I16" s="18">
        <v>622.74700000000007</v>
      </c>
      <c r="J16" s="18">
        <v>759.27</v>
      </c>
      <c r="K16" s="19">
        <v>2579.1099999999997</v>
      </c>
      <c r="L16" s="18">
        <v>593.88900000000001</v>
      </c>
      <c r="M16" s="18">
        <v>882.36759963000009</v>
      </c>
      <c r="N16" s="18">
        <v>933.86685448000003</v>
      </c>
      <c r="O16" s="18">
        <v>793</v>
      </c>
      <c r="P16" s="19">
        <v>3203.7053303900002</v>
      </c>
      <c r="Q16" s="18">
        <v>520.58214949000001</v>
      </c>
      <c r="R16" s="18">
        <v>433.13036123999996</v>
      </c>
      <c r="S16" s="18">
        <v>399.42331939000002</v>
      </c>
      <c r="T16" s="18">
        <v>186.43750149000002</v>
      </c>
      <c r="U16" s="19">
        <v>1539.4375014899999</v>
      </c>
      <c r="V16" s="18">
        <v>111.02807298</v>
      </c>
      <c r="W16" s="18">
        <v>106.80395561553698</v>
      </c>
      <c r="X16" s="18">
        <v>78.133771061307925</v>
      </c>
      <c r="Y16" s="18">
        <v>69.402232124812386</v>
      </c>
      <c r="Z16" s="19">
        <v>365.36803178165729</v>
      </c>
      <c r="AA16" s="18">
        <v>0</v>
      </c>
      <c r="AB16" s="18">
        <v>0</v>
      </c>
      <c r="AC16" s="18">
        <v>0</v>
      </c>
      <c r="AD16" s="18">
        <v>0</v>
      </c>
      <c r="AE16" s="19">
        <v>0</v>
      </c>
      <c r="AF16" s="18">
        <v>0</v>
      </c>
      <c r="AG16" s="18">
        <v>0</v>
      </c>
      <c r="AH16" s="18">
        <v>0</v>
      </c>
    </row>
    <row r="17" spans="1:34" s="2" customFormat="1" ht="14.25" customHeight="1">
      <c r="A17" s="135" t="s">
        <v>246</v>
      </c>
      <c r="B17" s="18">
        <v>22.782970559999999</v>
      </c>
      <c r="C17" s="18">
        <v>4.3265015655703607</v>
      </c>
      <c r="D17" s="18">
        <v>15.442</v>
      </c>
      <c r="E17" s="40">
        <v>296.00599999999997</v>
      </c>
      <c r="F17" s="19">
        <v>338.55747212557031</v>
      </c>
      <c r="G17" s="18">
        <v>67.119</v>
      </c>
      <c r="H17" s="18">
        <v>18.399999999999999</v>
      </c>
      <c r="I17" s="18">
        <v>130.11599999999999</v>
      </c>
      <c r="J17" s="18">
        <v>119.43199999999999</v>
      </c>
      <c r="K17" s="19">
        <v>335.06700000000001</v>
      </c>
      <c r="L17" s="18">
        <v>111.202</v>
      </c>
      <c r="M17" s="18">
        <v>236.04094713999999</v>
      </c>
      <c r="N17" s="18">
        <v>267.39483081000003</v>
      </c>
      <c r="O17" s="18">
        <v>290.065</v>
      </c>
      <c r="P17" s="19">
        <v>904.41883081000014</v>
      </c>
      <c r="Q17" s="18">
        <v>172.71576235000001</v>
      </c>
      <c r="R17" s="18">
        <v>210.27346970600001</v>
      </c>
      <c r="S17" s="18">
        <v>184.59769103000002</v>
      </c>
      <c r="T17" s="18">
        <v>272.90475401000003</v>
      </c>
      <c r="U17" s="19">
        <v>840.4916770960001</v>
      </c>
      <c r="V17" s="18">
        <v>262.21178400000002</v>
      </c>
      <c r="W17" s="18">
        <v>245.29456661</v>
      </c>
      <c r="X17" s="18">
        <v>174.40827407999998</v>
      </c>
      <c r="Y17" s="18">
        <v>123.02683791</v>
      </c>
      <c r="Z17" s="19">
        <v>804.94146260000002</v>
      </c>
      <c r="AA17" s="18">
        <v>57.91189158000001</v>
      </c>
      <c r="AB17" s="18">
        <v>100</v>
      </c>
      <c r="AC17" s="18">
        <v>27.227515479999997</v>
      </c>
      <c r="AD17" s="18">
        <v>35.473186262269202</v>
      </c>
      <c r="AE17" s="19">
        <v>220.37084083226918</v>
      </c>
      <c r="AF17" s="18">
        <v>24</v>
      </c>
      <c r="AG17" s="18">
        <v>23.083605089999999</v>
      </c>
      <c r="AH17" s="18">
        <v>16.835461370000001</v>
      </c>
    </row>
    <row r="18" spans="1:34" s="2" customFormat="1" ht="14.25" customHeight="1">
      <c r="A18" s="135" t="s">
        <v>277</v>
      </c>
      <c r="B18" s="18">
        <v>0</v>
      </c>
      <c r="C18" s="18">
        <v>0</v>
      </c>
      <c r="D18" s="18">
        <v>0</v>
      </c>
      <c r="E18" s="40">
        <v>0</v>
      </c>
      <c r="F18" s="19">
        <v>0</v>
      </c>
      <c r="G18" s="18">
        <v>0</v>
      </c>
      <c r="H18" s="18">
        <v>0</v>
      </c>
      <c r="I18" s="18">
        <v>0</v>
      </c>
      <c r="J18" s="18">
        <v>0</v>
      </c>
      <c r="K18" s="19">
        <v>0</v>
      </c>
      <c r="L18" s="18">
        <v>0</v>
      </c>
      <c r="M18" s="18">
        <v>0</v>
      </c>
      <c r="N18" s="18">
        <v>0</v>
      </c>
      <c r="O18" s="18">
        <v>0</v>
      </c>
      <c r="P18" s="19">
        <v>0</v>
      </c>
      <c r="Q18" s="18">
        <v>0</v>
      </c>
      <c r="R18" s="18">
        <v>0</v>
      </c>
      <c r="S18" s="18">
        <v>0</v>
      </c>
      <c r="T18" s="18">
        <v>0</v>
      </c>
      <c r="U18" s="19">
        <v>0</v>
      </c>
      <c r="V18" s="18">
        <v>0</v>
      </c>
      <c r="W18" s="18">
        <v>0</v>
      </c>
      <c r="X18" s="18">
        <v>6345.1954169031678</v>
      </c>
      <c r="Y18" s="18">
        <v>26.088376803093102</v>
      </c>
      <c r="Z18" s="19">
        <v>6371.2837937062613</v>
      </c>
      <c r="AA18" s="18">
        <v>0</v>
      </c>
      <c r="AB18" s="18">
        <v>0</v>
      </c>
      <c r="AC18" s="18">
        <v>0</v>
      </c>
      <c r="AD18" s="18">
        <v>0</v>
      </c>
      <c r="AE18" s="19">
        <v>0</v>
      </c>
      <c r="AF18" s="18">
        <v>0</v>
      </c>
      <c r="AG18" s="18">
        <v>0</v>
      </c>
      <c r="AH18" s="18">
        <v>0</v>
      </c>
    </row>
    <row r="19" spans="1:34" s="2" customFormat="1" ht="14.25" customHeight="1">
      <c r="A19" s="95" t="s">
        <v>278</v>
      </c>
      <c r="B19" s="16">
        <v>633.27041077229967</v>
      </c>
      <c r="C19" s="16">
        <v>1459.5150273855709</v>
      </c>
      <c r="D19" s="16">
        <v>1653.8409442569491</v>
      </c>
      <c r="E19" s="16">
        <v>990.47045800000012</v>
      </c>
      <c r="F19" s="16">
        <v>4737.0968404148198</v>
      </c>
      <c r="G19" s="16">
        <v>280.8831200183397</v>
      </c>
      <c r="H19" s="16">
        <v>880.03488491848759</v>
      </c>
      <c r="I19" s="16">
        <v>1581.7630291345081</v>
      </c>
      <c r="J19" s="16">
        <v>1065.1893475849663</v>
      </c>
      <c r="K19" s="16">
        <v>3807.870381656302</v>
      </c>
      <c r="L19" s="16">
        <v>392.896386380904</v>
      </c>
      <c r="M19" s="16">
        <v>783.99397917074805</v>
      </c>
      <c r="N19" s="16">
        <v>1185.6592289151017</v>
      </c>
      <c r="O19" s="16">
        <v>1752.5764295961117</v>
      </c>
      <c r="P19" s="16">
        <v>4113.7776609528664</v>
      </c>
      <c r="Q19" s="16">
        <v>871.85568215237595</v>
      </c>
      <c r="R19" s="16">
        <v>787.12813298068613</v>
      </c>
      <c r="S19" s="16">
        <v>615.84658027975593</v>
      </c>
      <c r="T19" s="16">
        <v>820.44479246561616</v>
      </c>
      <c r="U19" s="16">
        <v>3095.2751878784347</v>
      </c>
      <c r="V19" s="16">
        <v>281.78998312192385</v>
      </c>
      <c r="W19" s="16">
        <v>965.07038358405066</v>
      </c>
      <c r="X19" s="16">
        <v>1147.2507551397939</v>
      </c>
      <c r="Y19" s="16">
        <v>644.38370186293184</v>
      </c>
      <c r="Z19" s="16">
        <v>3038.2994068055323</v>
      </c>
      <c r="AA19" s="16">
        <v>862.10506569160134</v>
      </c>
      <c r="AB19" s="16">
        <v>512.55125008104949</v>
      </c>
      <c r="AC19" s="16">
        <v>1031.9996998262204</v>
      </c>
      <c r="AD19" s="16">
        <v>-290.56568594888529</v>
      </c>
      <c r="AE19" s="16">
        <v>2115.8547344044123</v>
      </c>
      <c r="AF19" s="16">
        <v>-102</v>
      </c>
      <c r="AG19" s="16">
        <v>64.682693168001663</v>
      </c>
      <c r="AH19" s="16">
        <v>367.928495670617</v>
      </c>
    </row>
    <row r="20" spans="1:34" s="2" customFormat="1" ht="14.25" customHeight="1">
      <c r="A20" s="14" t="s">
        <v>279</v>
      </c>
      <c r="B20" s="34"/>
      <c r="C20" s="34"/>
      <c r="D20" s="34"/>
      <c r="E20" s="34"/>
      <c r="F20" s="171">
        <v>0.20399999999999999</v>
      </c>
      <c r="G20" s="172"/>
      <c r="H20" s="172"/>
      <c r="I20" s="172"/>
      <c r="J20" s="172"/>
      <c r="K20" s="171">
        <v>0.13200000000000001</v>
      </c>
      <c r="L20" s="172"/>
      <c r="M20" s="172"/>
      <c r="N20" s="172"/>
      <c r="O20" s="172"/>
      <c r="P20" s="171">
        <v>0.17</v>
      </c>
      <c r="Q20" s="173"/>
      <c r="R20" s="173"/>
      <c r="S20" s="173"/>
      <c r="T20" s="174"/>
      <c r="U20" s="171">
        <v>0.13300000000000001</v>
      </c>
      <c r="V20" s="1"/>
      <c r="W20" s="1"/>
      <c r="X20" s="1"/>
      <c r="Y20" s="1"/>
      <c r="Z20" s="171">
        <v>0.11824589396208564</v>
      </c>
      <c r="AA20" s="177">
        <v>3.3619918697210503E-2</v>
      </c>
      <c r="AB20" s="177">
        <v>2.0596218327436373E-2</v>
      </c>
      <c r="AC20" s="177">
        <v>4.3091017343571014E-2</v>
      </c>
      <c r="AD20" s="177">
        <v>-1.2566871826665221E-2</v>
      </c>
      <c r="AE20" s="177">
        <v>9.1510032109505673E-2</v>
      </c>
      <c r="AF20" s="177">
        <v>-4.4869770083607718E-3</v>
      </c>
      <c r="AG20" s="177">
        <v>2.8775327939062076E-3</v>
      </c>
      <c r="AH20" s="177">
        <v>1.6483544513898319E-2</v>
      </c>
    </row>
    <row r="21" spans="1:34" s="2" customFormat="1" ht="14.25" customHeight="1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5" customFormat="1" ht="20.45" customHeight="1">
      <c r="A22" s="132" t="s">
        <v>263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5" customFormat="1" ht="33.6" customHeight="1">
      <c r="A23" s="129" t="s">
        <v>280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34" s="5" customFormat="1" ht="33.6" customHeight="1">
      <c r="A24" s="129" t="s">
        <v>281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34" s="5" customFormat="1" ht="18.95" customHeight="1">
      <c r="A25" s="129" t="s">
        <v>282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34" s="5" customFormat="1" ht="33.6" customHeight="1">
      <c r="A26" s="129" t="s">
        <v>283</v>
      </c>
    </row>
  </sheetData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4">
    <tabColor rgb="FF8DA126"/>
  </sheetPr>
  <dimension ref="A1:AB27"/>
  <sheetViews>
    <sheetView showGridLines="0" zoomScaleNormal="100" workbookViewId="0">
      <pane xSplit="1" ySplit="2" topLeftCell="K3" activePane="bottomRight" state="frozen"/>
      <selection pane="topRight" activeCell="B1" sqref="B1"/>
      <selection pane="bottomLeft" activeCell="A4" sqref="A4"/>
      <selection pane="bottomRight" activeCell="AB12" sqref="AB12"/>
    </sheetView>
  </sheetViews>
  <sheetFormatPr defaultColWidth="9.140625" defaultRowHeight="12.75" outlineLevelCol="2"/>
  <cols>
    <col min="1" max="1" width="55.7109375" style="1" customWidth="1"/>
    <col min="2" max="4" width="10.7109375" style="1" hidden="1" customWidth="1" outlineLevel="2"/>
    <col min="5" max="5" width="10.7109375" style="1" hidden="1" customWidth="1" outlineLevel="1" collapsed="1"/>
    <col min="6" max="8" width="10.7109375" style="1" hidden="1" customWidth="1" outlineLevel="2"/>
    <col min="9" max="9" width="10.7109375" style="1" hidden="1" customWidth="1" outlineLevel="1" collapsed="1"/>
    <col min="10" max="12" width="10.7109375" style="1" hidden="1" customWidth="1" outlineLevel="2"/>
    <col min="13" max="13" width="10.7109375" style="1" hidden="1" customWidth="1" outlineLevel="1" collapsed="1"/>
    <col min="14" max="16" width="10.7109375" style="1" hidden="1" customWidth="1" outlineLevel="2"/>
    <col min="17" max="17" width="10.7109375" style="1" hidden="1" customWidth="1" outlineLevel="1" collapsed="1"/>
    <col min="18" max="20" width="10.7109375" style="1" hidden="1" customWidth="1" outlineLevel="2"/>
    <col min="21" max="21" width="10.7109375" style="1" hidden="1" customWidth="1" outlineLevel="1" collapsed="1"/>
    <col min="22" max="22" width="10.7109375" style="1" customWidth="1" collapsed="1"/>
    <col min="23" max="27" width="10.7109375" style="1" customWidth="1"/>
    <col min="28" max="16384" width="9.140625" style="1"/>
  </cols>
  <sheetData>
    <row r="1" spans="1:28" ht="50.1" customHeight="1"/>
    <row r="2" spans="1:28" ht="27" customHeight="1">
      <c r="A2" s="66" t="s">
        <v>50</v>
      </c>
      <c r="B2" s="66" t="s">
        <v>23</v>
      </c>
      <c r="C2" s="66" t="s">
        <v>24</v>
      </c>
      <c r="D2" s="66" t="s">
        <v>25</v>
      </c>
      <c r="E2" s="66" t="s">
        <v>26</v>
      </c>
      <c r="F2" s="66" t="s">
        <v>27</v>
      </c>
      <c r="G2" s="66" t="s">
        <v>28</v>
      </c>
      <c r="H2" s="66" t="s">
        <v>29</v>
      </c>
      <c r="I2" s="66" t="s">
        <v>30</v>
      </c>
      <c r="J2" s="66" t="s">
        <v>31</v>
      </c>
      <c r="K2" s="66" t="s">
        <v>32</v>
      </c>
      <c r="L2" s="66" t="s">
        <v>33</v>
      </c>
      <c r="M2" s="66" t="s">
        <v>34</v>
      </c>
      <c r="N2" s="66" t="s">
        <v>35</v>
      </c>
      <c r="O2" s="66" t="s">
        <v>36</v>
      </c>
      <c r="P2" s="66" t="s">
        <v>37</v>
      </c>
      <c r="Q2" s="66" t="s">
        <v>38</v>
      </c>
      <c r="R2" s="66" t="s">
        <v>39</v>
      </c>
      <c r="S2" s="66" t="s">
        <v>40</v>
      </c>
      <c r="T2" s="66" t="s">
        <v>41</v>
      </c>
      <c r="U2" s="66" t="s">
        <v>42</v>
      </c>
      <c r="V2" s="66" t="s">
        <v>43</v>
      </c>
      <c r="W2" s="66" t="s">
        <v>44</v>
      </c>
      <c r="X2" s="66" t="s">
        <v>45</v>
      </c>
      <c r="Y2" s="66" t="s">
        <v>46</v>
      </c>
      <c r="Z2" s="66" t="s">
        <v>47</v>
      </c>
      <c r="AA2" s="66" t="s">
        <v>48</v>
      </c>
      <c r="AB2" s="66" t="s">
        <v>49</v>
      </c>
    </row>
    <row r="3" spans="1:28" s="2" customFormat="1" ht="14.25" customHeight="1">
      <c r="A3" s="14" t="s">
        <v>51</v>
      </c>
      <c r="B3" s="15">
        <v>35028.950499999999</v>
      </c>
      <c r="C3" s="15">
        <v>35761.66575</v>
      </c>
      <c r="D3" s="15">
        <v>35402.44025</v>
      </c>
      <c r="E3" s="16">
        <v>35544.235000000001</v>
      </c>
      <c r="F3" s="15">
        <v>36730.297749999998</v>
      </c>
      <c r="G3" s="15">
        <v>36993.083250000003</v>
      </c>
      <c r="H3" s="15">
        <v>38242.482000000004</v>
      </c>
      <c r="I3" s="16">
        <v>39943.843500000003</v>
      </c>
      <c r="J3" s="15">
        <v>40347.873749999999</v>
      </c>
      <c r="K3" s="15">
        <v>41850.290249999998</v>
      </c>
      <c r="L3" s="15">
        <v>43172.589500000002</v>
      </c>
      <c r="M3" s="16">
        <v>44563.520250000001</v>
      </c>
      <c r="N3" s="15">
        <v>46843.505638999995</v>
      </c>
      <c r="O3" s="15">
        <v>48085.640138999996</v>
      </c>
      <c r="P3" s="15">
        <v>49968.806250000001</v>
      </c>
      <c r="Q3" s="16">
        <v>51917.621249999997</v>
      </c>
      <c r="R3" s="15">
        <v>53701.233500000002</v>
      </c>
      <c r="S3" s="15">
        <v>55531.811249999999</v>
      </c>
      <c r="T3" s="15">
        <v>57176.381500000003</v>
      </c>
      <c r="U3" s="16">
        <v>58165.417000000001</v>
      </c>
      <c r="V3" s="15">
        <v>58336.955999999998</v>
      </c>
      <c r="W3" s="15">
        <v>59047.006500000003</v>
      </c>
      <c r="X3" s="15">
        <v>59840.729500000001</v>
      </c>
      <c r="Y3" s="16">
        <v>60942.215750000003</v>
      </c>
      <c r="Z3" s="15">
        <v>62097</v>
      </c>
      <c r="AA3" s="15">
        <v>62932.419000000002</v>
      </c>
      <c r="AB3" s="15">
        <v>63504.769249999998</v>
      </c>
    </row>
    <row r="4" spans="1:28" s="2" customFormat="1" ht="14.25" customHeight="1">
      <c r="A4" s="43" t="s">
        <v>52</v>
      </c>
      <c r="B4" s="44">
        <v>-3561.0262499999999</v>
      </c>
      <c r="C4" s="44">
        <v>-3483.3245000000002</v>
      </c>
      <c r="D4" s="44">
        <v>-3472.7429999999999</v>
      </c>
      <c r="E4" s="126">
        <v>-3580.2362499999999</v>
      </c>
      <c r="F4" s="44">
        <v>-4005.5754999999999</v>
      </c>
      <c r="G4" s="44">
        <v>-4435.0227500000001</v>
      </c>
      <c r="H4" s="44">
        <v>-4861.4830000000002</v>
      </c>
      <c r="I4" s="126">
        <v>-5137.62075</v>
      </c>
      <c r="J4" s="44">
        <v>-5573.0275000000001</v>
      </c>
      <c r="K4" s="44">
        <v>-6018.393</v>
      </c>
      <c r="L4" s="44">
        <v>-6513.1657500000001</v>
      </c>
      <c r="M4" s="126">
        <v>-7376.6440000000002</v>
      </c>
      <c r="N4" s="44">
        <v>-7790.6379999999999</v>
      </c>
      <c r="O4" s="44">
        <v>-8488.8430000000008</v>
      </c>
      <c r="P4" s="44">
        <v>-9466.7787499999995</v>
      </c>
      <c r="Q4" s="126">
        <v>-9780.7642500000002</v>
      </c>
      <c r="R4" s="44">
        <v>-9957.1267499999994</v>
      </c>
      <c r="S4" s="44">
        <v>-9935.2167499999996</v>
      </c>
      <c r="T4" s="44">
        <v>-10131.451999999999</v>
      </c>
      <c r="U4" s="126">
        <v>-10303.571749999999</v>
      </c>
      <c r="V4" s="44">
        <v>-10355.816500000001</v>
      </c>
      <c r="W4" s="44">
        <v>-10654.670749999999</v>
      </c>
      <c r="X4" s="44">
        <v>-10920.478499999999</v>
      </c>
      <c r="Y4" s="126">
        <v>-11326.78825</v>
      </c>
      <c r="Z4" s="44">
        <v>-12061</v>
      </c>
      <c r="AA4" s="44">
        <v>-12527.572749999999</v>
      </c>
      <c r="AB4" s="44">
        <v>-12850.06</v>
      </c>
    </row>
    <row r="5" spans="1:28" s="2" customFormat="1" ht="14.25" customHeight="1">
      <c r="A5" s="43" t="s">
        <v>53</v>
      </c>
      <c r="B5" s="44">
        <v>-1768.7080000000001</v>
      </c>
      <c r="C5" s="44">
        <v>-2423.7260000000001</v>
      </c>
      <c r="D5" s="44">
        <v>-3230.2694999999999</v>
      </c>
      <c r="E5" s="126">
        <v>-4174.0297499999997</v>
      </c>
      <c r="F5" s="44">
        <v>-5064.8879999999999</v>
      </c>
      <c r="G5" s="44">
        <v>-6010.1702500000001</v>
      </c>
      <c r="H5" s="44">
        <v>-6067.029177036623</v>
      </c>
      <c r="I5" s="126">
        <v>-5316.9294270366227</v>
      </c>
      <c r="J5" s="44">
        <v>-4565.6794270366227</v>
      </c>
      <c r="K5" s="44">
        <v>-3934.5321770366227</v>
      </c>
      <c r="L5" s="44">
        <v>-4171.5775000000003</v>
      </c>
      <c r="M5" s="126">
        <v>-5271.6315000000004</v>
      </c>
      <c r="N5" s="44">
        <v>-6404.3564999999999</v>
      </c>
      <c r="O5" s="44">
        <v>-6185.7865000000002</v>
      </c>
      <c r="P5" s="44">
        <v>-5722.8957499999997</v>
      </c>
      <c r="Q5" s="126">
        <v>-4771.9059999999999</v>
      </c>
      <c r="R5" s="44">
        <v>-3394.5122500000002</v>
      </c>
      <c r="S5" s="44">
        <v>-2960.7089999999998</v>
      </c>
      <c r="T5" s="44">
        <v>-2528.1842499999998</v>
      </c>
      <c r="U5" s="126">
        <v>-2213.259</v>
      </c>
      <c r="V5" s="44">
        <v>-2012.86475</v>
      </c>
      <c r="W5" s="44">
        <v>-1891.88825</v>
      </c>
      <c r="X5" s="44">
        <v>-1762.0877499999999</v>
      </c>
      <c r="Y5" s="126">
        <v>-1702.79925</v>
      </c>
      <c r="Z5" s="44">
        <v>-1854</v>
      </c>
      <c r="AA5" s="44">
        <v>-1995.13625</v>
      </c>
      <c r="AB5" s="44">
        <v>-2220.2370000000001</v>
      </c>
    </row>
    <row r="6" spans="1:28" s="2" customFormat="1" ht="14.25" customHeight="1">
      <c r="A6" s="45" t="s">
        <v>54</v>
      </c>
      <c r="B6" s="46">
        <v>29699.216250000001</v>
      </c>
      <c r="C6" s="46">
        <v>29854.615249999999</v>
      </c>
      <c r="D6" s="46">
        <v>28699.427749999999</v>
      </c>
      <c r="E6" s="127">
        <v>27789.969000000001</v>
      </c>
      <c r="F6" s="46">
        <v>27659.83425</v>
      </c>
      <c r="G6" s="46">
        <v>26547.89025</v>
      </c>
      <c r="H6" s="46">
        <v>27313.96982296338</v>
      </c>
      <c r="I6" s="127">
        <v>29489.293322963378</v>
      </c>
      <c r="J6" s="46">
        <v>30209.16682296338</v>
      </c>
      <c r="K6" s="46">
        <v>31897.365072963381</v>
      </c>
      <c r="L6" s="46">
        <v>32487.846249999999</v>
      </c>
      <c r="M6" s="127">
        <v>31915.244750000002</v>
      </c>
      <c r="N6" s="46">
        <v>32648.511138999998</v>
      </c>
      <c r="O6" s="46">
        <v>33411.010639</v>
      </c>
      <c r="P6" s="46">
        <v>34779.13175</v>
      </c>
      <c r="Q6" s="127">
        <v>37364.951000000001</v>
      </c>
      <c r="R6" s="46">
        <v>40349.594499999999</v>
      </c>
      <c r="S6" s="46">
        <v>42635.885499999997</v>
      </c>
      <c r="T6" s="46">
        <v>44516.74525</v>
      </c>
      <c r="U6" s="127">
        <v>45648.58625</v>
      </c>
      <c r="V6" s="46">
        <v>45968.274749999997</v>
      </c>
      <c r="W6" s="46">
        <v>46500.447500000002</v>
      </c>
      <c r="X6" s="46">
        <v>47158.163249999998</v>
      </c>
      <c r="Y6" s="127">
        <v>47912.628250000002</v>
      </c>
      <c r="Z6" s="46">
        <v>48181</v>
      </c>
      <c r="AA6" s="46">
        <v>48409.71</v>
      </c>
      <c r="AB6" s="46">
        <v>48434.472249999999</v>
      </c>
    </row>
    <row r="7" spans="1:28" s="2" customFormat="1" ht="14.25" customHeight="1">
      <c r="A7" s="43" t="s">
        <v>55</v>
      </c>
      <c r="B7" s="44">
        <v>-1808.97325</v>
      </c>
      <c r="C7" s="44">
        <v>-1744.7482500000001</v>
      </c>
      <c r="D7" s="44">
        <v>-1645.4095</v>
      </c>
      <c r="E7" s="126">
        <v>-1596.1267499999999</v>
      </c>
      <c r="F7" s="44">
        <v>-1543.3565000000001</v>
      </c>
      <c r="G7" s="44">
        <v>-1716.443</v>
      </c>
      <c r="H7" s="44">
        <v>-1744.7506848800003</v>
      </c>
      <c r="I7" s="126">
        <v>-1829.3854348800003</v>
      </c>
      <c r="J7" s="44">
        <v>-1957.2511848800002</v>
      </c>
      <c r="K7" s="44">
        <v>-1951.5534348800004</v>
      </c>
      <c r="L7" s="44">
        <v>-2238.7417500000001</v>
      </c>
      <c r="M7" s="126">
        <v>-2393.4929999999999</v>
      </c>
      <c r="N7" s="44">
        <v>-2581.3407499999998</v>
      </c>
      <c r="O7" s="44">
        <v>-2800.4167499999999</v>
      </c>
      <c r="P7" s="44">
        <v>-2840.1605</v>
      </c>
      <c r="Q7" s="126">
        <v>-3895.5186672499999</v>
      </c>
      <c r="R7" s="44">
        <v>-3823.9558730000003</v>
      </c>
      <c r="S7" s="44">
        <v>-3584.7121228322244</v>
      </c>
      <c r="T7" s="44">
        <v>-3653.9061028322244</v>
      </c>
      <c r="U7" s="126">
        <v>-3584.4076004813669</v>
      </c>
      <c r="V7" s="44">
        <v>-3489.4982303537104</v>
      </c>
      <c r="W7" s="44">
        <v>-3578.7405917714864</v>
      </c>
      <c r="X7" s="44">
        <v>-3324.4252714861036</v>
      </c>
      <c r="Y7" s="126">
        <v>-3410.9982500000001</v>
      </c>
      <c r="Z7" s="44">
        <v>-3522</v>
      </c>
      <c r="AA7" s="44">
        <v>-3145.47525</v>
      </c>
      <c r="AB7" s="44">
        <v>-3019.654</v>
      </c>
    </row>
    <row r="8" spans="1:28" s="2" customFormat="1" ht="14.25" customHeight="1">
      <c r="A8" s="122" t="s">
        <v>56</v>
      </c>
      <c r="B8" s="123">
        <v>27890.242999999999</v>
      </c>
      <c r="C8" s="123">
        <v>28109.866999999998</v>
      </c>
      <c r="D8" s="123">
        <v>27054.018250000001</v>
      </c>
      <c r="E8" s="128">
        <v>26193.842250000002</v>
      </c>
      <c r="F8" s="123">
        <v>26116.477749999998</v>
      </c>
      <c r="G8" s="123">
        <v>24831.447250000001</v>
      </c>
      <c r="H8" s="123">
        <v>25569.219138083379</v>
      </c>
      <c r="I8" s="128">
        <v>27659.90788808338</v>
      </c>
      <c r="J8" s="123">
        <v>28251.915638083381</v>
      </c>
      <c r="K8" s="123">
        <v>29945.811638083378</v>
      </c>
      <c r="L8" s="123">
        <v>30249.104500000001</v>
      </c>
      <c r="M8" s="128">
        <v>29521.751749999999</v>
      </c>
      <c r="N8" s="123">
        <v>30067.170388999999</v>
      </c>
      <c r="O8" s="123">
        <v>30610.593889</v>
      </c>
      <c r="P8" s="123">
        <v>31938.971249999999</v>
      </c>
      <c r="Q8" s="128">
        <v>33469.432332749995</v>
      </c>
      <c r="R8" s="123">
        <v>36525.638626999993</v>
      </c>
      <c r="S8" s="123">
        <v>39051.173377167775</v>
      </c>
      <c r="T8" s="123">
        <v>40862.839147167775</v>
      </c>
      <c r="U8" s="128">
        <v>42064.178649518632</v>
      </c>
      <c r="V8" s="123">
        <v>42478.776519646286</v>
      </c>
      <c r="W8" s="123">
        <v>42921.706908228516</v>
      </c>
      <c r="X8" s="123">
        <v>43833.737978513898</v>
      </c>
      <c r="Y8" s="128">
        <v>44501.63</v>
      </c>
      <c r="Z8" s="123">
        <v>44659</v>
      </c>
      <c r="AA8" s="123">
        <v>45264.234750000003</v>
      </c>
      <c r="AB8" s="123">
        <v>45414.818249999997</v>
      </c>
    </row>
    <row r="9" spans="1:28" s="2" customFormat="1" ht="14.25" customHeight="1">
      <c r="A9" s="56" t="s">
        <v>57</v>
      </c>
      <c r="B9" s="46">
        <v>4345.4113335399998</v>
      </c>
      <c r="C9" s="46">
        <v>4721.3313335399998</v>
      </c>
      <c r="D9" s="46">
        <v>4558.4043335400002</v>
      </c>
      <c r="E9" s="7">
        <v>4906.1653335399997</v>
      </c>
      <c r="F9" s="46">
        <v>5152.9539999999997</v>
      </c>
      <c r="G9" s="46">
        <v>5618.1170000000002</v>
      </c>
      <c r="H9" s="46">
        <v>6312.8290699999998</v>
      </c>
      <c r="I9" s="7">
        <v>6884.9010000000007</v>
      </c>
      <c r="J9" s="46">
        <v>7336.2420000000002</v>
      </c>
      <c r="K9" s="46">
        <v>7528.1075792400006</v>
      </c>
      <c r="L9" s="46">
        <v>7911.2013579800005</v>
      </c>
      <c r="M9" s="7">
        <v>7931.55884874</v>
      </c>
      <c r="N9" s="121">
        <v>8147.9913377000003</v>
      </c>
      <c r="O9" s="46">
        <v>7502.2808075499997</v>
      </c>
      <c r="P9" s="46">
        <v>6543.6359725700004</v>
      </c>
      <c r="Q9" s="7">
        <v>6321.8913800099999</v>
      </c>
      <c r="R9" s="46">
        <v>6031.8940303300005</v>
      </c>
      <c r="S9" s="46">
        <v>6739.5304479599999</v>
      </c>
      <c r="T9" s="46">
        <v>7192.4482080899998</v>
      </c>
      <c r="U9" s="127">
        <v>7332.6256373499982</v>
      </c>
      <c r="V9" s="46">
        <v>7539.2046048399998</v>
      </c>
      <c r="W9" s="46">
        <v>7528.5051408699992</v>
      </c>
      <c r="X9" s="46">
        <v>7840.2668570300002</v>
      </c>
      <c r="Y9" s="127">
        <v>7848.1166362900021</v>
      </c>
      <c r="Z9" s="46">
        <v>7658</v>
      </c>
      <c r="AA9" s="46">
        <v>7579.4184333600006</v>
      </c>
      <c r="AB9" s="46">
        <v>7318.1981692800009</v>
      </c>
    </row>
    <row r="10" spans="1:28" s="2" customFormat="1" ht="14.25" customHeight="1">
      <c r="A10" s="43" t="s">
        <v>58</v>
      </c>
      <c r="B10" s="44">
        <v>-1088.8923706099999</v>
      </c>
      <c r="C10" s="44">
        <v>-937.92499999999995</v>
      </c>
      <c r="D10" s="44">
        <v>-835.14319824442998</v>
      </c>
      <c r="E10" s="126">
        <v>-790.37400000000002</v>
      </c>
      <c r="F10" s="44">
        <v>-772.50199999999995</v>
      </c>
      <c r="G10" s="44">
        <v>-871.78649925145498</v>
      </c>
      <c r="H10" s="44">
        <v>-927.37733017413245</v>
      </c>
      <c r="I10" s="126">
        <v>-963.33583907413049</v>
      </c>
      <c r="J10" s="44">
        <v>-1006.2274619841195</v>
      </c>
      <c r="K10" s="44">
        <v>-1247.7540816526548</v>
      </c>
      <c r="L10" s="44">
        <v>-1490.5440976199711</v>
      </c>
      <c r="M10" s="126">
        <v>-1708.789762709973</v>
      </c>
      <c r="N10" s="44">
        <v>-1896.1169076099841</v>
      </c>
      <c r="O10" s="44">
        <v>-1855</v>
      </c>
      <c r="P10" s="44">
        <v>-1874.7629110899998</v>
      </c>
      <c r="Q10" s="126">
        <v>-2216.2878322900001</v>
      </c>
      <c r="R10" s="44">
        <v>-2308.9919529300005</v>
      </c>
      <c r="S10" s="44">
        <v>-2460.1699687866662</v>
      </c>
      <c r="T10" s="44">
        <v>-2476.4310895800004</v>
      </c>
      <c r="U10" s="126">
        <v>-2532.7022824800006</v>
      </c>
      <c r="V10" s="44">
        <v>-2529.9020533774774</v>
      </c>
      <c r="W10" s="44">
        <v>-2576.5130851174017</v>
      </c>
      <c r="X10" s="44">
        <v>-2571.5003280808537</v>
      </c>
      <c r="Y10" s="126">
        <v>-2945.2282739299681</v>
      </c>
      <c r="Z10" s="44">
        <v>-3197</v>
      </c>
      <c r="AA10" s="44">
        <v>-3271.2473843236112</v>
      </c>
      <c r="AB10" s="44">
        <v>-3483.4330913822514</v>
      </c>
    </row>
    <row r="11" spans="1:28" s="2" customFormat="1" ht="14.25" customHeight="1">
      <c r="A11" s="43" t="s">
        <v>59</v>
      </c>
      <c r="B11" s="44">
        <v>-47.192999999999998</v>
      </c>
      <c r="C11" s="44">
        <v>-48.384</v>
      </c>
      <c r="D11" s="44">
        <v>-9.0540000000000003</v>
      </c>
      <c r="E11" s="126">
        <v>-8.6869999999999994</v>
      </c>
      <c r="F11" s="44">
        <v>-47.674999999999997</v>
      </c>
      <c r="G11" s="44">
        <v>-115.92777238000001</v>
      </c>
      <c r="H11" s="44">
        <v>-316.19777238</v>
      </c>
      <c r="I11" s="126">
        <v>-506.60104510000002</v>
      </c>
      <c r="J11" s="44">
        <v>-654.04762925</v>
      </c>
      <c r="K11" s="44">
        <v>-703.12480593322005</v>
      </c>
      <c r="L11" s="44">
        <v>-581.93008412312008</v>
      </c>
      <c r="M11" s="126">
        <v>-534.45762121845496</v>
      </c>
      <c r="N11" s="44">
        <v>-404.59372008287249</v>
      </c>
      <c r="O11" s="44">
        <v>-331.69156643819389</v>
      </c>
      <c r="P11" s="44">
        <v>-267.48929206299363</v>
      </c>
      <c r="Q11" s="126">
        <v>-167.702825256859</v>
      </c>
      <c r="R11" s="44">
        <v>-198.0378269024414</v>
      </c>
      <c r="S11" s="44">
        <v>-248.17531310389998</v>
      </c>
      <c r="T11" s="44">
        <v>-220.19989842420026</v>
      </c>
      <c r="U11" s="126">
        <v>-489.11459029499997</v>
      </c>
      <c r="V11" s="44">
        <v>-466.72747478877807</v>
      </c>
      <c r="W11" s="44">
        <v>-407.92357316485641</v>
      </c>
      <c r="X11" s="44">
        <v>-266.54902946828128</v>
      </c>
      <c r="Y11" s="126">
        <v>-244.07577691017076</v>
      </c>
      <c r="Z11" s="44">
        <v>-237</v>
      </c>
      <c r="AA11" s="44">
        <v>-248.77625891091435</v>
      </c>
      <c r="AB11" s="44">
        <v>-285.43137022354398</v>
      </c>
    </row>
    <row r="12" spans="1:28" s="2" customFormat="1" ht="14.25" customHeight="1">
      <c r="A12" s="45" t="s">
        <v>60</v>
      </c>
      <c r="B12" s="46">
        <v>3209.3259629300005</v>
      </c>
      <c r="C12" s="46">
        <v>3735.0223335400001</v>
      </c>
      <c r="D12" s="46">
        <v>3714.20713529557</v>
      </c>
      <c r="E12" s="127">
        <v>4107.10433354</v>
      </c>
      <c r="F12" s="46">
        <v>4332.777</v>
      </c>
      <c r="G12" s="46">
        <v>4630.4027283685446</v>
      </c>
      <c r="H12" s="46">
        <v>5069.2539674458667</v>
      </c>
      <c r="I12" s="127">
        <v>5414.964115825871</v>
      </c>
      <c r="J12" s="46">
        <v>5675.9669087658804</v>
      </c>
      <c r="K12" s="46">
        <v>5577.2286916541252</v>
      </c>
      <c r="L12" s="46">
        <v>5838.7271762369101</v>
      </c>
      <c r="M12" s="127">
        <v>5688.3114648115716</v>
      </c>
      <c r="N12" s="46">
        <v>5847.3067744471437</v>
      </c>
      <c r="O12" s="46">
        <v>5315.5892411118057</v>
      </c>
      <c r="P12" s="46">
        <v>4401.3837694170061</v>
      </c>
      <c r="Q12" s="127">
        <v>3937.9007224631414</v>
      </c>
      <c r="R12" s="46">
        <v>3524.8642504975592</v>
      </c>
      <c r="S12" s="46">
        <v>4031.1851660694329</v>
      </c>
      <c r="T12" s="46">
        <v>4495.8172200857998</v>
      </c>
      <c r="U12" s="127">
        <v>4310.8087645749983</v>
      </c>
      <c r="V12" s="46">
        <v>4542.5750766737447</v>
      </c>
      <c r="W12" s="46">
        <v>4543.5540277777409</v>
      </c>
      <c r="X12" s="46">
        <v>5002.2174994808656</v>
      </c>
      <c r="Y12" s="127">
        <v>4658.812585449863</v>
      </c>
      <c r="Z12" s="46">
        <v>4224</v>
      </c>
      <c r="AA12" s="46">
        <v>4059.3947901254746</v>
      </c>
      <c r="AB12" s="46">
        <v>3549.3337076742055</v>
      </c>
    </row>
    <row r="13" spans="1:28" s="2" customFormat="1" ht="14.25" customHeight="1">
      <c r="A13" s="124" t="s">
        <v>11</v>
      </c>
      <c r="B13" s="125">
        <v>0.11506984585720535</v>
      </c>
      <c r="C13" s="125">
        <v>0.13287228763978146</v>
      </c>
      <c r="D13" s="125">
        <v>0.13728855732163076</v>
      </c>
      <c r="E13" s="125">
        <v>0.15679655906685472</v>
      </c>
      <c r="F13" s="125">
        <v>0.16590204243755652</v>
      </c>
      <c r="G13" s="125">
        <v>0.1864733328569298</v>
      </c>
      <c r="H13" s="125">
        <v>0.19825611177525573</v>
      </c>
      <c r="I13" s="125">
        <v>0.19576941968627382</v>
      </c>
      <c r="J13" s="125">
        <v>0.20090555916550726</v>
      </c>
      <c r="K13" s="125">
        <v>0.18624403168826867</v>
      </c>
      <c r="L13" s="125">
        <v>0.1930214884952019</v>
      </c>
      <c r="M13" s="125">
        <v>0.19268204383608678</v>
      </c>
      <c r="N13" s="125">
        <v>0.19410578261536601</v>
      </c>
      <c r="O13" s="125">
        <v>0.17365194743973841</v>
      </c>
      <c r="P13" s="125">
        <v>0.13780605940515403</v>
      </c>
      <c r="Q13" s="125">
        <v>0.11765663317240929</v>
      </c>
      <c r="R13" s="125">
        <v>9.6503836291364831E-2</v>
      </c>
      <c r="S13" s="125">
        <v>0.10322827248070256</v>
      </c>
      <c r="T13" s="125">
        <v>0.11002214515477217</v>
      </c>
      <c r="U13" s="125">
        <v>0.1024817054076564</v>
      </c>
      <c r="V13" s="125">
        <v>0.10693752148376541</v>
      </c>
      <c r="W13" s="125">
        <v>0.10585678797659132</v>
      </c>
      <c r="X13" s="125">
        <v>0.11430062519879584</v>
      </c>
      <c r="Y13" s="125">
        <v>0.10468767024115319</v>
      </c>
      <c r="Z13" s="125">
        <v>9.5000000000000001E-2</v>
      </c>
      <c r="AA13" s="125">
        <v>8.9682169875311427E-2</v>
      </c>
      <c r="AB13" s="125">
        <v>7.816229797185649E-2</v>
      </c>
    </row>
    <row r="15" spans="1:28" s="131" customFormat="1" ht="24" customHeight="1">
      <c r="A15" s="129" t="s">
        <v>61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28" s="131" customFormat="1" ht="64.5" customHeight="1">
      <c r="A16" s="168" t="s">
        <v>62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</row>
    <row r="17" spans="1:14" s="131" customFormat="1" ht="24" customHeight="1">
      <c r="A17" s="168" t="s">
        <v>63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</row>
    <row r="18" spans="1:14" s="133" customFormat="1" ht="24" customHeight="1">
      <c r="A18" s="129" t="s">
        <v>64</v>
      </c>
    </row>
    <row r="19" spans="1:14" ht="24" customHeight="1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ht="15" customHeight="1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1:14" ht="15" customHeight="1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4" ht="15" customHeight="1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1:14" ht="15" customHeight="1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ht="15" customHeight="1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ht="15" customHeight="1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ht="15" customHeight="1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ht="15" customHeight="1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</sheetData>
  <phoneticPr fontId="19" type="noConversion"/>
  <pageMargins left="0.25" right="0.25" top="0.75" bottom="0.75" header="0.3" footer="0.3"/>
  <pageSetup paperSize="9" fitToHeight="0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8c95a-50bb-44da-84ea-81cd01b9afb1">
      <Terms xmlns="http://schemas.microsoft.com/office/infopath/2007/PartnerControls"/>
    </lcf76f155ced4ddcb4097134ff3c332f>
    <TaxCatchAll xmlns="c2a8de2d-5f95-4ccc-8941-e9171fb755b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3D3305F71C44D8F1E2682F5CC81CE" ma:contentTypeVersion="19" ma:contentTypeDescription="Crie um novo documento." ma:contentTypeScope="" ma:versionID="c4b58b959f17f152d8f45aacc6663499">
  <xsd:schema xmlns:xsd="http://www.w3.org/2001/XMLSchema" xmlns:xs="http://www.w3.org/2001/XMLSchema" xmlns:p="http://schemas.microsoft.com/office/2006/metadata/properties" xmlns:ns2="5d88c95a-50bb-44da-84ea-81cd01b9afb1" xmlns:ns3="c2a8de2d-5f95-4ccc-8941-e9171fb755b0" targetNamespace="http://schemas.microsoft.com/office/2006/metadata/properties" ma:root="true" ma:fieldsID="f6641f684999e1351bca0a550334c9c0" ns2:_="" ns3:_="">
    <xsd:import namespace="5d88c95a-50bb-44da-84ea-81cd01b9afb1"/>
    <xsd:import namespace="c2a8de2d-5f95-4ccc-8941-e9171fb75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8c95a-50bb-44da-84ea-81cd01b9a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4237c4-8cb8-474a-b186-90305d2cd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8de2d-5f95-4ccc-8941-e9171fb75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a774fc-39c4-4bef-a953-b224e6ca88d1}" ma:internalName="TaxCatchAll" ma:showField="CatchAllData" ma:web="c2a8de2d-5f95-4ccc-8941-e9171fb75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BB86E8-3919-4038-807D-97CDA5D9F5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12B16-6830-4CDC-AEFC-24F0E863624F}">
  <ds:schemaRefs>
    <ds:schemaRef ds:uri="5d88c95a-50bb-44da-84ea-81cd01b9afb1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2a8de2d-5f95-4ccc-8941-e9171fb755b0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46C784-08A9-4159-AD47-1772A84BC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8c95a-50bb-44da-84ea-81cd01b9afb1"/>
    <ds:schemaRef ds:uri="c2a8de2d-5f95-4ccc-8941-e9171fb75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Cover</vt:lpstr>
      <vt:lpstr>1. Sales</vt:lpstr>
      <vt:lpstr>2. Production</vt:lpstr>
      <vt:lpstr>3. Balance Sheet</vt:lpstr>
      <vt:lpstr>4. Income Statement</vt:lpstr>
      <vt:lpstr>5. Cash Flow</vt:lpstr>
      <vt:lpstr>6. Debt</vt:lpstr>
      <vt:lpstr>7. Investments</vt:lpstr>
      <vt:lpstr>8. Adjusted EBITDA</vt:lpstr>
      <vt:lpstr>9. Free Cash Flow</vt:lpstr>
      <vt:lpstr>10. ROIC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gvschroden</dc:creator>
  <cp:lastModifiedBy>Carolina Alves Avila</cp:lastModifiedBy>
  <cp:lastPrinted>2026-10-27T14:00:29Z</cp:lastPrinted>
  <dcterms:created xsi:type="dcterms:W3CDTF">2007-01-16T17:53:19Z</dcterms:created>
  <dcterms:modified xsi:type="dcterms:W3CDTF">2026-10-28T11:22:13Z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0x0101004583D3305F71C44D8F1E2682F5CC81CE</vt:lpwstr>
  </property>
  <property fmtid="{D5CDD505-2E9C-101B-9397-08002B2CF9AE}" pid="3" name="MediaServiceImageTags">
    <vt:lpwstr/>
  </property>
</Properties>
</file>